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drawings/drawing4.xml" ContentType="application/vnd.openxmlformats-officedocument.drawing+xml"/>
  <Default Extension="jpeg" ContentType="image/jpeg"/>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tiff" ContentType="image/tiff"/>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185" yWindow="270" windowWidth="9960" windowHeight="12315"/>
  </bookViews>
  <sheets>
    <sheet name="DATOS" sheetId="28" r:id="rId1"/>
    <sheet name="CALIBRACIÓN con M1CH" sheetId="31" r:id="rId2"/>
    <sheet name="CALIBRACIÓN con ME2C" sheetId="41" r:id="rId3"/>
    <sheet name="CERTIFICADO con M1CH" sheetId="38" r:id="rId4"/>
    <sheet name="CERTIFICADO con ME2C" sheetId="42" r:id="rId5"/>
    <sheet name="Grados Libertad" sheetId="21" state="hidden" r:id="rId6"/>
  </sheets>
  <externalReferences>
    <externalReference r:id="rId7"/>
  </externalReferences>
  <definedNames>
    <definedName name="_1" localSheetId="1">#REF!</definedName>
    <definedName name="_1" localSheetId="2">#REF!</definedName>
    <definedName name="_1" localSheetId="3">#REF!</definedName>
    <definedName name="_1" localSheetId="4">#REF!</definedName>
    <definedName name="_1" localSheetId="0">#REF!</definedName>
    <definedName name="_1" localSheetId="5">#REF!</definedName>
    <definedName name="_1">#REF!</definedName>
    <definedName name="_2" localSheetId="1">#REF!</definedName>
    <definedName name="_2" localSheetId="2">#REF!</definedName>
    <definedName name="_2" localSheetId="3">#REF!</definedName>
    <definedName name="_2" localSheetId="4">#REF!</definedName>
    <definedName name="_2" localSheetId="5">#REF!</definedName>
    <definedName name="_2">#REF!</definedName>
    <definedName name="_xlnm.Print_Area" localSheetId="1">'CALIBRACIÓN con M1CH'!$A$1:$I$113</definedName>
    <definedName name="_xlnm.Print_Area" localSheetId="2">'CALIBRACIÓN con ME2C'!$A$1:$I$58</definedName>
    <definedName name="_xlnm.Print_Area" localSheetId="3">'CERTIFICADO con M1CH'!$A$1:$DO$180</definedName>
    <definedName name="_xlnm.Print_Area" localSheetId="4">'CERTIFICADO con ME2C'!$A$1:$DO$180</definedName>
    <definedName name="_xlnm.Print_Area" localSheetId="0">DATOS!$A$1:$I$181</definedName>
    <definedName name="CertificadoBU" localSheetId="3">#REF!</definedName>
    <definedName name="CertificadoBU" localSheetId="4">#REF!</definedName>
    <definedName name="certificadopresion" localSheetId="2">#REF!</definedName>
    <definedName name="certificadopresion" localSheetId="3">#REF!</definedName>
    <definedName name="certificadopresion" localSheetId="4">#REF!</definedName>
    <definedName name="certificadopresion">#REF!</definedName>
    <definedName name="HHH" localSheetId="3">#REF!</definedName>
    <definedName name="HHH" localSheetId="4">#REF!</definedName>
    <definedName name="Imprimir_área_IM" localSheetId="1">#REF!</definedName>
    <definedName name="Imprimir_área_IM" localSheetId="2">#REF!</definedName>
    <definedName name="Imprimir_área_IM" localSheetId="3">#REF!</definedName>
    <definedName name="Imprimir_área_IM" localSheetId="4">#REF!</definedName>
    <definedName name="Imprimir_área_IM" localSheetId="5">#REF!</definedName>
    <definedName name="Imprimir_área_IM">#REF!</definedName>
    <definedName name="LISTA_PRUEBA">#REF!</definedName>
    <definedName name="ñ" localSheetId="2">#REF!</definedName>
    <definedName name="ñ" localSheetId="3">#REF!</definedName>
    <definedName name="ñ" localSheetId="4">#REF!</definedName>
    <definedName name="ñ">#REF!</definedName>
  </definedNames>
  <calcPr calcId="125725"/>
</workbook>
</file>

<file path=xl/calcChain.xml><?xml version="1.0" encoding="utf-8"?>
<calcChain xmlns="http://schemas.openxmlformats.org/spreadsheetml/2006/main">
  <c r="B7" i="41"/>
  <c r="E44"/>
  <c r="F44"/>
  <c r="G44"/>
  <c r="H44"/>
  <c r="I44"/>
  <c r="J44"/>
  <c r="K44"/>
  <c r="L44"/>
  <c r="M44"/>
  <c r="N44"/>
  <c r="O44"/>
  <c r="P44"/>
  <c r="Q44"/>
  <c r="R44"/>
  <c r="S44"/>
  <c r="T44"/>
  <c r="U44"/>
  <c r="V44"/>
  <c r="W44"/>
  <c r="E45"/>
  <c r="F45"/>
  <c r="G45"/>
  <c r="H45"/>
  <c r="I45"/>
  <c r="J45"/>
  <c r="K45"/>
  <c r="L45"/>
  <c r="M45"/>
  <c r="N45"/>
  <c r="O45"/>
  <c r="P45"/>
  <c r="Q45"/>
  <c r="R45"/>
  <c r="S45"/>
  <c r="T45"/>
  <c r="U45"/>
  <c r="V45"/>
  <c r="W45"/>
  <c r="E46"/>
  <c r="F46"/>
  <c r="G46"/>
  <c r="H46"/>
  <c r="I46"/>
  <c r="J46"/>
  <c r="K46"/>
  <c r="L46"/>
  <c r="M46"/>
  <c r="N46"/>
  <c r="O46"/>
  <c r="P46"/>
  <c r="Q46"/>
  <c r="R46"/>
  <c r="S46"/>
  <c r="T46"/>
  <c r="U46"/>
  <c r="V46"/>
  <c r="W46"/>
  <c r="E47"/>
  <c r="F47"/>
  <c r="G47"/>
  <c r="H47"/>
  <c r="I47"/>
  <c r="J47"/>
  <c r="K47"/>
  <c r="L47"/>
  <c r="M47"/>
  <c r="N47"/>
  <c r="O47"/>
  <c r="P47"/>
  <c r="Q47"/>
  <c r="R47"/>
  <c r="S47"/>
  <c r="T47"/>
  <c r="U47"/>
  <c r="V47"/>
  <c r="W47"/>
  <c r="D47"/>
  <c r="D46"/>
  <c r="D45"/>
  <c r="D44"/>
  <c r="E16" i="31"/>
  <c r="F16"/>
  <c r="G16"/>
  <c r="H16"/>
  <c r="I16"/>
  <c r="J16"/>
  <c r="K16"/>
  <c r="L16"/>
  <c r="M16"/>
  <c r="N16"/>
  <c r="O16"/>
  <c r="P16"/>
  <c r="Q16"/>
  <c r="R16"/>
  <c r="S16"/>
  <c r="T16"/>
  <c r="U16"/>
  <c r="V16"/>
  <c r="W16"/>
  <c r="D16"/>
  <c r="E101"/>
  <c r="F101"/>
  <c r="G101"/>
  <c r="H101"/>
  <c r="I101"/>
  <c r="J101"/>
  <c r="K101"/>
  <c r="L101"/>
  <c r="M101"/>
  <c r="N101"/>
  <c r="O101"/>
  <c r="P101"/>
  <c r="Q101"/>
  <c r="R101"/>
  <c r="S101"/>
  <c r="T101"/>
  <c r="U101"/>
  <c r="V101"/>
  <c r="W101"/>
  <c r="D101"/>
  <c r="E93"/>
  <c r="F93"/>
  <c r="G93"/>
  <c r="H93"/>
  <c r="I93"/>
  <c r="J93"/>
  <c r="K93"/>
  <c r="L93"/>
  <c r="M93"/>
  <c r="N93"/>
  <c r="O93"/>
  <c r="P93"/>
  <c r="Q93"/>
  <c r="R93"/>
  <c r="S93"/>
  <c r="T93"/>
  <c r="U93"/>
  <c r="V93"/>
  <c r="W93"/>
  <c r="E92"/>
  <c r="F92"/>
  <c r="G92"/>
  <c r="H92"/>
  <c r="I92"/>
  <c r="J92"/>
  <c r="K92"/>
  <c r="L92"/>
  <c r="M92"/>
  <c r="N92"/>
  <c r="O92"/>
  <c r="P92"/>
  <c r="Q92"/>
  <c r="R92"/>
  <c r="S92"/>
  <c r="T92"/>
  <c r="U92"/>
  <c r="V92"/>
  <c r="W92"/>
  <c r="D90"/>
  <c r="E109" l="1"/>
  <c r="F109"/>
  <c r="G109"/>
  <c r="H109"/>
  <c r="I109"/>
  <c r="J109"/>
  <c r="K109"/>
  <c r="L109"/>
  <c r="M109"/>
  <c r="N109"/>
  <c r="O109"/>
  <c r="P109"/>
  <c r="Q109"/>
  <c r="R109"/>
  <c r="S109"/>
  <c r="T109"/>
  <c r="U109"/>
  <c r="V109"/>
  <c r="W109"/>
  <c r="D109"/>
  <c r="D22" i="28" l="1"/>
  <c r="D21" l="1"/>
  <c r="D15"/>
  <c r="D19"/>
  <c r="D18" l="1"/>
  <c r="W122" i="31" s="1"/>
  <c r="B139"/>
  <c r="B84" i="41" s="1"/>
  <c r="B131" i="31"/>
  <c r="B76" i="41" s="1"/>
  <c r="D127" i="31"/>
  <c r="E77" i="28"/>
  <c r="D77"/>
  <c r="C77"/>
  <c r="B77"/>
  <c r="D17"/>
  <c r="D16"/>
  <c r="D62" i="41"/>
  <c r="D61"/>
  <c r="W62"/>
  <c r="V62"/>
  <c r="U62"/>
  <c r="T62"/>
  <c r="S62"/>
  <c r="R62"/>
  <c r="Q62"/>
  <c r="P62"/>
  <c r="O62"/>
  <c r="N62"/>
  <c r="M62"/>
  <c r="L62"/>
  <c r="K62"/>
  <c r="J62"/>
  <c r="I62"/>
  <c r="H62"/>
  <c r="G62"/>
  <c r="F62"/>
  <c r="E62"/>
  <c r="W61"/>
  <c r="V61"/>
  <c r="U61"/>
  <c r="T61"/>
  <c r="S61"/>
  <c r="R61"/>
  <c r="Q61"/>
  <c r="P61"/>
  <c r="O61"/>
  <c r="N61"/>
  <c r="M61"/>
  <c r="L61"/>
  <c r="K61"/>
  <c r="J61"/>
  <c r="I61"/>
  <c r="H61"/>
  <c r="G61"/>
  <c r="F61"/>
  <c r="E61"/>
  <c r="F122" i="31" l="1"/>
  <c r="J122"/>
  <c r="R122"/>
  <c r="E122"/>
  <c r="I122"/>
  <c r="M122"/>
  <c r="Q122"/>
  <c r="U122"/>
  <c r="D122"/>
  <c r="H122"/>
  <c r="L122"/>
  <c r="P122"/>
  <c r="T122"/>
  <c r="N122"/>
  <c r="V122"/>
  <c r="G122"/>
  <c r="K122"/>
  <c r="O122"/>
  <c r="S122"/>
  <c r="C166" i="38"/>
  <c r="C166" i="42" s="1"/>
  <c r="C165" i="38"/>
  <c r="C165" i="42" s="1"/>
  <c r="D72" i="41"/>
  <c r="C103" i="42" l="1"/>
  <c r="C103" i="38" l="1"/>
  <c r="AU34"/>
  <c r="AU34" i="42" s="1"/>
  <c r="AU28" i="38"/>
  <c r="AU28" i="42" s="1"/>
  <c r="AU38" i="38"/>
  <c r="AU38" i="42" s="1"/>
  <c r="AU43" i="38"/>
  <c r="AU43" i="42" s="1"/>
  <c r="AU40" i="38"/>
  <c r="AU40" i="42" s="1"/>
  <c r="AU31" i="38"/>
  <c r="AU31" i="42" s="1"/>
  <c r="AU22" i="38"/>
  <c r="AU22" i="42" s="1"/>
  <c r="B7" i="31"/>
  <c r="I4" i="28"/>
  <c r="I3" i="31" s="1"/>
  <c r="I4"/>
  <c r="BF7" i="38" s="1"/>
  <c r="I2" i="31"/>
  <c r="E67" i="41" l="1"/>
  <c r="I67"/>
  <c r="M67"/>
  <c r="Q67"/>
  <c r="U67"/>
  <c r="D67"/>
  <c r="H67"/>
  <c r="L67"/>
  <c r="P67"/>
  <c r="T67"/>
  <c r="G67"/>
  <c r="K67"/>
  <c r="O67"/>
  <c r="S67"/>
  <c r="W67"/>
  <c r="F67"/>
  <c r="J67"/>
  <c r="N67"/>
  <c r="R67"/>
  <c r="V67"/>
  <c r="CD153" i="42"/>
  <c r="CD149"/>
  <c r="CD145"/>
  <c r="CD141"/>
  <c r="CD137"/>
  <c r="CF137" i="38"/>
  <c r="CF141"/>
  <c r="CF145"/>
  <c r="CF149"/>
  <c r="CF153"/>
  <c r="CD144" i="42"/>
  <c r="CF142" i="38"/>
  <c r="CF150"/>
  <c r="CD150" i="42"/>
  <c r="CD146"/>
  <c r="CD142"/>
  <c r="CD138"/>
  <c r="CD134"/>
  <c r="CF136" i="38"/>
  <c r="CF140"/>
  <c r="CF144"/>
  <c r="CF148"/>
  <c r="CF152"/>
  <c r="CD152" i="42"/>
  <c r="CD140"/>
  <c r="CD136"/>
  <c r="CF138" i="38"/>
  <c r="CF146"/>
  <c r="CD151" i="42"/>
  <c r="CD147"/>
  <c r="CD143"/>
  <c r="CD139"/>
  <c r="CD135"/>
  <c r="CF135" i="38"/>
  <c r="CF139"/>
  <c r="CF143"/>
  <c r="CF147"/>
  <c r="CF151"/>
  <c r="CD148" i="42"/>
  <c r="CF134" i="38"/>
  <c r="AU25"/>
  <c r="AU25" i="42" s="1"/>
  <c r="C163" i="38" l="1"/>
  <c r="C163" i="42" s="1"/>
  <c r="C162" i="38"/>
  <c r="C162" i="42" s="1"/>
  <c r="AU37" i="38"/>
  <c r="AU37" i="42" s="1"/>
  <c r="B9" i="28" l="1"/>
  <c r="W16" i="41" l="1"/>
  <c r="V16"/>
  <c r="U30" i="31"/>
  <c r="T16" i="41"/>
  <c r="S16"/>
  <c r="R16"/>
  <c r="Q30" i="31"/>
  <c r="P16" i="41"/>
  <c r="O16"/>
  <c r="N16"/>
  <c r="M16"/>
  <c r="L16"/>
  <c r="K16"/>
  <c r="J16"/>
  <c r="I45" i="31"/>
  <c r="I57" s="1"/>
  <c r="I68" s="1"/>
  <c r="H16" i="41"/>
  <c r="G16"/>
  <c r="F16"/>
  <c r="E30" i="31"/>
  <c r="D16" i="41"/>
  <c r="I30" i="31" l="1"/>
  <c r="M45"/>
  <c r="M57" s="1"/>
  <c r="M68" s="1"/>
  <c r="Q16" i="41"/>
  <c r="M30" i="31"/>
  <c r="Q45"/>
  <c r="Q57" s="1"/>
  <c r="Q68" s="1"/>
  <c r="U16" i="41"/>
  <c r="E16"/>
  <c r="U45" i="31"/>
  <c r="U57" s="1"/>
  <c r="U68" s="1"/>
  <c r="E45"/>
  <c r="E57" s="1"/>
  <c r="E68" s="1"/>
  <c r="I16" i="41"/>
  <c r="D30" i="31"/>
  <c r="T30"/>
  <c r="P30"/>
  <c r="L30"/>
  <c r="H30"/>
  <c r="D45"/>
  <c r="D57" s="1"/>
  <c r="D68" s="1"/>
  <c r="T45"/>
  <c r="T57" s="1"/>
  <c r="T68" s="1"/>
  <c r="P45"/>
  <c r="P57" s="1"/>
  <c r="P68" s="1"/>
  <c r="L45"/>
  <c r="L57" s="1"/>
  <c r="L68" s="1"/>
  <c r="H45"/>
  <c r="H57" s="1"/>
  <c r="H68" s="1"/>
  <c r="V30"/>
  <c r="R30"/>
  <c r="N30"/>
  <c r="J30"/>
  <c r="F30"/>
  <c r="V45"/>
  <c r="V57" s="1"/>
  <c r="V68" s="1"/>
  <c r="R45"/>
  <c r="R57" s="1"/>
  <c r="R68" s="1"/>
  <c r="N45"/>
  <c r="N57" s="1"/>
  <c r="N68" s="1"/>
  <c r="J45"/>
  <c r="J57" s="1"/>
  <c r="J68" s="1"/>
  <c r="F45"/>
  <c r="F57" s="1"/>
  <c r="F68" s="1"/>
  <c r="W30"/>
  <c r="S30"/>
  <c r="O30"/>
  <c r="K30"/>
  <c r="G30"/>
  <c r="W45"/>
  <c r="W57" s="1"/>
  <c r="W68" s="1"/>
  <c r="S45"/>
  <c r="S57" s="1"/>
  <c r="S68" s="1"/>
  <c r="O45"/>
  <c r="O57" s="1"/>
  <c r="O68" s="1"/>
  <c r="K45"/>
  <c r="K57" s="1"/>
  <c r="K68" s="1"/>
  <c r="G45"/>
  <c r="G57" s="1"/>
  <c r="G68" s="1"/>
  <c r="E33" i="41"/>
  <c r="F33"/>
  <c r="G33"/>
  <c r="H33"/>
  <c r="I33"/>
  <c r="J33"/>
  <c r="K33"/>
  <c r="L33"/>
  <c r="M33"/>
  <c r="N33"/>
  <c r="O33"/>
  <c r="P33"/>
  <c r="Q33"/>
  <c r="R33"/>
  <c r="S33"/>
  <c r="T33"/>
  <c r="U33"/>
  <c r="V33"/>
  <c r="W33"/>
  <c r="D33"/>
  <c r="AB16" s="1" a="1"/>
  <c r="AB16" s="1"/>
  <c r="BD87" i="42"/>
  <c r="BD86"/>
  <c r="AI84"/>
  <c r="CI82"/>
  <c r="AE82"/>
  <c r="CI81"/>
  <c r="AE81"/>
  <c r="CH75"/>
  <c r="CH76" s="1"/>
  <c r="AY9"/>
  <c r="AB35" i="41" l="1"/>
  <c r="AB27"/>
  <c r="AB23"/>
  <c r="AB34"/>
  <c r="AB26"/>
  <c r="AB22"/>
  <c r="AB33"/>
  <c r="AB29"/>
  <c r="AB25"/>
  <c r="AB21"/>
  <c r="AB17"/>
  <c r="AB31"/>
  <c r="AB19"/>
  <c r="AB30"/>
  <c r="AB18"/>
  <c r="AB32"/>
  <c r="AB28"/>
  <c r="AB24"/>
  <c r="AB20"/>
  <c r="E46" i="31"/>
  <c r="F46"/>
  <c r="G46"/>
  <c r="H46"/>
  <c r="I46"/>
  <c r="J46"/>
  <c r="K46"/>
  <c r="L46"/>
  <c r="M46"/>
  <c r="N46"/>
  <c r="O46"/>
  <c r="P46"/>
  <c r="Q46"/>
  <c r="R46"/>
  <c r="S46"/>
  <c r="T46"/>
  <c r="U46"/>
  <c r="V46"/>
  <c r="W46"/>
  <c r="E47"/>
  <c r="F47"/>
  <c r="G47"/>
  <c r="H47"/>
  <c r="I47"/>
  <c r="J47"/>
  <c r="K47"/>
  <c r="L47"/>
  <c r="M47"/>
  <c r="N47"/>
  <c r="O47"/>
  <c r="P47"/>
  <c r="Q47"/>
  <c r="R47"/>
  <c r="S47"/>
  <c r="T47"/>
  <c r="U47"/>
  <c r="V47"/>
  <c r="W47"/>
  <c r="E48"/>
  <c r="F48"/>
  <c r="G48"/>
  <c r="H48"/>
  <c r="I48"/>
  <c r="J48"/>
  <c r="K48"/>
  <c r="L48"/>
  <c r="M48"/>
  <c r="N48"/>
  <c r="O48"/>
  <c r="P48"/>
  <c r="Q48"/>
  <c r="R48"/>
  <c r="S48"/>
  <c r="T48"/>
  <c r="U48"/>
  <c r="V48"/>
  <c r="W48"/>
  <c r="E49"/>
  <c r="F49"/>
  <c r="G49"/>
  <c r="H49"/>
  <c r="I49"/>
  <c r="J49"/>
  <c r="K49"/>
  <c r="L49"/>
  <c r="M49"/>
  <c r="N49"/>
  <c r="O49"/>
  <c r="P49"/>
  <c r="Q49"/>
  <c r="R49"/>
  <c r="S49"/>
  <c r="T49"/>
  <c r="U49"/>
  <c r="V49"/>
  <c r="W49"/>
  <c r="E50"/>
  <c r="F50"/>
  <c r="G50"/>
  <c r="H50"/>
  <c r="I50"/>
  <c r="J50"/>
  <c r="K50"/>
  <c r="L50"/>
  <c r="M50"/>
  <c r="N50"/>
  <c r="O50"/>
  <c r="P50"/>
  <c r="Q50"/>
  <c r="R50"/>
  <c r="S50"/>
  <c r="T50"/>
  <c r="U50"/>
  <c r="V50"/>
  <c r="W50"/>
  <c r="D47"/>
  <c r="D48"/>
  <c r="D49"/>
  <c r="D50"/>
  <c r="D46"/>
  <c r="W51" l="1"/>
  <c r="S51"/>
  <c r="O51"/>
  <c r="K51"/>
  <c r="G51"/>
  <c r="V51"/>
  <c r="R51"/>
  <c r="N51"/>
  <c r="J51"/>
  <c r="F51"/>
  <c r="Z68" a="1"/>
  <c r="Z68" s="1"/>
  <c r="F134" i="38" s="1"/>
  <c r="T51" i="31"/>
  <c r="H51"/>
  <c r="L51"/>
  <c r="P51"/>
  <c r="Q51"/>
  <c r="I51"/>
  <c r="M51"/>
  <c r="U51"/>
  <c r="E51"/>
  <c r="D51"/>
  <c r="E90"/>
  <c r="F90"/>
  <c r="G90"/>
  <c r="H90"/>
  <c r="I90"/>
  <c r="J90"/>
  <c r="K90"/>
  <c r="L90"/>
  <c r="M90"/>
  <c r="N90"/>
  <c r="O90"/>
  <c r="P90"/>
  <c r="Q90"/>
  <c r="R90"/>
  <c r="S90"/>
  <c r="T90"/>
  <c r="U90"/>
  <c r="V90"/>
  <c r="W90"/>
  <c r="E97"/>
  <c r="F97"/>
  <c r="G97"/>
  <c r="H97"/>
  <c r="I97"/>
  <c r="J97"/>
  <c r="K97"/>
  <c r="L97"/>
  <c r="M97"/>
  <c r="N97"/>
  <c r="O97"/>
  <c r="P97"/>
  <c r="Q97"/>
  <c r="R97"/>
  <c r="S97"/>
  <c r="T97"/>
  <c r="U97"/>
  <c r="V97"/>
  <c r="W97"/>
  <c r="D97"/>
  <c r="E96"/>
  <c r="F96"/>
  <c r="G96"/>
  <c r="H96"/>
  <c r="I96"/>
  <c r="J96"/>
  <c r="K96"/>
  <c r="L96"/>
  <c r="M96"/>
  <c r="N96"/>
  <c r="O96"/>
  <c r="P96"/>
  <c r="Q96"/>
  <c r="R96"/>
  <c r="S96"/>
  <c r="T96"/>
  <c r="U96"/>
  <c r="V96"/>
  <c r="W96"/>
  <c r="D96"/>
  <c r="E95"/>
  <c r="F95"/>
  <c r="G95"/>
  <c r="H95"/>
  <c r="I95"/>
  <c r="J95"/>
  <c r="K95"/>
  <c r="L95"/>
  <c r="M95"/>
  <c r="N95"/>
  <c r="O95"/>
  <c r="P95"/>
  <c r="Q95"/>
  <c r="R95"/>
  <c r="S95"/>
  <c r="T95"/>
  <c r="U95"/>
  <c r="V95"/>
  <c r="W95"/>
  <c r="D95"/>
  <c r="E98"/>
  <c r="F98"/>
  <c r="G98"/>
  <c r="H98"/>
  <c r="I98"/>
  <c r="J98"/>
  <c r="K98"/>
  <c r="L98"/>
  <c r="M98"/>
  <c r="N98"/>
  <c r="O98"/>
  <c r="P98"/>
  <c r="Q98"/>
  <c r="R98"/>
  <c r="S98"/>
  <c r="T98"/>
  <c r="U98"/>
  <c r="V98"/>
  <c r="W98"/>
  <c r="D98"/>
  <c r="I99"/>
  <c r="J99"/>
  <c r="K99"/>
  <c r="L99"/>
  <c r="M99"/>
  <c r="N99"/>
  <c r="O99"/>
  <c r="P99"/>
  <c r="Q99"/>
  <c r="R99"/>
  <c r="S99"/>
  <c r="T99"/>
  <c r="U99"/>
  <c r="V99"/>
  <c r="W99"/>
  <c r="I100"/>
  <c r="J100"/>
  <c r="K100"/>
  <c r="L100"/>
  <c r="M100"/>
  <c r="N100"/>
  <c r="O100"/>
  <c r="P100"/>
  <c r="Q100"/>
  <c r="R100"/>
  <c r="S100"/>
  <c r="T100"/>
  <c r="U100"/>
  <c r="V100"/>
  <c r="W100"/>
  <c r="E42" i="41"/>
  <c r="F42"/>
  <c r="G42"/>
  <c r="H42"/>
  <c r="I42"/>
  <c r="J42"/>
  <c r="K42"/>
  <c r="L42"/>
  <c r="M42"/>
  <c r="N42"/>
  <c r="O42"/>
  <c r="P42"/>
  <c r="Q42"/>
  <c r="R42"/>
  <c r="S42"/>
  <c r="T42"/>
  <c r="U42"/>
  <c r="V42"/>
  <c r="W42"/>
  <c r="D42"/>
  <c r="E41"/>
  <c r="F41"/>
  <c r="G41"/>
  <c r="H41"/>
  <c r="I41"/>
  <c r="J41"/>
  <c r="K41"/>
  <c r="L41"/>
  <c r="M41"/>
  <c r="N41"/>
  <c r="O41"/>
  <c r="P41"/>
  <c r="Q41"/>
  <c r="R41"/>
  <c r="S41"/>
  <c r="T41"/>
  <c r="U41"/>
  <c r="V41"/>
  <c r="W41"/>
  <c r="D41"/>
  <c r="L71" i="31" l="1"/>
  <c r="L69"/>
  <c r="L61"/>
  <c r="L70"/>
  <c r="L58"/>
  <c r="L60"/>
  <c r="L62"/>
  <c r="L73"/>
  <c r="L72"/>
  <c r="L59"/>
  <c r="J69"/>
  <c r="J73"/>
  <c r="J58"/>
  <c r="J62"/>
  <c r="J72"/>
  <c r="J59"/>
  <c r="J61"/>
  <c r="J71"/>
  <c r="J70"/>
  <c r="J60"/>
  <c r="W72"/>
  <c r="W59"/>
  <c r="W61"/>
  <c r="W70"/>
  <c r="W58"/>
  <c r="W60"/>
  <c r="W69"/>
  <c r="W71"/>
  <c r="W62"/>
  <c r="W73"/>
  <c r="U70"/>
  <c r="U58"/>
  <c r="U60"/>
  <c r="U62"/>
  <c r="U59"/>
  <c r="U61"/>
  <c r="U69"/>
  <c r="U73"/>
  <c r="U72"/>
  <c r="U71"/>
  <c r="F70"/>
  <c r="F60"/>
  <c r="F69"/>
  <c r="F71"/>
  <c r="F73"/>
  <c r="F59"/>
  <c r="F61"/>
  <c r="F72"/>
  <c r="F58"/>
  <c r="F62"/>
  <c r="V69"/>
  <c r="V73"/>
  <c r="V70"/>
  <c r="V60"/>
  <c r="V72"/>
  <c r="V59"/>
  <c r="V61"/>
  <c r="V71"/>
  <c r="V58"/>
  <c r="V62"/>
  <c r="E70"/>
  <c r="E72"/>
  <c r="E59"/>
  <c r="E71"/>
  <c r="E61"/>
  <c r="E60"/>
  <c r="E58"/>
  <c r="E62"/>
  <c r="E69"/>
  <c r="E74" s="1"/>
  <c r="E73"/>
  <c r="Q70"/>
  <c r="Q58"/>
  <c r="Q60"/>
  <c r="Q62"/>
  <c r="Q72"/>
  <c r="Q71"/>
  <c r="Q69"/>
  <c r="Q74" s="1"/>
  <c r="Q73"/>
  <c r="Q59"/>
  <c r="Q61"/>
  <c r="T71"/>
  <c r="T69"/>
  <c r="T73"/>
  <c r="T72"/>
  <c r="T61"/>
  <c r="T70"/>
  <c r="T58"/>
  <c r="T60"/>
  <c r="T62"/>
  <c r="T59"/>
  <c r="R69"/>
  <c r="R73"/>
  <c r="R71"/>
  <c r="R58"/>
  <c r="R62"/>
  <c r="R72"/>
  <c r="R59"/>
  <c r="R61"/>
  <c r="R70"/>
  <c r="R60"/>
  <c r="O72"/>
  <c r="O59"/>
  <c r="O61"/>
  <c r="O58"/>
  <c r="O60"/>
  <c r="O69"/>
  <c r="O71"/>
  <c r="O70"/>
  <c r="O62"/>
  <c r="O73"/>
  <c r="M70"/>
  <c r="M58"/>
  <c r="M60"/>
  <c r="M62"/>
  <c r="M59"/>
  <c r="M61"/>
  <c r="M71"/>
  <c r="M69"/>
  <c r="M73"/>
  <c r="M72"/>
  <c r="G72"/>
  <c r="G59"/>
  <c r="G61"/>
  <c r="G60"/>
  <c r="G69"/>
  <c r="G74" s="1"/>
  <c r="G71"/>
  <c r="G70"/>
  <c r="G58"/>
  <c r="G62"/>
  <c r="G73"/>
  <c r="P71"/>
  <c r="P72"/>
  <c r="P59"/>
  <c r="P70"/>
  <c r="P58"/>
  <c r="P60"/>
  <c r="P62"/>
  <c r="P69"/>
  <c r="P73"/>
  <c r="P61"/>
  <c r="S72"/>
  <c r="S59"/>
  <c r="S61"/>
  <c r="S70"/>
  <c r="S62"/>
  <c r="S73"/>
  <c r="S71"/>
  <c r="S58"/>
  <c r="S60"/>
  <c r="S69"/>
  <c r="D70"/>
  <c r="D69"/>
  <c r="D59"/>
  <c r="D58"/>
  <c r="D72"/>
  <c r="D71"/>
  <c r="D73"/>
  <c r="D62"/>
  <c r="D61"/>
  <c r="D60"/>
  <c r="I70"/>
  <c r="I58"/>
  <c r="I60"/>
  <c r="I62"/>
  <c r="I72"/>
  <c r="I69"/>
  <c r="I73"/>
  <c r="I59"/>
  <c r="I61"/>
  <c r="I71"/>
  <c r="H71"/>
  <c r="H73"/>
  <c r="H72"/>
  <c r="H59"/>
  <c r="H70"/>
  <c r="H58"/>
  <c r="H60"/>
  <c r="H62"/>
  <c r="H69"/>
  <c r="H61"/>
  <c r="N69"/>
  <c r="N74" s="1"/>
  <c r="N73"/>
  <c r="N71"/>
  <c r="N70"/>
  <c r="N60"/>
  <c r="N72"/>
  <c r="N59"/>
  <c r="N61"/>
  <c r="N58"/>
  <c r="N62"/>
  <c r="K72"/>
  <c r="K59"/>
  <c r="K61"/>
  <c r="K70"/>
  <c r="K58"/>
  <c r="K62"/>
  <c r="K73"/>
  <c r="K71"/>
  <c r="K60"/>
  <c r="K69"/>
  <c r="Z73"/>
  <c r="F139" i="38" s="1"/>
  <c r="Z69" i="31"/>
  <c r="F135" i="38" s="1"/>
  <c r="Z80" i="31"/>
  <c r="F146" i="38" s="1"/>
  <c r="Z85" i="31"/>
  <c r="F151" i="38" s="1"/>
  <c r="Z83" i="31"/>
  <c r="F149" i="38" s="1"/>
  <c r="Z84" i="31"/>
  <c r="F150" i="38" s="1"/>
  <c r="Z70" i="31"/>
  <c r="F136" i="38" s="1"/>
  <c r="Z75" i="31"/>
  <c r="F141" i="38" s="1"/>
  <c r="Z72" i="31"/>
  <c r="F138" i="38" s="1"/>
  <c r="Z74" i="31"/>
  <c r="F140" i="38" s="1"/>
  <c r="Z77" i="31"/>
  <c r="F143" i="38" s="1"/>
  <c r="Z78" i="31"/>
  <c r="F144" i="38" s="1"/>
  <c r="Z87" i="31"/>
  <c r="F153" i="38" s="1"/>
  <c r="Z79" i="31"/>
  <c r="F145" i="38" s="1"/>
  <c r="Z76" i="31"/>
  <c r="F142" i="38" s="1"/>
  <c r="Z82" i="31"/>
  <c r="F148" i="38" s="1"/>
  <c r="Z81" i="31"/>
  <c r="F147" i="38" s="1"/>
  <c r="Z86" i="31"/>
  <c r="F152" i="38" s="1"/>
  <c r="Z71" i="31"/>
  <c r="F137" i="38" s="1"/>
  <c r="E28" i="41"/>
  <c r="F28"/>
  <c r="F40" s="1"/>
  <c r="G28"/>
  <c r="G40" s="1"/>
  <c r="H28"/>
  <c r="H40" s="1"/>
  <c r="I28"/>
  <c r="I40" s="1"/>
  <c r="J28"/>
  <c r="J40" s="1"/>
  <c r="K28"/>
  <c r="K40" s="1"/>
  <c r="L28"/>
  <c r="L40" s="1"/>
  <c r="M28"/>
  <c r="M40" s="1"/>
  <c r="N28"/>
  <c r="N40" s="1"/>
  <c r="O28"/>
  <c r="O40" s="1"/>
  <c r="P28"/>
  <c r="P40" s="1"/>
  <c r="Q28"/>
  <c r="Q40" s="1"/>
  <c r="R28"/>
  <c r="R40" s="1"/>
  <c r="S28"/>
  <c r="S40" s="1"/>
  <c r="T28"/>
  <c r="T40" s="1"/>
  <c r="U28"/>
  <c r="U40" s="1"/>
  <c r="V28"/>
  <c r="V40" s="1"/>
  <c r="W28"/>
  <c r="W40" s="1"/>
  <c r="D28"/>
  <c r="E27"/>
  <c r="F27"/>
  <c r="G27"/>
  <c r="H27"/>
  <c r="I27"/>
  <c r="J27"/>
  <c r="K27"/>
  <c r="L27"/>
  <c r="M27"/>
  <c r="N27"/>
  <c r="O27"/>
  <c r="P27"/>
  <c r="Q27"/>
  <c r="R27"/>
  <c r="S27"/>
  <c r="T27"/>
  <c r="U27"/>
  <c r="V27"/>
  <c r="W27"/>
  <c r="D27"/>
  <c r="M31"/>
  <c r="W39"/>
  <c r="V39"/>
  <c r="U39"/>
  <c r="T39"/>
  <c r="S39"/>
  <c r="R39"/>
  <c r="W37" i="31"/>
  <c r="V37"/>
  <c r="U37"/>
  <c r="T37"/>
  <c r="S37"/>
  <c r="R37"/>
  <c r="Q37"/>
  <c r="P37"/>
  <c r="O37"/>
  <c r="N37"/>
  <c r="M37"/>
  <c r="L37"/>
  <c r="K37"/>
  <c r="J37"/>
  <c r="I37"/>
  <c r="H37"/>
  <c r="G37"/>
  <c r="F37"/>
  <c r="E37"/>
  <c r="D37"/>
  <c r="W36"/>
  <c r="V36"/>
  <c r="U36"/>
  <c r="T36"/>
  <c r="S36"/>
  <c r="R36"/>
  <c r="Q36"/>
  <c r="P36"/>
  <c r="O36"/>
  <c r="N36"/>
  <c r="M36"/>
  <c r="L36"/>
  <c r="K36"/>
  <c r="J36"/>
  <c r="I36"/>
  <c r="H36"/>
  <c r="G36"/>
  <c r="F36"/>
  <c r="E36"/>
  <c r="D36"/>
  <c r="R86"/>
  <c r="S86"/>
  <c r="T86"/>
  <c r="V86"/>
  <c r="W86"/>
  <c r="N22"/>
  <c r="O22"/>
  <c r="P22"/>
  <c r="Q22"/>
  <c r="R22"/>
  <c r="R24" s="1"/>
  <c r="S22"/>
  <c r="T22"/>
  <c r="U22"/>
  <c r="V22"/>
  <c r="V24" s="1"/>
  <c r="W22"/>
  <c r="N23"/>
  <c r="O23"/>
  <c r="P23"/>
  <c r="Q23"/>
  <c r="R23"/>
  <c r="S23"/>
  <c r="T23"/>
  <c r="U23"/>
  <c r="V23"/>
  <c r="W23"/>
  <c r="V115" l="1"/>
  <c r="V102"/>
  <c r="W115"/>
  <c r="W102"/>
  <c r="R115"/>
  <c r="R102"/>
  <c r="S115"/>
  <c r="S102"/>
  <c r="T115"/>
  <c r="T102"/>
  <c r="U74"/>
  <c r="P74"/>
  <c r="R43" i="41"/>
  <c r="R60"/>
  <c r="V43"/>
  <c r="V60"/>
  <c r="U43"/>
  <c r="U60"/>
  <c r="T43"/>
  <c r="T60"/>
  <c r="S43"/>
  <c r="S60"/>
  <c r="W43"/>
  <c r="W60"/>
  <c r="N63" i="31"/>
  <c r="N77"/>
  <c r="N117" s="1"/>
  <c r="N76"/>
  <c r="N116" s="1"/>
  <c r="F63"/>
  <c r="F77"/>
  <c r="F117" s="1"/>
  <c r="F76"/>
  <c r="F116" s="1"/>
  <c r="L63"/>
  <c r="L77"/>
  <c r="L117" s="1"/>
  <c r="L76"/>
  <c r="L116" s="1"/>
  <c r="I63"/>
  <c r="I77"/>
  <c r="I117" s="1"/>
  <c r="I76"/>
  <c r="I116" s="1"/>
  <c r="K63"/>
  <c r="K77"/>
  <c r="K117" s="1"/>
  <c r="K76"/>
  <c r="K116" s="1"/>
  <c r="P63"/>
  <c r="P77"/>
  <c r="P117" s="1"/>
  <c r="P76"/>
  <c r="P116" s="1"/>
  <c r="T63"/>
  <c r="T77"/>
  <c r="T117" s="1"/>
  <c r="T76"/>
  <c r="T116" s="1"/>
  <c r="T118" s="1"/>
  <c r="E63"/>
  <c r="E77"/>
  <c r="E117" s="1"/>
  <c r="E76"/>
  <c r="E116" s="1"/>
  <c r="V63"/>
  <c r="V76"/>
  <c r="V116" s="1"/>
  <c r="V77"/>
  <c r="V117" s="1"/>
  <c r="S74"/>
  <c r="O74"/>
  <c r="T74"/>
  <c r="L74"/>
  <c r="H74"/>
  <c r="R74"/>
  <c r="V74"/>
  <c r="F74"/>
  <c r="W74"/>
  <c r="J74"/>
  <c r="W63"/>
  <c r="W77"/>
  <c r="W117" s="1"/>
  <c r="W76"/>
  <c r="W116" s="1"/>
  <c r="J63"/>
  <c r="J76"/>
  <c r="J116" s="1"/>
  <c r="J77"/>
  <c r="J117" s="1"/>
  <c r="D63"/>
  <c r="D77"/>
  <c r="D76"/>
  <c r="R63"/>
  <c r="R77"/>
  <c r="R117" s="1"/>
  <c r="R76"/>
  <c r="R116" s="1"/>
  <c r="R118" s="1"/>
  <c r="H63"/>
  <c r="H77"/>
  <c r="H117" s="1"/>
  <c r="H76"/>
  <c r="H116" s="1"/>
  <c r="S63"/>
  <c r="S77"/>
  <c r="S117" s="1"/>
  <c r="S76"/>
  <c r="S116" s="1"/>
  <c r="G63"/>
  <c r="G77"/>
  <c r="G117" s="1"/>
  <c r="G76"/>
  <c r="G116" s="1"/>
  <c r="M63"/>
  <c r="M77"/>
  <c r="M117" s="1"/>
  <c r="M76"/>
  <c r="M116" s="1"/>
  <c r="O63"/>
  <c r="O77"/>
  <c r="O117" s="1"/>
  <c r="O76"/>
  <c r="O116" s="1"/>
  <c r="Q63"/>
  <c r="Q77"/>
  <c r="Q117" s="1"/>
  <c r="Q76"/>
  <c r="Q116" s="1"/>
  <c r="U63"/>
  <c r="U77"/>
  <c r="U117" s="1"/>
  <c r="U76"/>
  <c r="U116" s="1"/>
  <c r="I74"/>
  <c r="M74"/>
  <c r="S118"/>
  <c r="K74"/>
  <c r="D74"/>
  <c r="D92" s="1"/>
  <c r="D40" i="41"/>
  <c r="D50" s="1"/>
  <c r="D30"/>
  <c r="D32" s="1"/>
  <c r="AA16" a="1"/>
  <c r="U48"/>
  <c r="V48"/>
  <c r="T48"/>
  <c r="W48"/>
  <c r="S48"/>
  <c r="R48"/>
  <c r="W24" i="31"/>
  <c r="S24"/>
  <c r="W88"/>
  <c r="W87"/>
  <c r="W94"/>
  <c r="S88"/>
  <c r="S87"/>
  <c r="S94"/>
  <c r="T88"/>
  <c r="T87"/>
  <c r="T94"/>
  <c r="V87"/>
  <c r="V94"/>
  <c r="V88"/>
  <c r="R87"/>
  <c r="R94"/>
  <c r="R88"/>
  <c r="T106"/>
  <c r="T107" s="1"/>
  <c r="Q38"/>
  <c r="W106"/>
  <c r="W107" s="1"/>
  <c r="S106"/>
  <c r="S107" s="1"/>
  <c r="O106"/>
  <c r="O107" s="1"/>
  <c r="F38"/>
  <c r="J38"/>
  <c r="N38"/>
  <c r="R38"/>
  <c r="V38"/>
  <c r="I38"/>
  <c r="U38"/>
  <c r="R106"/>
  <c r="R107" s="1"/>
  <c r="N106"/>
  <c r="G38"/>
  <c r="K38"/>
  <c r="O38"/>
  <c r="S38"/>
  <c r="W38"/>
  <c r="P106"/>
  <c r="P107" s="1"/>
  <c r="E38"/>
  <c r="M38"/>
  <c r="V106"/>
  <c r="V107" s="1"/>
  <c r="T24"/>
  <c r="U106"/>
  <c r="U107" s="1"/>
  <c r="Q106"/>
  <c r="Q107" s="1"/>
  <c r="U24"/>
  <c r="U86"/>
  <c r="D38"/>
  <c r="H38"/>
  <c r="L38"/>
  <c r="P38"/>
  <c r="T38"/>
  <c r="W50" i="41"/>
  <c r="W51"/>
  <c r="W52" s="1"/>
  <c r="V50"/>
  <c r="V51"/>
  <c r="V52" s="1"/>
  <c r="R51"/>
  <c r="R52" s="1"/>
  <c r="R50"/>
  <c r="N51"/>
  <c r="N52" s="1"/>
  <c r="N50"/>
  <c r="J50"/>
  <c r="J51"/>
  <c r="J52" s="1"/>
  <c r="O50"/>
  <c r="O51"/>
  <c r="O52" s="1"/>
  <c r="U51"/>
  <c r="U52" s="1"/>
  <c r="U50"/>
  <c r="Q51"/>
  <c r="Q52" s="1"/>
  <c r="Q50"/>
  <c r="M51"/>
  <c r="M52" s="1"/>
  <c r="M50"/>
  <c r="I50"/>
  <c r="I51"/>
  <c r="I52" s="1"/>
  <c r="E40"/>
  <c r="E50" s="1"/>
  <c r="S51"/>
  <c r="S52" s="1"/>
  <c r="S50"/>
  <c r="K51"/>
  <c r="K52" s="1"/>
  <c r="K50"/>
  <c r="T51"/>
  <c r="T52" s="1"/>
  <c r="T50"/>
  <c r="P51"/>
  <c r="P52" s="1"/>
  <c r="P50"/>
  <c r="L51"/>
  <c r="L52" s="1"/>
  <c r="L50"/>
  <c r="U29"/>
  <c r="U63" s="1"/>
  <c r="R29"/>
  <c r="R63" s="1"/>
  <c r="V29"/>
  <c r="V63" s="1"/>
  <c r="S29"/>
  <c r="S63" s="1"/>
  <c r="W29"/>
  <c r="W63" s="1"/>
  <c r="M32"/>
  <c r="T29"/>
  <c r="T63" s="1"/>
  <c r="F51"/>
  <c r="F52" s="1"/>
  <c r="F50"/>
  <c r="G51"/>
  <c r="G52" s="1"/>
  <c r="G50"/>
  <c r="D51"/>
  <c r="H50"/>
  <c r="H51"/>
  <c r="H52" s="1"/>
  <c r="BD87" i="38"/>
  <c r="BD86"/>
  <c r="U115" i="31" l="1"/>
  <c r="U118" s="1"/>
  <c r="U102"/>
  <c r="V118"/>
  <c r="W118"/>
  <c r="V89"/>
  <c r="V91" s="1"/>
  <c r="S89"/>
  <c r="S91" s="1"/>
  <c r="W89"/>
  <c r="W91" s="1"/>
  <c r="R89"/>
  <c r="R91" s="1"/>
  <c r="T89"/>
  <c r="T91" s="1"/>
  <c r="D117"/>
  <c r="AB68" a="1"/>
  <c r="D116"/>
  <c r="AA68" a="1"/>
  <c r="AA16" i="41"/>
  <c r="Q134" i="42" s="1"/>
  <c r="AD134" s="1"/>
  <c r="AA35" i="41"/>
  <c r="Q153" i="42" s="1"/>
  <c r="AD153" s="1"/>
  <c r="AA19" i="41"/>
  <c r="Q137" i="42" s="1"/>
  <c r="AD137" s="1"/>
  <c r="AA22" i="41"/>
  <c r="Q140" i="42" s="1"/>
  <c r="AD140" s="1"/>
  <c r="AA25" i="41"/>
  <c r="Q143" i="42" s="1"/>
  <c r="AD143" s="1"/>
  <c r="AA28" i="41"/>
  <c r="Q146" i="42" s="1"/>
  <c r="AD146" s="1"/>
  <c r="AA27" i="41"/>
  <c r="Q145" i="42" s="1"/>
  <c r="AD145" s="1"/>
  <c r="AA33" i="41"/>
  <c r="Q151" i="42" s="1"/>
  <c r="AD151" s="1"/>
  <c r="AA20" i="41"/>
  <c r="Q138" i="42" s="1"/>
  <c r="AD138" s="1"/>
  <c r="AA34" i="41"/>
  <c r="Q152" i="42" s="1"/>
  <c r="AD152" s="1"/>
  <c r="AA18" i="41"/>
  <c r="Q136" i="42" s="1"/>
  <c r="AD136" s="1"/>
  <c r="AA24" i="41"/>
  <c r="Q142" i="42" s="1"/>
  <c r="AD142" s="1"/>
  <c r="AA23" i="41"/>
  <c r="Q141" i="42" s="1"/>
  <c r="AD141" s="1"/>
  <c r="AA26" i="41"/>
  <c r="Q144" i="42" s="1"/>
  <c r="AD144" s="1"/>
  <c r="AA29" i="41"/>
  <c r="Q147" i="42" s="1"/>
  <c r="AD147" s="1"/>
  <c r="AA32" i="41"/>
  <c r="Q150" i="42" s="1"/>
  <c r="AD150" s="1"/>
  <c r="AA30" i="41"/>
  <c r="Q148" i="42" s="1"/>
  <c r="AD148" s="1"/>
  <c r="AA17" i="41"/>
  <c r="Q135" i="42" s="1"/>
  <c r="AD135" s="1"/>
  <c r="AA31" i="41"/>
  <c r="Q149" i="42" s="1"/>
  <c r="AD149" s="1"/>
  <c r="AA21" i="41"/>
  <c r="Q139" i="42" s="1"/>
  <c r="AD139" s="1"/>
  <c r="E51" i="41"/>
  <c r="E52" s="1"/>
  <c r="E53" s="1"/>
  <c r="E55" s="1"/>
  <c r="E64" s="1"/>
  <c r="N107" i="31"/>
  <c r="J53" i="41"/>
  <c r="J55" s="1"/>
  <c r="J64" s="1"/>
  <c r="W53"/>
  <c r="W55" s="1"/>
  <c r="W64" s="1"/>
  <c r="W65" s="1"/>
  <c r="D52"/>
  <c r="L53"/>
  <c r="L55" s="1"/>
  <c r="L64" s="1"/>
  <c r="T53"/>
  <c r="T55" s="1"/>
  <c r="T64" s="1"/>
  <c r="T65" s="1"/>
  <c r="P53"/>
  <c r="P55" s="1"/>
  <c r="P64" s="1"/>
  <c r="I53"/>
  <c r="I55" s="1"/>
  <c r="I64" s="1"/>
  <c r="O53"/>
  <c r="O55" s="1"/>
  <c r="O64" s="1"/>
  <c r="V53"/>
  <c r="V55" s="1"/>
  <c r="V64" s="1"/>
  <c r="V65" s="1"/>
  <c r="U88" i="31"/>
  <c r="U87"/>
  <c r="U94"/>
  <c r="S53" i="41"/>
  <c r="S55" s="1"/>
  <c r="S64" s="1"/>
  <c r="S65" s="1"/>
  <c r="Q53"/>
  <c r="Q55" s="1"/>
  <c r="Q64" s="1"/>
  <c r="N53"/>
  <c r="N55" s="1"/>
  <c r="N64" s="1"/>
  <c r="K53"/>
  <c r="K55" s="1"/>
  <c r="K64" s="1"/>
  <c r="M53"/>
  <c r="M55" s="1"/>
  <c r="M64" s="1"/>
  <c r="U53"/>
  <c r="U55" s="1"/>
  <c r="U64" s="1"/>
  <c r="U65" s="1"/>
  <c r="R53"/>
  <c r="R55" s="1"/>
  <c r="R64" s="1"/>
  <c r="R65" s="1"/>
  <c r="G53"/>
  <c r="G55" s="1"/>
  <c r="G64" s="1"/>
  <c r="H53"/>
  <c r="H55" s="1"/>
  <c r="H64" s="1"/>
  <c r="F53"/>
  <c r="F55" s="1"/>
  <c r="F64" s="1"/>
  <c r="U89" i="31" l="1"/>
  <c r="U91" s="1"/>
  <c r="AA68"/>
  <c r="S134" i="38" s="1"/>
  <c r="AA69" i="31"/>
  <c r="S135" i="38" s="1"/>
  <c r="AF135" s="1"/>
  <c r="AA74" i="31"/>
  <c r="S140" i="38" s="1"/>
  <c r="AF140" s="1"/>
  <c r="AA79" i="31"/>
  <c r="S145" i="38" s="1"/>
  <c r="AF145" s="1"/>
  <c r="AA87" i="31"/>
  <c r="S153" i="38" s="1"/>
  <c r="AF153" s="1"/>
  <c r="AA70" i="31"/>
  <c r="S136" i="38" s="1"/>
  <c r="AF136" s="1"/>
  <c r="AA73" i="31"/>
  <c r="S139" i="38" s="1"/>
  <c r="AF139" s="1"/>
  <c r="AA78" i="31"/>
  <c r="S144" i="38" s="1"/>
  <c r="AF144" s="1"/>
  <c r="AA86" i="31"/>
  <c r="S152" i="38" s="1"/>
  <c r="AF152" s="1"/>
  <c r="AA71" i="31"/>
  <c r="S137" i="38" s="1"/>
  <c r="AF137" s="1"/>
  <c r="AA77" i="31"/>
  <c r="S143" i="38" s="1"/>
  <c r="AF143" s="1"/>
  <c r="AA83" i="31"/>
  <c r="S149" i="38" s="1"/>
  <c r="AF149" s="1"/>
  <c r="AA75" i="31"/>
  <c r="S141" i="38" s="1"/>
  <c r="AF141" s="1"/>
  <c r="AA82" i="31"/>
  <c r="S148" i="38" s="1"/>
  <c r="AF148" s="1"/>
  <c r="AA80" i="31"/>
  <c r="S146" i="38" s="1"/>
  <c r="AF146" s="1"/>
  <c r="AA81" i="31"/>
  <c r="S147" i="38" s="1"/>
  <c r="AF147" s="1"/>
  <c r="AA85" i="31"/>
  <c r="S151" i="38" s="1"/>
  <c r="AF151" s="1"/>
  <c r="AA76" i="31"/>
  <c r="S142" i="38" s="1"/>
  <c r="AF142" s="1"/>
  <c r="AA84" i="31"/>
  <c r="S150" i="38" s="1"/>
  <c r="AF150" s="1"/>
  <c r="AA72" i="31"/>
  <c r="S138" i="38" s="1"/>
  <c r="AF138" s="1"/>
  <c r="AB68" i="31"/>
  <c r="AB75"/>
  <c r="AB83"/>
  <c r="AB74"/>
  <c r="AB82"/>
  <c r="AB71"/>
  <c r="AB79"/>
  <c r="AB87"/>
  <c r="AB70"/>
  <c r="AB78"/>
  <c r="AB86"/>
  <c r="AB85"/>
  <c r="AB69"/>
  <c r="AB72"/>
  <c r="AB77"/>
  <c r="AB81"/>
  <c r="AB73"/>
  <c r="AB76"/>
  <c r="AB80"/>
  <c r="AB84"/>
  <c r="AD16" i="41" a="1"/>
  <c r="AD31" s="1"/>
  <c r="BD149" i="42" s="1"/>
  <c r="AE16" i="41" a="1"/>
  <c r="AE33" s="1"/>
  <c r="BQ151" i="42" s="1"/>
  <c r="D53" i="41"/>
  <c r="D55" s="1"/>
  <c r="AF134" i="38" l="1"/>
  <c r="AC16" i="41" a="1"/>
  <c r="AC19" s="1"/>
  <c r="AQ137" i="42" s="1"/>
  <c r="D64" i="41"/>
  <c r="AE22"/>
  <c r="BQ140" i="42" s="1"/>
  <c r="AE35" i="41"/>
  <c r="BQ153" i="42" s="1"/>
  <c r="AE18" i="41"/>
  <c r="BQ136" i="42" s="1"/>
  <c r="AE26" i="41"/>
  <c r="BQ144" i="42" s="1"/>
  <c r="AE21" i="41"/>
  <c r="BQ139" i="42" s="1"/>
  <c r="AE29" i="41"/>
  <c r="BQ147" i="42" s="1"/>
  <c r="AE19" i="41"/>
  <c r="BQ137" i="42" s="1"/>
  <c r="AE30" i="41"/>
  <c r="BQ148" i="42" s="1"/>
  <c r="AD35" i="41"/>
  <c r="BD153" i="42" s="1"/>
  <c r="AD22" i="41"/>
  <c r="BD140" i="42" s="1"/>
  <c r="AD18" i="41"/>
  <c r="BD136" i="42" s="1"/>
  <c r="AD20" i="41"/>
  <c r="BD138" i="42" s="1"/>
  <c r="AD28" i="41"/>
  <c r="BD146" i="42" s="1"/>
  <c r="AD23" i="41"/>
  <c r="BD141" i="42" s="1"/>
  <c r="AD16" i="41"/>
  <c r="BD134" i="42" s="1"/>
  <c r="AE23" i="41"/>
  <c r="BQ141" i="42" s="1"/>
  <c r="AE31" i="41"/>
  <c r="BQ149" i="42" s="1"/>
  <c r="AE17" i="41"/>
  <c r="BQ135" i="42" s="1"/>
  <c r="AD33" i="41"/>
  <c r="BD151" i="42" s="1"/>
  <c r="AD32" i="41"/>
  <c r="BD150" i="42" s="1"/>
  <c r="AD19" i="41"/>
  <c r="BD137" i="42" s="1"/>
  <c r="AE32" i="41"/>
  <c r="BQ150" i="42" s="1"/>
  <c r="AE20" i="41"/>
  <c r="BQ138" i="42" s="1"/>
  <c r="AE24" i="41"/>
  <c r="BQ142" i="42" s="1"/>
  <c r="AE16" i="41"/>
  <c r="BQ134" i="42" s="1"/>
  <c r="AD17" i="41"/>
  <c r="BD135" i="42" s="1"/>
  <c r="AD21" i="41"/>
  <c r="BD139" i="42" s="1"/>
  <c r="AD27" i="41"/>
  <c r="BD145" i="42" s="1"/>
  <c r="AD26" i="41"/>
  <c r="BD144" i="42" s="1"/>
  <c r="AD29" i="41"/>
  <c r="BD147" i="42" s="1"/>
  <c r="AD24" i="41"/>
  <c r="BD142" i="42" s="1"/>
  <c r="AD34" i="41"/>
  <c r="BD152" i="42" s="1"/>
  <c r="AD30" i="41"/>
  <c r="BD148" i="42" s="1"/>
  <c r="AD25" i="41"/>
  <c r="BD143" i="42" s="1"/>
  <c r="AE28" i="41"/>
  <c r="BQ146" i="42" s="1"/>
  <c r="AE25" i="41"/>
  <c r="BQ143" i="42" s="1"/>
  <c r="AE34" i="41"/>
  <c r="BQ152" i="42" s="1"/>
  <c r="AE27" i="41"/>
  <c r="BQ145" i="42" s="1"/>
  <c r="AI84" i="38"/>
  <c r="CI82"/>
  <c r="AE82"/>
  <c r="CI81"/>
  <c r="AE81"/>
  <c r="CH75"/>
  <c r="CH76" s="1"/>
  <c r="AC26" i="41" l="1"/>
  <c r="AQ144" i="42" s="1"/>
  <c r="AC22" i="41"/>
  <c r="AQ140" i="42" s="1"/>
  <c r="AC17" i="41"/>
  <c r="AQ135" i="42" s="1"/>
  <c r="AC32" i="41"/>
  <c r="AQ150" i="42" s="1"/>
  <c r="AC16" i="41"/>
  <c r="AQ134" i="42" s="1"/>
  <c r="AC24" i="41"/>
  <c r="AQ142" i="42" s="1"/>
  <c r="AC34" i="41"/>
  <c r="AQ152" i="42" s="1"/>
  <c r="AC27" i="41"/>
  <c r="AQ145" i="42" s="1"/>
  <c r="AC29" i="41"/>
  <c r="AQ147" i="42" s="1"/>
  <c r="AC28" i="41"/>
  <c r="AQ146" i="42" s="1"/>
  <c r="AC31" i="41"/>
  <c r="AQ149" i="42" s="1"/>
  <c r="AC21" i="41"/>
  <c r="AQ139" i="42" s="1"/>
  <c r="AC23" i="41"/>
  <c r="AQ141" i="42" s="1"/>
  <c r="AC25" i="41"/>
  <c r="AQ143" i="42" s="1"/>
  <c r="AC18" i="41"/>
  <c r="AQ136" i="42" s="1"/>
  <c r="AC20" i="41"/>
  <c r="AQ138" i="42" s="1"/>
  <c r="AC35" i="41"/>
  <c r="AQ153" i="42" s="1"/>
  <c r="AC30" i="41"/>
  <c r="AQ148" i="42" s="1"/>
  <c r="AC33" i="41"/>
  <c r="AQ151" i="42" s="1"/>
  <c r="H99" i="31"/>
  <c r="E99"/>
  <c r="F99"/>
  <c r="G99"/>
  <c r="D99"/>
  <c r="H23"/>
  <c r="D23" l="1"/>
  <c r="D93" s="1"/>
  <c r="I2" i="41" l="1"/>
  <c r="BF7" i="42" s="1"/>
  <c r="BM71" s="1"/>
  <c r="BM125" s="1"/>
  <c r="I4" i="41"/>
  <c r="BM71" i="38"/>
  <c r="BM125" s="1"/>
  <c r="G30" i="41" l="1"/>
  <c r="G39"/>
  <c r="G60" s="1"/>
  <c r="G29"/>
  <c r="G63" s="1"/>
  <c r="G65" s="1"/>
  <c r="G31"/>
  <c r="J39"/>
  <c r="J60" s="1"/>
  <c r="J29"/>
  <c r="J63" s="1"/>
  <c r="J65" s="1"/>
  <c r="F30"/>
  <c r="F29"/>
  <c r="F63" s="1"/>
  <c r="F65" s="1"/>
  <c r="F31"/>
  <c r="F39"/>
  <c r="F60" s="1"/>
  <c r="K39"/>
  <c r="K60" s="1"/>
  <c r="K29"/>
  <c r="K63" s="1"/>
  <c r="K65" s="1"/>
  <c r="M39"/>
  <c r="M60" s="1"/>
  <c r="M29"/>
  <c r="M63" s="1"/>
  <c r="M65" s="1"/>
  <c r="I39"/>
  <c r="I60" s="1"/>
  <c r="I29"/>
  <c r="I63" s="1"/>
  <c r="I65" s="1"/>
  <c r="E30"/>
  <c r="E29"/>
  <c r="E63" s="1"/>
  <c r="E65" s="1"/>
  <c r="E31"/>
  <c r="E39"/>
  <c r="E60" s="1"/>
  <c r="L39"/>
  <c r="L60" s="1"/>
  <c r="L29"/>
  <c r="L63" s="1"/>
  <c r="L65" s="1"/>
  <c r="H39"/>
  <c r="H60" s="1"/>
  <c r="H29"/>
  <c r="H63" s="1"/>
  <c r="H65" s="1"/>
  <c r="H30"/>
  <c r="H31"/>
  <c r="D39"/>
  <c r="D60" s="1"/>
  <c r="D29"/>
  <c r="D31" l="1"/>
  <c r="D63"/>
  <c r="D65" s="1"/>
  <c r="H43"/>
  <c r="H48"/>
  <c r="I43"/>
  <c r="I48"/>
  <c r="K43"/>
  <c r="K48"/>
  <c r="L43"/>
  <c r="L48"/>
  <c r="M43"/>
  <c r="M48"/>
  <c r="J43"/>
  <c r="J48"/>
  <c r="F43"/>
  <c r="F48"/>
  <c r="G43"/>
  <c r="G48"/>
  <c r="E43"/>
  <c r="E48"/>
  <c r="H32"/>
  <c r="F32"/>
  <c r="G32"/>
  <c r="D43"/>
  <c r="D48"/>
  <c r="E32"/>
  <c r="AY9" i="38" l="1"/>
  <c r="J23" i="31" l="1"/>
  <c r="K23"/>
  <c r="L23"/>
  <c r="M23"/>
  <c r="I23"/>
  <c r="E23"/>
  <c r="F23"/>
  <c r="G23"/>
  <c r="J22"/>
  <c r="K22"/>
  <c r="L22"/>
  <c r="M22"/>
  <c r="I22"/>
  <c r="G22"/>
  <c r="H22"/>
  <c r="F22"/>
  <c r="E22"/>
  <c r="I106" l="1"/>
  <c r="I107" s="1"/>
  <c r="K106"/>
  <c r="K107" s="1"/>
  <c r="J106"/>
  <c r="J107" s="1"/>
  <c r="M106"/>
  <c r="M107" s="1"/>
  <c r="L106"/>
  <c r="L107" s="1"/>
  <c r="K86" l="1"/>
  <c r="L86"/>
  <c r="M86"/>
  <c r="L115" l="1"/>
  <c r="L118" s="1"/>
  <c r="L102"/>
  <c r="K115"/>
  <c r="K118" s="1"/>
  <c r="K102"/>
  <c r="M115"/>
  <c r="M118" s="1"/>
  <c r="M102"/>
  <c r="K88"/>
  <c r="K87"/>
  <c r="K94"/>
  <c r="M88"/>
  <c r="M87"/>
  <c r="M94"/>
  <c r="L88"/>
  <c r="L87"/>
  <c r="L94"/>
  <c r="L89" l="1"/>
  <c r="L91" s="1"/>
  <c r="M89"/>
  <c r="M91" s="1"/>
  <c r="K89"/>
  <c r="K91" s="1"/>
  <c r="Q39" i="41"/>
  <c r="Q60" s="1"/>
  <c r="Q29"/>
  <c r="Q63" s="1"/>
  <c r="Q65" s="1"/>
  <c r="Q86" i="31"/>
  <c r="Q24"/>
  <c r="O86"/>
  <c r="O24"/>
  <c r="P86"/>
  <c r="P24"/>
  <c r="O39" i="41"/>
  <c r="O60" s="1"/>
  <c r="O29"/>
  <c r="O63" s="1"/>
  <c r="O65" s="1"/>
  <c r="P39"/>
  <c r="P60" s="1"/>
  <c r="P29"/>
  <c r="P63" s="1"/>
  <c r="P65" s="1"/>
  <c r="E100" i="31"/>
  <c r="F100"/>
  <c r="G100"/>
  <c r="H100"/>
  <c r="D100"/>
  <c r="P115" l="1"/>
  <c r="P118" s="1"/>
  <c r="P102"/>
  <c r="Q115"/>
  <c r="Q118" s="1"/>
  <c r="Q102"/>
  <c r="O115"/>
  <c r="O118" s="1"/>
  <c r="O102"/>
  <c r="Q43" i="41"/>
  <c r="Q48"/>
  <c r="P43"/>
  <c r="P48"/>
  <c r="O43"/>
  <c r="O48"/>
  <c r="P87" i="31"/>
  <c r="P94"/>
  <c r="P88"/>
  <c r="Q88"/>
  <c r="Q87"/>
  <c r="Q94"/>
  <c r="O94"/>
  <c r="O88"/>
  <c r="O87"/>
  <c r="O89" l="1"/>
  <c r="O91" s="1"/>
  <c r="Q89"/>
  <c r="Q91" s="1"/>
  <c r="P89"/>
  <c r="P91" s="1"/>
  <c r="G86"/>
  <c r="I86"/>
  <c r="H86"/>
  <c r="F86"/>
  <c r="J86"/>
  <c r="E86"/>
  <c r="D86"/>
  <c r="D102" s="1"/>
  <c r="E115" l="1"/>
  <c r="E118" s="1"/>
  <c r="E102"/>
  <c r="I115"/>
  <c r="I118" s="1"/>
  <c r="I102"/>
  <c r="H115"/>
  <c r="H118" s="1"/>
  <c r="H102"/>
  <c r="F115"/>
  <c r="F118" s="1"/>
  <c r="F102"/>
  <c r="J115"/>
  <c r="J118" s="1"/>
  <c r="J102"/>
  <c r="G115"/>
  <c r="G118" s="1"/>
  <c r="G102"/>
  <c r="D115"/>
  <c r="D118" s="1"/>
  <c r="D88"/>
  <c r="D87"/>
  <c r="F87"/>
  <c r="F94"/>
  <c r="F88"/>
  <c r="D94"/>
  <c r="H88"/>
  <c r="H87"/>
  <c r="H94"/>
  <c r="E88"/>
  <c r="E87"/>
  <c r="E94"/>
  <c r="I88"/>
  <c r="I87"/>
  <c r="I94"/>
  <c r="J87"/>
  <c r="J94"/>
  <c r="J88"/>
  <c r="G88"/>
  <c r="G87"/>
  <c r="G94"/>
  <c r="L24"/>
  <c r="E24"/>
  <c r="I24"/>
  <c r="F24"/>
  <c r="H24"/>
  <c r="J24"/>
  <c r="G24"/>
  <c r="G68" i="28"/>
  <c r="F68"/>
  <c r="G67"/>
  <c r="F67"/>
  <c r="I89" i="31" l="1"/>
  <c r="I91" s="1"/>
  <c r="F89"/>
  <c r="F91" s="1"/>
  <c r="J89"/>
  <c r="J91" s="1"/>
  <c r="E89"/>
  <c r="E91" s="1"/>
  <c r="E105" s="1"/>
  <c r="D89"/>
  <c r="D91" s="1"/>
  <c r="G89"/>
  <c r="G91" s="1"/>
  <c r="H89"/>
  <c r="H91" s="1"/>
  <c r="D22"/>
  <c r="D24" l="1"/>
  <c r="M24" l="1"/>
  <c r="N39" i="41" l="1"/>
  <c r="N60" s="1"/>
  <c r="N29"/>
  <c r="N63" s="1"/>
  <c r="N65" s="1"/>
  <c r="Z16" a="1"/>
  <c r="N86" i="31"/>
  <c r="N24"/>
  <c r="I3" i="41"/>
  <c r="N115" i="31" l="1"/>
  <c r="N118" s="1"/>
  <c r="N102"/>
  <c r="N43" i="41"/>
  <c r="N48"/>
  <c r="N94" i="31"/>
  <c r="N88"/>
  <c r="N87"/>
  <c r="Z16" i="41"/>
  <c r="D134" i="42" s="1"/>
  <c r="Z27" i="41"/>
  <c r="D145" i="42" s="1"/>
  <c r="Z18" i="41"/>
  <c r="D136" i="42" s="1"/>
  <c r="Z21" i="41"/>
  <c r="D139" i="42" s="1"/>
  <c r="Z30" i="41"/>
  <c r="D148" i="42" s="1"/>
  <c r="Z24" i="41"/>
  <c r="D142" i="42" s="1"/>
  <c r="Z35" i="41"/>
  <c r="D153" i="42" s="1"/>
  <c r="Z19" i="41"/>
  <c r="D137" i="42" s="1"/>
  <c r="Z33" i="41"/>
  <c r="D151" i="42" s="1"/>
  <c r="Z17" i="41"/>
  <c r="D135" i="42" s="1"/>
  <c r="Z22" i="41"/>
  <c r="D140" i="42" s="1"/>
  <c r="Z20" i="41"/>
  <c r="D138" i="42" s="1"/>
  <c r="Z25" i="41"/>
  <c r="D143" i="42" s="1"/>
  <c r="Z28" i="41"/>
  <c r="D146" i="42" s="1"/>
  <c r="Z34" i="41"/>
  <c r="D152" i="42" s="1"/>
  <c r="Z29" i="41"/>
  <c r="D147" i="42" s="1"/>
  <c r="Z31" i="41"/>
  <c r="D149" i="42" s="1"/>
  <c r="Z32" i="41"/>
  <c r="D150" i="42" s="1"/>
  <c r="Z26" i="41"/>
  <c r="D144" i="42" s="1"/>
  <c r="Z23" i="41"/>
  <c r="D141" i="42" s="1"/>
  <c r="K24" i="31"/>
  <c r="F106"/>
  <c r="H106"/>
  <c r="E106"/>
  <c r="G106"/>
  <c r="N89" l="1"/>
  <c r="N91" s="1"/>
  <c r="H107"/>
  <c r="E107"/>
  <c r="F107"/>
  <c r="G107" l="1"/>
  <c r="D105"/>
  <c r="D106" s="1"/>
  <c r="AE68" s="1" a="1"/>
  <c r="AE71" l="1"/>
  <c r="BS137" i="38" s="1"/>
  <c r="AE72" i="31"/>
  <c r="BS138" i="38" s="1"/>
  <c r="AE87" i="31"/>
  <c r="BS153" i="38" s="1"/>
  <c r="AE82" i="31"/>
  <c r="BS148" i="38" s="1"/>
  <c r="AE78" i="31"/>
  <c r="BS144" i="38" s="1"/>
  <c r="AE69" i="31"/>
  <c r="BS135" i="38" s="1"/>
  <c r="AE74" i="31"/>
  <c r="BS140" i="38" s="1"/>
  <c r="AE70" i="31"/>
  <c r="BS136" i="38" s="1"/>
  <c r="AE76" i="31"/>
  <c r="BS142" i="38" s="1"/>
  <c r="AE81" i="31"/>
  <c r="BS147" i="38" s="1"/>
  <c r="AE83" i="31"/>
  <c r="BS149" i="38" s="1"/>
  <c r="AE73" i="31"/>
  <c r="BS139" i="38" s="1"/>
  <c r="AE85" i="31"/>
  <c r="BS151" i="38" s="1"/>
  <c r="AE80" i="31"/>
  <c r="BS146" i="38" s="1"/>
  <c r="AE84" i="31"/>
  <c r="BS150" i="38" s="1"/>
  <c r="AE86" i="31"/>
  <c r="BS152" i="38" s="1"/>
  <c r="AE75" i="31"/>
  <c r="BS141" i="38" s="1"/>
  <c r="AE79" i="31"/>
  <c r="BS145" i="38" s="1"/>
  <c r="AE77" i="31"/>
  <c r="BS143" i="38" s="1"/>
  <c r="D107" i="31"/>
  <c r="AD68" s="1" a="1"/>
  <c r="AE68"/>
  <c r="BS134" i="38" s="1"/>
  <c r="AD75" i="31" l="1"/>
  <c r="BF141" i="38" s="1"/>
  <c r="AD81" i="31"/>
  <c r="BF147" i="38" s="1"/>
  <c r="AD74" i="31"/>
  <c r="BF140" i="38" s="1"/>
  <c r="AD85" i="31"/>
  <c r="BF151" i="38" s="1"/>
  <c r="AD78" i="31"/>
  <c r="BF144" i="38" s="1"/>
  <c r="AD82" i="31"/>
  <c r="BF148" i="38" s="1"/>
  <c r="AD86" i="31"/>
  <c r="BF152" i="38" s="1"/>
  <c r="AD76" i="31"/>
  <c r="BF142" i="38" s="1"/>
  <c r="AD73" i="31"/>
  <c r="BF139" i="38" s="1"/>
  <c r="AD84" i="31"/>
  <c r="BF150" i="38" s="1"/>
  <c r="AD69" i="31"/>
  <c r="BF135" i="38" s="1"/>
  <c r="AD77" i="31"/>
  <c r="BF143" i="38" s="1"/>
  <c r="AD71" i="31"/>
  <c r="BF137" i="38" s="1"/>
  <c r="AD70" i="31"/>
  <c r="BF136" i="38" s="1"/>
  <c r="AD72" i="31"/>
  <c r="BF138" i="38" s="1"/>
  <c r="AD87" i="31"/>
  <c r="BF153" i="38" s="1"/>
  <c r="AD83" i="31"/>
  <c r="BF149" i="38" s="1"/>
  <c r="AD80" i="31"/>
  <c r="BF146" i="38" s="1"/>
  <c r="AD79" i="31"/>
  <c r="BF145" i="38" s="1"/>
  <c r="AD68" i="31"/>
  <c r="BF134" i="38" s="1"/>
  <c r="D108" i="31"/>
  <c r="D110" s="1"/>
  <c r="D119" s="1"/>
  <c r="D120" l="1"/>
  <c r="D123" s="1"/>
  <c r="D68" i="41" s="1"/>
  <c r="W105" i="31"/>
  <c r="W108" s="1"/>
  <c r="W110" s="1"/>
  <c r="G105"/>
  <c r="G108" s="1"/>
  <c r="G110" s="1"/>
  <c r="N105"/>
  <c r="N108" s="1"/>
  <c r="N110" s="1"/>
  <c r="P105"/>
  <c r="P108" s="1"/>
  <c r="P110" s="1"/>
  <c r="K105"/>
  <c r="K108" s="1"/>
  <c r="K110" s="1"/>
  <c r="J105"/>
  <c r="J108" s="1"/>
  <c r="J110" s="1"/>
  <c r="U105"/>
  <c r="U108" s="1"/>
  <c r="U110" s="1"/>
  <c r="U119" s="1"/>
  <c r="U120" s="1"/>
  <c r="U123" s="1"/>
  <c r="U68" i="41" s="1"/>
  <c r="L105" i="31"/>
  <c r="L108" s="1"/>
  <c r="L110" s="1"/>
  <c r="F105"/>
  <c r="F108" s="1"/>
  <c r="F110" s="1"/>
  <c r="O105"/>
  <c r="O108" s="1"/>
  <c r="O110" s="1"/>
  <c r="S105"/>
  <c r="S108" s="1"/>
  <c r="S110" s="1"/>
  <c r="T105"/>
  <c r="T108" s="1"/>
  <c r="T110" s="1"/>
  <c r="V105"/>
  <c r="V108" s="1"/>
  <c r="V110" s="1"/>
  <c r="E108"/>
  <c r="E110" s="1"/>
  <c r="R105"/>
  <c r="R108" s="1"/>
  <c r="R110" s="1"/>
  <c r="I105"/>
  <c r="I108" s="1"/>
  <c r="I110" s="1"/>
  <c r="Q105"/>
  <c r="Q108" s="1"/>
  <c r="Q110" s="1"/>
  <c r="H105"/>
  <c r="H108" s="1"/>
  <c r="H110" s="1"/>
  <c r="M105"/>
  <c r="M108" s="1"/>
  <c r="M110" s="1"/>
  <c r="AC68" l="1" a="1"/>
  <c r="AC68" s="1"/>
  <c r="AS134" i="38" s="1"/>
  <c r="R119" i="31"/>
  <c r="R120" s="1"/>
  <c r="R123" s="1"/>
  <c r="R68" i="41" s="1"/>
  <c r="S119" i="31"/>
  <c r="S120" s="1"/>
  <c r="S123" s="1"/>
  <c r="S68" i="41" s="1"/>
  <c r="G119" i="31"/>
  <c r="G120" s="1"/>
  <c r="G123" s="1"/>
  <c r="G68" i="41" s="1"/>
  <c r="M119" i="31"/>
  <c r="M120" s="1"/>
  <c r="M123" s="1"/>
  <c r="M68" i="41" s="1"/>
  <c r="I119" i="31"/>
  <c r="I120" s="1"/>
  <c r="I123" s="1"/>
  <c r="I68" i="41" s="1"/>
  <c r="E119" i="31"/>
  <c r="E120" s="1"/>
  <c r="E123" s="1"/>
  <c r="E68" i="41" s="1"/>
  <c r="T119" i="31"/>
  <c r="T120" s="1"/>
  <c r="T123" s="1"/>
  <c r="T68" i="41" s="1"/>
  <c r="F119" i="31"/>
  <c r="F120" s="1"/>
  <c r="F123" s="1"/>
  <c r="F68" i="41" s="1"/>
  <c r="J119" i="31"/>
  <c r="J120" s="1"/>
  <c r="J123" s="1"/>
  <c r="J68" i="41" s="1"/>
  <c r="P119" i="31"/>
  <c r="P120" s="1"/>
  <c r="P123" s="1"/>
  <c r="P68" i="41" s="1"/>
  <c r="W119" i="31"/>
  <c r="W120" s="1"/>
  <c r="W123" s="1"/>
  <c r="W68" i="41" s="1"/>
  <c r="Q119" i="31"/>
  <c r="Q120" s="1"/>
  <c r="Q123" s="1"/>
  <c r="Q68" i="41" s="1"/>
  <c r="O119" i="31"/>
  <c r="O120" s="1"/>
  <c r="O123" s="1"/>
  <c r="O68" i="41" s="1"/>
  <c r="V119" i="31"/>
  <c r="V120" s="1"/>
  <c r="V123" s="1"/>
  <c r="V68" i="41" s="1"/>
  <c r="K119" i="31"/>
  <c r="K120" s="1"/>
  <c r="K123" s="1"/>
  <c r="K68" i="41" s="1"/>
  <c r="H119" i="31"/>
  <c r="H120" s="1"/>
  <c r="H123" s="1"/>
  <c r="H68" i="41" s="1"/>
  <c r="L119" i="31"/>
  <c r="L120" s="1"/>
  <c r="L123" s="1"/>
  <c r="L68" i="41" s="1"/>
  <c r="N119" i="31"/>
  <c r="N120" s="1"/>
  <c r="N123" s="1"/>
  <c r="N68" i="41" s="1"/>
  <c r="AC86" i="31" l="1"/>
  <c r="AS152" i="38" s="1"/>
  <c r="AC71" i="31"/>
  <c r="AS137" i="38" s="1"/>
  <c r="AC87" i="31"/>
  <c r="AS153" i="38" s="1"/>
  <c r="AC70" i="31"/>
  <c r="AS136" i="38" s="1"/>
  <c r="AC84" i="31"/>
  <c r="AS150" i="38" s="1"/>
  <c r="AC79" i="31"/>
  <c r="AS145" i="38" s="1"/>
  <c r="AC83" i="31"/>
  <c r="AS149" i="38" s="1"/>
  <c r="AC85" i="31"/>
  <c r="AS151" i="38" s="1"/>
  <c r="AC76" i="31"/>
  <c r="AS142" i="38" s="1"/>
  <c r="AC75" i="31"/>
  <c r="AS141" i="38" s="1"/>
  <c r="AC74" i="31"/>
  <c r="AS140" i="38" s="1"/>
  <c r="AC73" i="31"/>
  <c r="AS139" i="38" s="1"/>
  <c r="AC82" i="31"/>
  <c r="AS148" i="38" s="1"/>
  <c r="AC78" i="31"/>
  <c r="AS144" i="38" s="1"/>
  <c r="AC72" i="31"/>
  <c r="AS138" i="38" s="1"/>
  <c r="AC81" i="31"/>
  <c r="AS147" i="38" s="1"/>
  <c r="AC80" i="31"/>
  <c r="AS146" i="38" s="1"/>
  <c r="AC69" i="31"/>
  <c r="AS135" i="38" s="1"/>
  <c r="AC77" i="31"/>
  <c r="AS143" i="38" s="1"/>
</calcChain>
</file>

<file path=xl/sharedStrings.xml><?xml version="1.0" encoding="utf-8"?>
<sst xmlns="http://schemas.openxmlformats.org/spreadsheetml/2006/main" count="436" uniqueCount="225">
  <si>
    <t>Nº Equipo</t>
  </si>
  <si>
    <t>Nº Serie</t>
  </si>
  <si>
    <t>Humedad Relativa (%)</t>
  </si>
  <si>
    <t>Media</t>
  </si>
  <si>
    <t>Temperatura (ºC)</t>
  </si>
  <si>
    <t>Los patrones empleados en esta calibración gozan de la garantía de trazabilidad mediante los correspondientes certificados emitidos por Laboratorios Nacionales e Internacionales reconocidos.</t>
  </si>
  <si>
    <t>CÁLCULO DE LA INCERTIDUMBRE</t>
  </si>
  <si>
    <t>CERTIFICADO DE CALIBRACIÓN</t>
  </si>
  <si>
    <t>Nº Certificado:</t>
  </si>
  <si>
    <t>Fecha:</t>
  </si>
  <si>
    <t>MODELO:</t>
  </si>
  <si>
    <t>FECHA DE CALIBRACIÓN:</t>
  </si>
  <si>
    <t>CARACTERÍSTICAS DEL MENSURANDO</t>
  </si>
  <si>
    <t>TRAZABILIDAD</t>
  </si>
  <si>
    <t>CONDICIONES AMBIENTALES DE CALIBRADO</t>
  </si>
  <si>
    <t xml:space="preserve"> </t>
  </si>
  <si>
    <t>Grados de Libertad</t>
  </si>
  <si>
    <t>Factor de Cobertura k</t>
  </si>
  <si>
    <t>GRADOS DE LIBERTAD</t>
  </si>
  <si>
    <t>Ve</t>
  </si>
  <si>
    <t>K</t>
  </si>
  <si>
    <t>Valor Nominal (mm)</t>
  </si>
  <si>
    <t>Desviación Estándar (mm)</t>
  </si>
  <si>
    <t>Incertidumbre Combinada (mm)</t>
  </si>
  <si>
    <t>Equipo</t>
  </si>
  <si>
    <t>CALIBRACIÓN</t>
  </si>
  <si>
    <t>Corrección</t>
  </si>
  <si>
    <t>Laboratorio de Metrología</t>
  </si>
  <si>
    <t>ÁREA DIMENSIONAL</t>
  </si>
  <si>
    <t>SOLICITANTE:</t>
  </si>
  <si>
    <t>Δt, ΔHr y ΔhPa</t>
  </si>
  <si>
    <t>Desviación (mm)</t>
  </si>
  <si>
    <t>Valor medio (mm)</t>
  </si>
  <si>
    <t>Repetibilidad (mm)</t>
  </si>
  <si>
    <t>EVALUACIÓN INDICACIÓN</t>
  </si>
  <si>
    <t>Coef.de dilatación del acero (mm)</t>
  </si>
  <si>
    <t>Dif.Temp. Bloque Pie de Rey (ºC)</t>
  </si>
  <si>
    <t>Uexp Termómetro (ºC)</t>
  </si>
  <si>
    <t>Corrección Anterior</t>
  </si>
  <si>
    <t>Unidad de Medida</t>
  </si>
  <si>
    <t>Incertidumbre Expandida</t>
  </si>
  <si>
    <t>Factor de Cobertura</t>
  </si>
  <si>
    <t>Termómetro (ºC)</t>
  </si>
  <si>
    <t>Deriva</t>
  </si>
  <si>
    <t>Deriva Termómetro (ºC)</t>
  </si>
  <si>
    <t>EQUIPOS Y PATRONES UTILIZADOS</t>
  </si>
  <si>
    <t>ºC</t>
  </si>
  <si>
    <t>CMC (mm)</t>
  </si>
  <si>
    <r>
      <t xml:space="preserve">Número:  </t>
    </r>
    <r>
      <rPr>
        <b/>
        <sz val="8"/>
        <rFont val="Calibri"/>
        <family val="2"/>
      </rPr>
      <t>13220/2014</t>
    </r>
  </si>
  <si>
    <t>Number</t>
  </si>
  <si>
    <t>Aerópolis</t>
  </si>
  <si>
    <t>Parque Tecnológico Aeroespacial de Andalucía.</t>
  </si>
  <si>
    <t>C/ Wilbur y Orville Wright, 15</t>
  </si>
  <si>
    <t>41309 La Rinconada – Sevilla</t>
  </si>
  <si>
    <t>CIF. B-41150020</t>
  </si>
  <si>
    <t>Teléf. +34 954115011 •Fax: +34 954115030</t>
  </si>
  <si>
    <t>e-mail: canagrosa@canagrosa.com</t>
  </si>
  <si>
    <t>OBJETO:</t>
  </si>
  <si>
    <t>Item:</t>
  </si>
  <si>
    <t>MARCA:</t>
  </si>
  <si>
    <t>Mark:</t>
  </si>
  <si>
    <t>Model:</t>
  </si>
  <si>
    <t>IDENTIFICACIÓN:</t>
  </si>
  <si>
    <t>Identification</t>
  </si>
  <si>
    <t>NÚMERO DE SERIE:</t>
  </si>
  <si>
    <t>Serial Number</t>
  </si>
  <si>
    <t>Applicant:</t>
  </si>
  <si>
    <t>Calibration date:</t>
  </si>
  <si>
    <t>FECHA DE EMISIÓN:</t>
  </si>
  <si>
    <t>Date of issue:</t>
  </si>
  <si>
    <r>
      <rPr>
        <sz val="8"/>
        <rFont val="Calibri"/>
        <family val="2"/>
        <scheme val="minor"/>
      </rPr>
      <t>Realizado por</t>
    </r>
    <r>
      <rPr>
        <sz val="10"/>
        <rFont val="Calibri"/>
        <family val="2"/>
        <scheme val="minor"/>
      </rPr>
      <t xml:space="preserve">  / </t>
    </r>
    <r>
      <rPr>
        <i/>
        <sz val="8"/>
        <rFont val="Calibri"/>
        <family val="2"/>
        <scheme val="minor"/>
      </rPr>
      <t>Performed by</t>
    </r>
  </si>
  <si>
    <r>
      <rPr>
        <sz val="8"/>
        <rFont val="Calibri"/>
        <family val="2"/>
        <scheme val="minor"/>
      </rPr>
      <t>Revisado por</t>
    </r>
    <r>
      <rPr>
        <sz val="10"/>
        <rFont val="Calibri"/>
        <family val="2"/>
        <scheme val="minor"/>
      </rPr>
      <t xml:space="preserve"> /</t>
    </r>
    <r>
      <rPr>
        <i/>
        <sz val="8"/>
        <rFont val="Calibri"/>
        <family val="2"/>
        <scheme val="minor"/>
      </rPr>
      <t xml:space="preserve"> Reviewed by</t>
    </r>
  </si>
  <si>
    <t>Nº Certificado / Certificate Nº:</t>
  </si>
  <si>
    <r>
      <t xml:space="preserve">1. PROCEDIMIENTO DE CALIBRACIÓN / </t>
    </r>
    <r>
      <rPr>
        <i/>
        <sz val="10"/>
        <rFont val="Calibri"/>
        <family val="2"/>
        <scheme val="minor"/>
      </rPr>
      <t>CALIBRATION PROCEDURE</t>
    </r>
  </si>
  <si>
    <t>CONDICIONES AMBIENTALES DURANTE LA CALIBRACIÓN</t>
  </si>
  <si>
    <t>ENVIRONMENTAL CONDITIONS DURING THE CALIBRATION</t>
  </si>
  <si>
    <r>
      <t xml:space="preserve">TEMPERATURA / </t>
    </r>
    <r>
      <rPr>
        <i/>
        <sz val="8"/>
        <rFont val="Calibri"/>
        <family val="2"/>
        <scheme val="minor"/>
      </rPr>
      <t>TEMPERATURE</t>
    </r>
  </si>
  <si>
    <r>
      <t>HUMEDAD RELATIVA /</t>
    </r>
    <r>
      <rPr>
        <i/>
        <sz val="8"/>
        <rFont val="Calibri"/>
        <family val="2"/>
        <scheme val="minor"/>
      </rPr>
      <t>RELATIVE HUMIDITY</t>
    </r>
  </si>
  <si>
    <t>Temperatura Mínima:</t>
  </si>
  <si>
    <t>Humedad Relativa Mínima:</t>
  </si>
  <si>
    <t>%</t>
  </si>
  <si>
    <t>Temperatura Máxima:</t>
  </si>
  <si>
    <t>Humedad Relativa Máxima:</t>
  </si>
  <si>
    <r>
      <t xml:space="preserve">EQUIPOS UTILIZADOS </t>
    </r>
    <r>
      <rPr>
        <b/>
        <i/>
        <sz val="9"/>
        <rFont val="Calibri"/>
        <family val="2"/>
        <scheme val="minor"/>
      </rPr>
      <t xml:space="preserve">/ </t>
    </r>
    <r>
      <rPr>
        <i/>
        <sz val="8"/>
        <rFont val="Calibri"/>
        <family val="2"/>
        <scheme val="minor"/>
      </rPr>
      <t>EQUIPMENT USED</t>
    </r>
  </si>
  <si>
    <r>
      <t>-</t>
    </r>
    <r>
      <rPr>
        <sz val="7"/>
        <rFont val="Calibri"/>
        <family val="2"/>
        <scheme val="minor"/>
      </rPr>
      <t xml:space="preserve">          </t>
    </r>
    <r>
      <rPr>
        <sz val="8"/>
        <rFont val="Calibri"/>
        <family val="2"/>
        <scheme val="minor"/>
      </rPr>
      <t>Termohigrómetro, Equipo Nº</t>
    </r>
  </si>
  <si>
    <r>
      <t xml:space="preserve">OBSERVACIONES / </t>
    </r>
    <r>
      <rPr>
        <i/>
        <sz val="8"/>
        <rFont val="Calibri"/>
        <family val="2"/>
        <scheme val="minor"/>
      </rPr>
      <t>REMARKS</t>
    </r>
    <r>
      <rPr>
        <b/>
        <sz val="8"/>
        <rFont val="Calibri"/>
        <family val="2"/>
        <scheme val="minor"/>
      </rPr>
      <t xml:space="preserve"> : </t>
    </r>
  </si>
  <si>
    <t>- Los patrones empleados en esta calibración gozan de la garantía de trazabilidad mediante los correspondientes certificados emitidos por Laboratorios Nacionales e Internacionales reconocidos.</t>
  </si>
  <si>
    <t xml:space="preserve">  Nacionales e Internacionales reconocidos.</t>
  </si>
  <si>
    <t xml:space="preserve">- Standards used in this calibration provide traceability assurance by the correspondent certificates issued by recognized national and international laboratories. </t>
  </si>
  <si>
    <r>
      <t xml:space="preserve">PATRONES DIMENSIONALES UTILIZADOS </t>
    </r>
    <r>
      <rPr>
        <i/>
        <sz val="9"/>
        <rFont val="Calibri"/>
        <family val="2"/>
        <scheme val="minor"/>
      </rPr>
      <t xml:space="preserve">/ </t>
    </r>
    <r>
      <rPr>
        <i/>
        <sz val="8"/>
        <rFont val="Calibri"/>
        <family val="2"/>
        <scheme val="minor"/>
      </rPr>
      <t>DIMENSIONAL STANDARDS USED</t>
    </r>
  </si>
  <si>
    <t>- The expanded uncertainty is obtained by multiplying the standard uncertainty by a coverage factor k, for a t-Student distribution νeff corresponds to a coverage probability of approximately 95%.</t>
  </si>
  <si>
    <t>- La incertidumbre expandida se ha obtenido multiplicando la incertidumbre típica por un factor de cobertura k que, para una distribución t-Student con νeff, corresponde a una</t>
  </si>
  <si>
    <t>probabilidad de cobertura de aproximadamente el 95%.</t>
  </si>
  <si>
    <t xml:space="preserve">  </t>
  </si>
  <si>
    <t>Deriva (ºC)</t>
  </si>
  <si>
    <t>Límite Superior (mm)</t>
  </si>
  <si>
    <t>Límite Inferior (mm)</t>
  </si>
  <si>
    <t>¿Atemperamiento Correcto?</t>
  </si>
  <si>
    <r>
      <t>U</t>
    </r>
    <r>
      <rPr>
        <b/>
        <vertAlign val="subscript"/>
        <sz val="7"/>
        <rFont val="Calibri"/>
        <family val="2"/>
        <scheme val="minor"/>
      </rPr>
      <t>EXP</t>
    </r>
    <r>
      <rPr>
        <b/>
        <sz val="7"/>
        <rFont val="Calibri"/>
        <family val="2"/>
        <scheme val="minor"/>
      </rPr>
      <t xml:space="preserve"> (mm)</t>
    </r>
  </si>
  <si>
    <t>Coverage Factor k,</t>
  </si>
  <si>
    <r>
      <t xml:space="preserve">3. RESULTADOS DE CALIBRACIÓN / </t>
    </r>
    <r>
      <rPr>
        <i/>
        <sz val="10"/>
        <rFont val="Calibri"/>
        <family val="2"/>
        <scheme val="minor"/>
      </rPr>
      <t>CALIBRATION RESULTS</t>
    </r>
  </si>
  <si>
    <t>EDICIÓN</t>
  </si>
  <si>
    <t>Veff</t>
  </si>
  <si>
    <t xml:space="preserve">PROCEDIMIENTO NORMALIZADO DE TRABAJO </t>
  </si>
  <si>
    <t>Última Edición del PNT en Vigor</t>
  </si>
  <si>
    <t>mm</t>
  </si>
  <si>
    <t>Uncertainty Expanded (mm)</t>
  </si>
  <si>
    <t xml:space="preserve">Este certificado se expide de acuerdo con las condiciones de la acreditación concedida por ENAC, que ha comprobado las capacidades de medida del laboratorio y su trazabilidad a patrones nacionales. 
ENAC  es firmante del Acuerdo de Reconocimiento Mutuo (MLA) de calibración de European Cooperation for Acreditation (EA) y de International Laboratory Acreditation Cooperation (ILAC). 
</t>
  </si>
  <si>
    <t xml:space="preserve">This certificate is sued in accordance with the conditions of accreditation granted by ENAC which has assessed the measurements capability of the laboratory and its traceability to national or international standards.
ENAC is one of the signatories of the Multilateral Agreement of the European Coopertion for Acreditation (EA) and the International Laboratories Accreditation Cooperation (ILAC). 
</t>
  </si>
  <si>
    <t>- Los resultados mostrados se refieren al objeto referido en la primera página de este certificado y al momento y condiciones en que se realizaron las medidas, no considerándose su estabilidad a más largo plazo.</t>
  </si>
  <si>
    <t>- All the calibration results are only valid for the instrument whose data appear in the first page of this certificate. Results correspond to the calibration moment. Stability of the calibrated instrument on a longer term basis has not been considered.</t>
  </si>
  <si>
    <r>
      <t>n</t>
    </r>
    <r>
      <rPr>
        <vertAlign val="subscript"/>
        <sz val="10"/>
        <rFont val="Arial"/>
        <family val="2"/>
      </rPr>
      <t>1</t>
    </r>
  </si>
  <si>
    <r>
      <t>n</t>
    </r>
    <r>
      <rPr>
        <vertAlign val="subscript"/>
        <sz val="10"/>
        <rFont val="Arial"/>
        <family val="2"/>
      </rPr>
      <t>2</t>
    </r>
    <r>
      <rPr>
        <sz val="11"/>
        <color theme="1"/>
        <rFont val="Calibri"/>
        <family val="2"/>
        <scheme val="minor"/>
      </rPr>
      <t/>
    </r>
  </si>
  <si>
    <r>
      <t>n</t>
    </r>
    <r>
      <rPr>
        <vertAlign val="subscript"/>
        <sz val="10"/>
        <rFont val="Arial"/>
        <family val="2"/>
      </rPr>
      <t>3</t>
    </r>
    <r>
      <rPr>
        <sz val="11"/>
        <color theme="1"/>
        <rFont val="Calibri"/>
        <family val="2"/>
        <scheme val="minor"/>
      </rPr>
      <t/>
    </r>
  </si>
  <si>
    <r>
      <t>n</t>
    </r>
    <r>
      <rPr>
        <vertAlign val="subscript"/>
        <sz val="10"/>
        <rFont val="Arial"/>
        <family val="2"/>
      </rPr>
      <t>4</t>
    </r>
    <r>
      <rPr>
        <sz val="11"/>
        <color theme="1"/>
        <rFont val="Calibri"/>
        <family val="2"/>
        <scheme val="minor"/>
      </rPr>
      <t/>
    </r>
  </si>
  <si>
    <r>
      <t>n</t>
    </r>
    <r>
      <rPr>
        <vertAlign val="subscript"/>
        <sz val="10"/>
        <rFont val="Arial"/>
        <family val="2"/>
      </rPr>
      <t>5</t>
    </r>
    <r>
      <rPr>
        <sz val="11"/>
        <color theme="1"/>
        <rFont val="Calibri"/>
        <family val="2"/>
        <scheme val="minor"/>
      </rPr>
      <t/>
    </r>
  </si>
  <si>
    <r>
      <t>n</t>
    </r>
    <r>
      <rPr>
        <vertAlign val="subscript"/>
        <sz val="10"/>
        <rFont val="Arial"/>
        <family val="2"/>
      </rPr>
      <t>6</t>
    </r>
    <r>
      <rPr>
        <sz val="11"/>
        <color theme="1"/>
        <rFont val="Calibri"/>
        <family val="2"/>
        <scheme val="minor"/>
      </rPr>
      <t/>
    </r>
  </si>
  <si>
    <r>
      <t>U</t>
    </r>
    <r>
      <rPr>
        <b/>
        <vertAlign val="subscript"/>
        <sz val="9"/>
        <rFont val="Arial"/>
        <family val="2"/>
      </rPr>
      <t>EXP</t>
    </r>
    <r>
      <rPr>
        <b/>
        <sz val="9"/>
        <rFont val="Arial"/>
        <family val="2"/>
      </rPr>
      <t xml:space="preserve"> (mm)</t>
    </r>
  </si>
  <si>
    <r>
      <t xml:space="preserve"> U</t>
    </r>
    <r>
      <rPr>
        <vertAlign val="subscript"/>
        <sz val="9"/>
        <rFont val="Arial"/>
        <family val="2"/>
      </rPr>
      <t>EXP</t>
    </r>
    <r>
      <rPr>
        <sz val="9"/>
        <rFont val="Arial"/>
        <family val="2"/>
      </rPr>
      <t xml:space="preserve"> FINAL (mm)</t>
    </r>
  </si>
  <si>
    <r>
      <t>U</t>
    </r>
    <r>
      <rPr>
        <vertAlign val="subscript"/>
        <sz val="9"/>
        <rFont val="Arial"/>
        <family val="2"/>
      </rPr>
      <t>Exp Máxima</t>
    </r>
    <r>
      <rPr>
        <sz val="9"/>
        <rFont val="Arial"/>
        <family val="2"/>
      </rPr>
      <t xml:space="preserve"> (ºC) (k=2)</t>
    </r>
  </si>
  <si>
    <r>
      <t>Corrección</t>
    </r>
    <r>
      <rPr>
        <vertAlign val="subscript"/>
        <sz val="9"/>
        <rFont val="Arial"/>
        <family val="2"/>
      </rPr>
      <t xml:space="preserve"> Máxima</t>
    </r>
    <r>
      <rPr>
        <sz val="9"/>
        <rFont val="Arial"/>
        <family val="2"/>
      </rPr>
      <t xml:space="preserve"> (ºC)</t>
    </r>
  </si>
  <si>
    <t>|C| (mm)</t>
  </si>
  <si>
    <r>
      <t>U</t>
    </r>
    <r>
      <rPr>
        <vertAlign val="subscript"/>
        <sz val="8"/>
        <rFont val="Arial"/>
        <family val="2"/>
      </rPr>
      <t>exp</t>
    </r>
    <r>
      <rPr>
        <sz val="8"/>
        <rFont val="Arial"/>
        <family val="2"/>
      </rPr>
      <t xml:space="preserve"> (mm)</t>
    </r>
  </si>
  <si>
    <r>
      <t>|C|+U</t>
    </r>
    <r>
      <rPr>
        <vertAlign val="subscript"/>
        <sz val="8"/>
        <rFont val="Arial"/>
        <family val="2"/>
      </rPr>
      <t>exp</t>
    </r>
    <r>
      <rPr>
        <sz val="8"/>
        <rFont val="Arial"/>
        <family val="2"/>
      </rPr>
      <t xml:space="preserve"> (mm)</t>
    </r>
  </si>
  <si>
    <t>CRITERIO DE ACEPTACIÓN</t>
  </si>
  <si>
    <t>Juego BPL</t>
  </si>
  <si>
    <t xml:space="preserve">Datos en Tabla </t>
  </si>
  <si>
    <t>Factor de Cobertura, k</t>
  </si>
  <si>
    <t>Incertidumbre de Uso (mm)</t>
  </si>
  <si>
    <t>-</t>
  </si>
  <si>
    <t>Canagrosa Lab&amp;Services, S.L.</t>
  </si>
  <si>
    <t xml:space="preserve">CANAGROSA LAB&amp;SERVICES, S.L.
Aerópolis, Parque Tecnológico Aeroespacial de Andalucía. C/ Wilbur y Orville Wright, 15 • 41300 La Rinconada – Sevilla • CIF. B-41150020
Teléf. +34 954 115 011 • Fax: +34 954 115 030 • e-mail: canagrosa@canagrosa.com
</t>
  </si>
  <si>
    <r>
      <t>n</t>
    </r>
    <r>
      <rPr>
        <vertAlign val="subscript"/>
        <sz val="10"/>
        <rFont val="Arial"/>
        <family val="2"/>
      </rPr>
      <t>7</t>
    </r>
    <r>
      <rPr>
        <sz val="11"/>
        <color theme="1"/>
        <rFont val="Calibri"/>
        <family val="2"/>
        <scheme val="minor"/>
      </rPr>
      <t/>
    </r>
  </si>
  <si>
    <r>
      <t>n</t>
    </r>
    <r>
      <rPr>
        <vertAlign val="subscript"/>
        <sz val="10"/>
        <rFont val="Arial"/>
        <family val="2"/>
      </rPr>
      <t>8</t>
    </r>
    <r>
      <rPr>
        <sz val="11"/>
        <color theme="1"/>
        <rFont val="Calibri"/>
        <family val="2"/>
        <scheme val="minor"/>
      </rPr>
      <t/>
    </r>
  </si>
  <si>
    <r>
      <t>n</t>
    </r>
    <r>
      <rPr>
        <vertAlign val="subscript"/>
        <sz val="10"/>
        <rFont val="Arial"/>
        <family val="2"/>
      </rPr>
      <t>9</t>
    </r>
    <r>
      <rPr>
        <sz val="11"/>
        <color theme="1"/>
        <rFont val="Calibri"/>
        <family val="2"/>
        <scheme val="minor"/>
      </rPr>
      <t/>
    </r>
  </si>
  <si>
    <r>
      <t>n</t>
    </r>
    <r>
      <rPr>
        <vertAlign val="subscript"/>
        <sz val="10"/>
        <rFont val="Arial"/>
        <family val="2"/>
      </rPr>
      <t>10</t>
    </r>
    <r>
      <rPr>
        <sz val="11"/>
        <color theme="1"/>
        <rFont val="Calibri"/>
        <family val="2"/>
        <scheme val="minor"/>
      </rPr>
      <t/>
    </r>
  </si>
  <si>
    <t>División Escala (mm)</t>
  </si>
  <si>
    <t>EVALUACIÓN</t>
  </si>
  <si>
    <t>LÁMINA DE ESPESORES</t>
  </si>
  <si>
    <t>La calibración ha sido realizada conforme al procedimiento de calibración PNT C 060.</t>
  </si>
  <si>
    <t>M1CH</t>
  </si>
  <si>
    <t>ME2C</t>
  </si>
  <si>
    <t>Medidas a 1 N</t>
  </si>
  <si>
    <t>Lámina Nº</t>
  </si>
  <si>
    <t>Medidas a 2 N</t>
  </si>
  <si>
    <t>Error (mm)</t>
  </si>
  <si>
    <t>Def.Palpadores (mm)</t>
  </si>
  <si>
    <t xml:space="preserve"> Cal ME2C Patrón (mm)</t>
  </si>
  <si>
    <t>uCalM (k=1),  (mm)</t>
  </si>
  <si>
    <t>Corrección Máxima M1CH (mm)</t>
  </si>
  <si>
    <t>Deriva Medidora (mm)</t>
  </si>
  <si>
    <t>Resolución Medidora (mm)</t>
  </si>
  <si>
    <t>Patrón M1CH (mm)</t>
  </si>
  <si>
    <t>Defor.Palpadores (mm)</t>
  </si>
  <si>
    <t>Repetibilidad Lámina. (mm)</t>
  </si>
  <si>
    <t>uCalkp (k=1),  (mm)</t>
  </si>
  <si>
    <t>uVerif.Final. (mm)</t>
  </si>
  <si>
    <t>uVerif.Incial. (mm)</t>
  </si>
  <si>
    <r>
      <t xml:space="preserve">Procedimiento / </t>
    </r>
    <r>
      <rPr>
        <i/>
        <sz val="9"/>
        <rFont val="Calibri"/>
        <family val="2"/>
        <scheme val="minor"/>
      </rPr>
      <t>Procedure:</t>
    </r>
    <r>
      <rPr>
        <b/>
        <sz val="9"/>
        <rFont val="Calibri"/>
        <family val="2"/>
        <scheme val="minor"/>
      </rPr>
      <t xml:space="preserve"> </t>
    </r>
    <r>
      <rPr>
        <sz val="9"/>
        <rFont val="Calibri"/>
        <family val="2"/>
        <scheme val="minor"/>
      </rPr>
      <t xml:space="preserve">La calibración se ha realizado conforme al procedimiento PNT C 060 Ed.   </t>
    </r>
  </si>
  <si>
    <t xml:space="preserve"> The calibration was performed according to the procedure PNT C 060 Ed.</t>
  </si>
  <si>
    <t xml:space="preserve"> Valor Nominal (mm)</t>
  </si>
  <si>
    <t>Nominal Value (mm)</t>
  </si>
  <si>
    <t>Valor Medido (mm)</t>
  </si>
  <si>
    <t>Measured Value (mm)</t>
  </si>
  <si>
    <t>Variación Medidas  (mm)</t>
  </si>
  <si>
    <t>Measures Variation (mm)</t>
  </si>
  <si>
    <t>- Bloques Patrón Dimensional de Clase 0, Equipo Nº</t>
  </si>
  <si>
    <t>- Medidora de 1 Coordenada Horizontal, Equipo Nº</t>
  </si>
  <si>
    <t>CÁLCULO DEL VALOR DE ESPESOR</t>
  </si>
  <si>
    <t>Medidas a 1 N Corregidas</t>
  </si>
  <si>
    <t>Medidas a 2 N Corregidas</t>
  </si>
  <si>
    <t>Variación Medidas (mm)</t>
  </si>
  <si>
    <t>Nominal</t>
  </si>
  <si>
    <t>Medido</t>
  </si>
  <si>
    <t>Variación</t>
  </si>
  <si>
    <t>Uexp</t>
  </si>
  <si>
    <t>k</t>
  </si>
  <si>
    <t>veff</t>
  </si>
  <si>
    <t>Material</t>
  </si>
  <si>
    <r>
      <t xml:space="preserve">LUGAR DE CALIBRACIÓN </t>
    </r>
    <r>
      <rPr>
        <b/>
        <i/>
        <sz val="9"/>
        <rFont val="Calibri"/>
        <family val="2"/>
        <scheme val="minor"/>
      </rPr>
      <t xml:space="preserve">/ </t>
    </r>
    <r>
      <rPr>
        <i/>
        <sz val="8"/>
        <rFont val="Calibri"/>
        <family val="2"/>
        <scheme val="minor"/>
      </rPr>
      <t>CALIBRATION PLACE</t>
    </r>
  </si>
  <si>
    <t>Instrumento</t>
  </si>
  <si>
    <t>Fabricante</t>
  </si>
  <si>
    <t>Modelo</t>
  </si>
  <si>
    <t>Cliente</t>
  </si>
  <si>
    <t>Dirección</t>
  </si>
  <si>
    <t>Fecha de Calibración</t>
  </si>
  <si>
    <t>Realizado por</t>
  </si>
  <si>
    <t>Alberto Lérida</t>
  </si>
  <si>
    <t>Lugar de Calibración</t>
  </si>
  <si>
    <t>Laboratorio de Metrología CANAGROSA - Laboratorio Dimensional / Conductividad</t>
  </si>
  <si>
    <t>Fecha de Emisión</t>
  </si>
  <si>
    <t>Revisado por</t>
  </si>
  <si>
    <t>Jesús Izquierdo</t>
  </si>
  <si>
    <t>Técnicos:</t>
  </si>
  <si>
    <t>Revisores:</t>
  </si>
  <si>
    <t>Lorena Risueño</t>
  </si>
  <si>
    <t>Gabriela Segovia</t>
  </si>
  <si>
    <t>Juan José Sánchez</t>
  </si>
  <si>
    <t>Javier Moriña</t>
  </si>
  <si>
    <t>NORMATIVA DE CLIENTE</t>
  </si>
  <si>
    <t>Norma</t>
  </si>
  <si>
    <t>Edición de la Norma</t>
  </si>
  <si>
    <t>CALIBRATION CERTIFICATE</t>
  </si>
  <si>
    <t>- Before calibrating remained tempered both instruments as standards for 1h.</t>
  </si>
  <si>
    <t>- Antes de efectuar la calibración se mantuvo atemperado tanto instrumentos como los patrones durante 1h.</t>
  </si>
  <si>
    <t>Inicial</t>
  </si>
  <si>
    <t>Final</t>
  </si>
  <si>
    <t>Los puntos marcados con (*) no están cubiertos por la acreditación ENAC</t>
  </si>
  <si>
    <r>
      <t xml:space="preserve">OBSERVACIONES / </t>
    </r>
    <r>
      <rPr>
        <i/>
        <u/>
        <sz val="8"/>
        <rFont val="Calibri"/>
        <family val="2"/>
        <scheme val="minor"/>
      </rPr>
      <t>REMARKS</t>
    </r>
    <r>
      <rPr>
        <b/>
        <u/>
        <sz val="8"/>
        <rFont val="Calibri"/>
        <family val="2"/>
        <scheme val="minor"/>
      </rPr>
      <t xml:space="preserve"> :</t>
    </r>
    <r>
      <rPr>
        <b/>
        <u/>
        <sz val="9"/>
        <rFont val="Calibri"/>
        <family val="2"/>
        <scheme val="minor"/>
      </rPr>
      <t xml:space="preserve"> </t>
    </r>
  </si>
  <si>
    <t>Evaluación</t>
  </si>
  <si>
    <t>Evaluation</t>
  </si>
  <si>
    <t>- Micrómetro de Exteriores de 2 Contactos, Equipo Nº</t>
  </si>
  <si>
    <t>EVALUACIÓN DE RESULTADOS</t>
  </si>
  <si>
    <t>Valor Medio (mm)</t>
  </si>
  <si>
    <t>Corrección (mm)</t>
  </si>
  <si>
    <t>Uexp (mm)</t>
  </si>
  <si>
    <t>|C|+ Uexp (mm)</t>
  </si>
  <si>
    <t>Tolerancia (mm)</t>
  </si>
  <si>
    <t>Observaciones específicas de cliente</t>
  </si>
  <si>
    <t>Incerrtidumbre de uso</t>
  </si>
  <si>
    <t>Frase Aceptación Esp.</t>
  </si>
  <si>
    <t>Frase Aceptación Ing.</t>
  </si>
  <si>
    <t>Resolución Termómetro (ºC)</t>
  </si>
  <si>
    <t>Certificado:</t>
  </si>
  <si>
    <t>CERTIFICADO con M1CH</t>
  </si>
</sst>
</file>

<file path=xl/styles.xml><?xml version="1.0" encoding="utf-8"?>
<styleSheet xmlns="http://schemas.openxmlformats.org/spreadsheetml/2006/main">
  <numFmts count="10">
    <numFmt numFmtId="43" formatCode="_-* #,##0.00\ _€_-;\-* #,##0.00\ _€_-;_-* &quot;-&quot;??\ _€_-;_-@_-"/>
    <numFmt numFmtId="164" formatCode="0.000000"/>
    <numFmt numFmtId="165" formatCode="0.0000"/>
    <numFmt numFmtId="166" formatCode="0.000"/>
    <numFmt numFmtId="167" formatCode="0.0"/>
    <numFmt numFmtId="168" formatCode="0.00000"/>
    <numFmt numFmtId="169" formatCode="0.0000000"/>
    <numFmt numFmtId="170" formatCode="[$-F800]dddd\,\ mmmm\ dd\,\ yyyy"/>
    <numFmt numFmtId="171" formatCode="_-* #,##0.0000\ _€_-;\-* #,##0.0000\ _€_-;_-* &quot;-&quot;??\ _€_-;_-@_-"/>
    <numFmt numFmtId="172" formatCode="0.00000000"/>
  </numFmts>
  <fonts count="77">
    <font>
      <sz val="10"/>
      <name val="Arial"/>
    </font>
    <font>
      <sz val="11"/>
      <color theme="1"/>
      <name val="Calibri"/>
      <family val="2"/>
      <scheme val="minor"/>
    </font>
    <font>
      <sz val="10"/>
      <name val="Arial"/>
      <family val="2"/>
    </font>
    <font>
      <sz val="12"/>
      <name val="Helv"/>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5"/>
      <color indexed="56"/>
      <name val="Calibri"/>
      <family val="2"/>
    </font>
    <font>
      <b/>
      <sz val="13"/>
      <color indexed="56"/>
      <name val="Calibri"/>
      <family val="2"/>
    </font>
    <font>
      <b/>
      <sz val="18"/>
      <color indexed="56"/>
      <name val="Cambria"/>
      <family val="2"/>
    </font>
    <font>
      <b/>
      <sz val="11"/>
      <color indexed="8"/>
      <name val="Calibri"/>
      <family val="2"/>
    </font>
    <font>
      <sz val="10"/>
      <name val="Tahoma"/>
      <family val="2"/>
    </font>
    <font>
      <sz val="18"/>
      <name val="Tahoma"/>
      <family val="2"/>
    </font>
    <font>
      <sz val="10"/>
      <name val="Calibri"/>
      <family val="2"/>
      <scheme val="minor"/>
    </font>
    <font>
      <i/>
      <sz val="9"/>
      <name val="Calibri"/>
      <family val="2"/>
      <scheme val="minor"/>
    </font>
    <font>
      <sz val="9"/>
      <name val="Calibri"/>
      <family val="2"/>
      <scheme val="minor"/>
    </font>
    <font>
      <i/>
      <sz val="10"/>
      <name val="Calibri"/>
      <family val="2"/>
      <scheme val="minor"/>
    </font>
    <font>
      <sz val="7"/>
      <name val="Calibri"/>
      <family val="2"/>
      <scheme val="minor"/>
    </font>
    <font>
      <b/>
      <sz val="9"/>
      <name val="Calibri"/>
      <family val="2"/>
      <scheme val="minor"/>
    </font>
    <font>
      <b/>
      <sz val="10"/>
      <name val="Calibri"/>
      <family val="2"/>
      <scheme val="minor"/>
    </font>
    <font>
      <b/>
      <sz val="8"/>
      <name val="Calibri"/>
      <family val="2"/>
      <scheme val="minor"/>
    </font>
    <font>
      <b/>
      <sz val="8"/>
      <name val="Calibri"/>
      <family val="2"/>
    </font>
    <font>
      <i/>
      <sz val="8"/>
      <name val="Calibri"/>
      <family val="2"/>
      <scheme val="minor"/>
    </font>
    <font>
      <b/>
      <sz val="7"/>
      <name val="Calibri"/>
      <family val="2"/>
      <scheme val="minor"/>
    </font>
    <font>
      <i/>
      <sz val="7"/>
      <name val="Calibri"/>
      <family val="2"/>
      <scheme val="minor"/>
    </font>
    <font>
      <sz val="9"/>
      <name val="Arial"/>
      <family val="2"/>
    </font>
    <font>
      <sz val="8"/>
      <name val="Calibri"/>
      <family val="2"/>
      <scheme val="minor"/>
    </font>
    <font>
      <b/>
      <i/>
      <sz val="9"/>
      <name val="Calibri"/>
      <family val="2"/>
      <scheme val="minor"/>
    </font>
    <font>
      <b/>
      <sz val="18"/>
      <name val="Calibri"/>
      <family val="2"/>
    </font>
    <font>
      <b/>
      <i/>
      <sz val="8"/>
      <name val="Calibri"/>
      <family val="2"/>
    </font>
    <font>
      <sz val="8"/>
      <name val="Calibri"/>
      <family val="2"/>
    </font>
    <font>
      <i/>
      <sz val="8"/>
      <name val="Calibri"/>
      <family val="2"/>
    </font>
    <font>
      <sz val="6"/>
      <name val="Calibri"/>
      <family val="2"/>
      <scheme val="minor"/>
    </font>
    <font>
      <b/>
      <sz val="11"/>
      <name val="Calibri"/>
      <family val="2"/>
      <scheme val="minor"/>
    </font>
    <font>
      <i/>
      <sz val="6"/>
      <name val="Calibri"/>
      <family val="2"/>
      <scheme val="minor"/>
    </font>
    <font>
      <i/>
      <sz val="4"/>
      <name val="Calibri"/>
      <family val="2"/>
      <scheme val="minor"/>
    </font>
    <font>
      <sz val="7"/>
      <name val="Arial"/>
      <family val="2"/>
    </font>
    <font>
      <sz val="10"/>
      <name val="Arial"/>
      <family val="2"/>
    </font>
    <font>
      <b/>
      <vertAlign val="subscript"/>
      <sz val="7"/>
      <name val="Calibri"/>
      <family val="2"/>
      <scheme val="minor"/>
    </font>
    <font>
      <sz val="5"/>
      <name val="Calibri"/>
      <family val="2"/>
      <scheme val="minor"/>
    </font>
    <font>
      <b/>
      <u/>
      <sz val="9"/>
      <name val="Calibri"/>
      <family val="2"/>
      <scheme val="minor"/>
    </font>
    <font>
      <i/>
      <sz val="12"/>
      <name val="Arial"/>
      <family val="2"/>
    </font>
    <font>
      <b/>
      <sz val="9"/>
      <name val="Arial"/>
      <family val="2"/>
    </font>
    <font>
      <b/>
      <sz val="8"/>
      <name val="Arial"/>
      <family val="2"/>
    </font>
    <font>
      <sz val="12"/>
      <name val="Arial"/>
      <family val="2"/>
    </font>
    <font>
      <b/>
      <sz val="12"/>
      <name val="Arial"/>
      <family val="2"/>
    </font>
    <font>
      <i/>
      <sz val="9"/>
      <name val="Arial"/>
      <family val="2"/>
    </font>
    <font>
      <i/>
      <sz val="10"/>
      <name val="Arial"/>
      <family val="2"/>
    </font>
    <font>
      <i/>
      <sz val="8"/>
      <name val="Arial"/>
      <family val="2"/>
    </font>
    <font>
      <vertAlign val="subscript"/>
      <sz val="10"/>
      <name val="Arial"/>
      <family val="2"/>
    </font>
    <font>
      <b/>
      <sz val="10"/>
      <name val="Arial"/>
      <family val="2"/>
    </font>
    <font>
      <b/>
      <vertAlign val="subscript"/>
      <sz val="9"/>
      <name val="Arial"/>
      <family val="2"/>
    </font>
    <font>
      <vertAlign val="subscript"/>
      <sz val="9"/>
      <name val="Arial"/>
      <family val="2"/>
    </font>
    <font>
      <u/>
      <sz val="10"/>
      <name val="Arial"/>
      <family val="2"/>
    </font>
    <font>
      <sz val="18"/>
      <name val="Arial"/>
      <family val="2"/>
    </font>
    <font>
      <b/>
      <sz val="14"/>
      <name val="Arial"/>
      <family val="2"/>
    </font>
    <font>
      <sz val="10"/>
      <color theme="1"/>
      <name val="Arial"/>
      <family val="2"/>
    </font>
    <font>
      <sz val="8"/>
      <name val="Arial"/>
      <family val="2"/>
    </font>
    <font>
      <sz val="14"/>
      <name val="Arial"/>
      <family val="2"/>
    </font>
    <font>
      <sz val="8.5"/>
      <name val="Arial"/>
      <family val="2"/>
    </font>
    <font>
      <sz val="7.5"/>
      <name val="Arial"/>
      <family val="2"/>
    </font>
    <font>
      <vertAlign val="subscript"/>
      <sz val="8"/>
      <name val="Arial"/>
      <family val="2"/>
    </font>
    <font>
      <i/>
      <u/>
      <sz val="10"/>
      <name val="Arial"/>
      <family val="2"/>
    </font>
    <font>
      <sz val="6"/>
      <color theme="0"/>
      <name val="Arial"/>
      <family val="2"/>
    </font>
    <font>
      <i/>
      <u/>
      <sz val="8"/>
      <name val="Calibri"/>
      <family val="2"/>
      <scheme val="minor"/>
    </font>
    <font>
      <b/>
      <u/>
      <sz val="8"/>
      <name val="Calibri"/>
      <family val="2"/>
      <scheme val="minor"/>
    </font>
    <font>
      <sz val="10"/>
      <color theme="0"/>
      <name val="Arial"/>
      <family val="2"/>
    </font>
  </fonts>
  <fills count="38">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6" tint="0.59999389629810485"/>
        <bgColor indexed="64"/>
      </patternFill>
    </fill>
    <fill>
      <patternFill patternType="solid">
        <fgColor theme="8" tint="0.59999389629810485"/>
        <bgColor indexed="64"/>
      </patternFill>
    </fill>
    <fill>
      <patternFill patternType="solid">
        <fgColor indexed="27"/>
        <bgColor indexed="9"/>
      </patternFill>
    </fill>
    <fill>
      <patternFill patternType="solid">
        <fgColor indexed="9"/>
        <bgColor indexed="9"/>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F0E4C6"/>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theme="6" tint="-0.24994659260841701"/>
      </bottom>
      <diagonal/>
    </border>
    <border>
      <left/>
      <right/>
      <top style="thin">
        <color theme="6" tint="-0.24994659260841701"/>
      </top>
      <bottom/>
      <diagonal/>
    </border>
    <border>
      <left/>
      <right/>
      <top/>
      <bottom style="thin">
        <color theme="6" tint="-0.249977111117893"/>
      </bottom>
      <diagonal/>
    </border>
  </borders>
  <cellStyleXfs count="141">
    <xf numFmtId="170" fontId="0" fillId="0" borderId="0"/>
    <xf numFmtId="170" fontId="2" fillId="0" borderId="0" applyFont="0" applyFill="0" applyBorder="0" applyAlignment="0" applyProtection="0"/>
    <xf numFmtId="170" fontId="2" fillId="0" borderId="0"/>
    <xf numFmtId="170" fontId="2" fillId="0" borderId="0"/>
    <xf numFmtId="170" fontId="3" fillId="0" borderId="0"/>
    <xf numFmtId="170" fontId="2" fillId="0" borderId="0"/>
    <xf numFmtId="170" fontId="4" fillId="4" borderId="0" applyNumberFormat="0" applyBorder="0" applyAlignment="0" applyProtection="0"/>
    <xf numFmtId="170" fontId="4" fillId="4" borderId="0" applyNumberFormat="0" applyBorder="0" applyAlignment="0" applyProtection="0"/>
    <xf numFmtId="170" fontId="4" fillId="4" borderId="0" applyNumberFormat="0" applyBorder="0" applyAlignment="0" applyProtection="0"/>
    <xf numFmtId="170" fontId="4" fillId="5" borderId="0" applyNumberFormat="0" applyBorder="0" applyAlignment="0" applyProtection="0"/>
    <xf numFmtId="170" fontId="4" fillId="5" borderId="0" applyNumberFormat="0" applyBorder="0" applyAlignment="0" applyProtection="0"/>
    <xf numFmtId="170" fontId="4" fillId="5" borderId="0" applyNumberFormat="0" applyBorder="0" applyAlignment="0" applyProtection="0"/>
    <xf numFmtId="170" fontId="4" fillId="6" borderId="0" applyNumberFormat="0" applyBorder="0" applyAlignment="0" applyProtection="0"/>
    <xf numFmtId="170" fontId="4" fillId="6" borderId="0" applyNumberFormat="0" applyBorder="0" applyAlignment="0" applyProtection="0"/>
    <xf numFmtId="170" fontId="4" fillId="6" borderId="0" applyNumberFormat="0" applyBorder="0" applyAlignment="0" applyProtection="0"/>
    <xf numFmtId="170" fontId="4" fillId="7" borderId="0" applyNumberFormat="0" applyBorder="0" applyAlignment="0" applyProtection="0"/>
    <xf numFmtId="170" fontId="4" fillId="7" borderId="0" applyNumberFormat="0" applyBorder="0" applyAlignment="0" applyProtection="0"/>
    <xf numFmtId="170" fontId="4" fillId="7" borderId="0" applyNumberFormat="0" applyBorder="0" applyAlignment="0" applyProtection="0"/>
    <xf numFmtId="170" fontId="4" fillId="8" borderId="0" applyNumberFormat="0" applyBorder="0" applyAlignment="0" applyProtection="0"/>
    <xf numFmtId="170" fontId="4" fillId="8" borderId="0" applyNumberFormat="0" applyBorder="0" applyAlignment="0" applyProtection="0"/>
    <xf numFmtId="170" fontId="4" fillId="8" borderId="0" applyNumberFormat="0" applyBorder="0" applyAlignment="0" applyProtection="0"/>
    <xf numFmtId="170" fontId="4" fillId="9" borderId="0" applyNumberFormat="0" applyBorder="0" applyAlignment="0" applyProtection="0"/>
    <xf numFmtId="170" fontId="4" fillId="9" borderId="0" applyNumberFormat="0" applyBorder="0" applyAlignment="0" applyProtection="0"/>
    <xf numFmtId="170" fontId="4" fillId="9" borderId="0" applyNumberFormat="0" applyBorder="0" applyAlignment="0" applyProtection="0"/>
    <xf numFmtId="170" fontId="4" fillId="10" borderId="0" applyNumberFormat="0" applyBorder="0" applyAlignment="0" applyProtection="0"/>
    <xf numFmtId="170" fontId="4" fillId="10" borderId="0" applyNumberFormat="0" applyBorder="0" applyAlignment="0" applyProtection="0"/>
    <xf numFmtId="170" fontId="4" fillId="10" borderId="0" applyNumberFormat="0" applyBorder="0" applyAlignment="0" applyProtection="0"/>
    <xf numFmtId="170" fontId="4" fillId="11" borderId="0" applyNumberFormat="0" applyBorder="0" applyAlignment="0" applyProtection="0"/>
    <xf numFmtId="170" fontId="4" fillId="11" borderId="0" applyNumberFormat="0" applyBorder="0" applyAlignment="0" applyProtection="0"/>
    <xf numFmtId="170" fontId="4" fillId="11" borderId="0" applyNumberFormat="0" applyBorder="0" applyAlignment="0" applyProtection="0"/>
    <xf numFmtId="170" fontId="4" fillId="12" borderId="0" applyNumberFormat="0" applyBorder="0" applyAlignment="0" applyProtection="0"/>
    <xf numFmtId="170" fontId="4" fillId="12" borderId="0" applyNumberFormat="0" applyBorder="0" applyAlignment="0" applyProtection="0"/>
    <xf numFmtId="170" fontId="4" fillId="12" borderId="0" applyNumberFormat="0" applyBorder="0" applyAlignment="0" applyProtection="0"/>
    <xf numFmtId="170" fontId="4" fillId="7" borderId="0" applyNumberFormat="0" applyBorder="0" applyAlignment="0" applyProtection="0"/>
    <xf numFmtId="170" fontId="4" fillId="7" borderId="0" applyNumberFormat="0" applyBorder="0" applyAlignment="0" applyProtection="0"/>
    <xf numFmtId="170" fontId="4" fillId="7" borderId="0" applyNumberFormat="0" applyBorder="0" applyAlignment="0" applyProtection="0"/>
    <xf numFmtId="170" fontId="4" fillId="10" borderId="0" applyNumberFormat="0" applyBorder="0" applyAlignment="0" applyProtection="0"/>
    <xf numFmtId="170" fontId="4" fillId="10" borderId="0" applyNumberFormat="0" applyBorder="0" applyAlignment="0" applyProtection="0"/>
    <xf numFmtId="170" fontId="4" fillId="10" borderId="0" applyNumberFormat="0" applyBorder="0" applyAlignment="0" applyProtection="0"/>
    <xf numFmtId="170" fontId="4" fillId="13" borderId="0" applyNumberFormat="0" applyBorder="0" applyAlignment="0" applyProtection="0"/>
    <xf numFmtId="170" fontId="4" fillId="13" borderId="0" applyNumberFormat="0" applyBorder="0" applyAlignment="0" applyProtection="0"/>
    <xf numFmtId="170" fontId="4" fillId="13" borderId="0" applyNumberFormat="0" applyBorder="0" applyAlignment="0" applyProtection="0"/>
    <xf numFmtId="170" fontId="5" fillId="14" borderId="0" applyNumberFormat="0" applyBorder="0" applyAlignment="0" applyProtection="0"/>
    <xf numFmtId="170" fontId="5" fillId="14" borderId="0" applyNumberFormat="0" applyBorder="0" applyAlignment="0" applyProtection="0"/>
    <xf numFmtId="170" fontId="5" fillId="14" borderId="0" applyNumberFormat="0" applyBorder="0" applyAlignment="0" applyProtection="0"/>
    <xf numFmtId="170" fontId="5" fillId="11" borderId="0" applyNumberFormat="0" applyBorder="0" applyAlignment="0" applyProtection="0"/>
    <xf numFmtId="170" fontId="5" fillId="11" borderId="0" applyNumberFormat="0" applyBorder="0" applyAlignment="0" applyProtection="0"/>
    <xf numFmtId="170" fontId="5" fillId="11" borderId="0" applyNumberFormat="0" applyBorder="0" applyAlignment="0" applyProtection="0"/>
    <xf numFmtId="170" fontId="5" fillId="12" borderId="0" applyNumberFormat="0" applyBorder="0" applyAlignment="0" applyProtection="0"/>
    <xf numFmtId="170" fontId="5" fillId="12" borderId="0" applyNumberFormat="0" applyBorder="0" applyAlignment="0" applyProtection="0"/>
    <xf numFmtId="170" fontId="5" fillId="12" borderId="0" applyNumberFormat="0" applyBorder="0" applyAlignment="0" applyProtection="0"/>
    <xf numFmtId="170" fontId="5" fillId="15" borderId="0" applyNumberFormat="0" applyBorder="0" applyAlignment="0" applyProtection="0"/>
    <xf numFmtId="170" fontId="5" fillId="15" borderId="0" applyNumberFormat="0" applyBorder="0" applyAlignment="0" applyProtection="0"/>
    <xf numFmtId="170" fontId="5" fillId="15" borderId="0" applyNumberFormat="0" applyBorder="0" applyAlignment="0" applyProtection="0"/>
    <xf numFmtId="170" fontId="5" fillId="16" borderId="0" applyNumberFormat="0" applyBorder="0" applyAlignment="0" applyProtection="0"/>
    <xf numFmtId="170" fontId="5" fillId="16" borderId="0" applyNumberFormat="0" applyBorder="0" applyAlignment="0" applyProtection="0"/>
    <xf numFmtId="170" fontId="5" fillId="16" borderId="0" applyNumberFormat="0" applyBorder="0" applyAlignment="0" applyProtection="0"/>
    <xf numFmtId="170" fontId="5" fillId="17" borderId="0" applyNumberFormat="0" applyBorder="0" applyAlignment="0" applyProtection="0"/>
    <xf numFmtId="170" fontId="5" fillId="17" borderId="0" applyNumberFormat="0" applyBorder="0" applyAlignment="0" applyProtection="0"/>
    <xf numFmtId="170" fontId="5" fillId="17" borderId="0" applyNumberFormat="0" applyBorder="0" applyAlignment="0" applyProtection="0"/>
    <xf numFmtId="170" fontId="6" fillId="6" borderId="0" applyNumberFormat="0" applyBorder="0" applyAlignment="0" applyProtection="0"/>
    <xf numFmtId="170" fontId="6" fillId="6" borderId="0" applyNumberFormat="0" applyBorder="0" applyAlignment="0" applyProtection="0"/>
    <xf numFmtId="170" fontId="6" fillId="6" borderId="0" applyNumberFormat="0" applyBorder="0" applyAlignment="0" applyProtection="0"/>
    <xf numFmtId="170" fontId="7" fillId="18" borderId="22" applyNumberFormat="0" applyAlignment="0" applyProtection="0"/>
    <xf numFmtId="170" fontId="7" fillId="18" borderId="22" applyNumberFormat="0" applyAlignment="0" applyProtection="0"/>
    <xf numFmtId="170" fontId="7" fillId="18" borderId="22" applyNumberFormat="0" applyAlignment="0" applyProtection="0"/>
    <xf numFmtId="170" fontId="8" fillId="19" borderId="23" applyNumberFormat="0" applyAlignment="0" applyProtection="0"/>
    <xf numFmtId="170" fontId="8" fillId="19" borderId="23" applyNumberFormat="0" applyAlignment="0" applyProtection="0"/>
    <xf numFmtId="170" fontId="8" fillId="19" borderId="23" applyNumberFormat="0" applyAlignment="0" applyProtection="0"/>
    <xf numFmtId="170" fontId="9" fillId="0" borderId="24" applyNumberFormat="0" applyFill="0" applyAlignment="0" applyProtection="0"/>
    <xf numFmtId="170" fontId="9" fillId="0" borderId="24" applyNumberFormat="0" applyFill="0" applyAlignment="0" applyProtection="0"/>
    <xf numFmtId="170" fontId="9" fillId="0" borderId="24" applyNumberFormat="0" applyFill="0" applyAlignment="0" applyProtection="0"/>
    <xf numFmtId="170" fontId="10" fillId="0" borderId="0" applyNumberFormat="0" applyFill="0" applyBorder="0" applyAlignment="0" applyProtection="0"/>
    <xf numFmtId="170" fontId="10" fillId="0" borderId="0" applyNumberFormat="0" applyFill="0" applyBorder="0" applyAlignment="0" applyProtection="0"/>
    <xf numFmtId="170" fontId="10" fillId="0" borderId="0" applyNumberFormat="0" applyFill="0" applyBorder="0" applyAlignment="0" applyProtection="0"/>
    <xf numFmtId="170" fontId="5" fillId="20" borderId="0" applyNumberFormat="0" applyBorder="0" applyAlignment="0" applyProtection="0"/>
    <xf numFmtId="170" fontId="5" fillId="20" borderId="0" applyNumberFormat="0" applyBorder="0" applyAlignment="0" applyProtection="0"/>
    <xf numFmtId="170" fontId="5" fillId="20" borderId="0" applyNumberFormat="0" applyBorder="0" applyAlignment="0" applyProtection="0"/>
    <xf numFmtId="170" fontId="5" fillId="21" borderId="0" applyNumberFormat="0" applyBorder="0" applyAlignment="0" applyProtection="0"/>
    <xf numFmtId="170" fontId="5" fillId="21" borderId="0" applyNumberFormat="0" applyBorder="0" applyAlignment="0" applyProtection="0"/>
    <xf numFmtId="170" fontId="5" fillId="21" borderId="0" applyNumberFormat="0" applyBorder="0" applyAlignment="0" applyProtection="0"/>
    <xf numFmtId="170" fontId="5" fillId="22" borderId="0" applyNumberFormat="0" applyBorder="0" applyAlignment="0" applyProtection="0"/>
    <xf numFmtId="170" fontId="5" fillId="22" borderId="0" applyNumberFormat="0" applyBorder="0" applyAlignment="0" applyProtection="0"/>
    <xf numFmtId="170" fontId="5" fillId="22" borderId="0" applyNumberFormat="0" applyBorder="0" applyAlignment="0" applyProtection="0"/>
    <xf numFmtId="170" fontId="5" fillId="15" borderId="0" applyNumberFormat="0" applyBorder="0" applyAlignment="0" applyProtection="0"/>
    <xf numFmtId="170" fontId="5" fillId="15" borderId="0" applyNumberFormat="0" applyBorder="0" applyAlignment="0" applyProtection="0"/>
    <xf numFmtId="170" fontId="5" fillId="15" borderId="0" applyNumberFormat="0" applyBorder="0" applyAlignment="0" applyProtection="0"/>
    <xf numFmtId="170" fontId="5" fillId="16" borderId="0" applyNumberFormat="0" applyBorder="0" applyAlignment="0" applyProtection="0"/>
    <xf numFmtId="170" fontId="5" fillId="16" borderId="0" applyNumberFormat="0" applyBorder="0" applyAlignment="0" applyProtection="0"/>
    <xf numFmtId="170" fontId="5" fillId="16" borderId="0" applyNumberFormat="0" applyBorder="0" applyAlignment="0" applyProtection="0"/>
    <xf numFmtId="170" fontId="5" fillId="23" borderId="0" applyNumberFormat="0" applyBorder="0" applyAlignment="0" applyProtection="0"/>
    <xf numFmtId="170" fontId="5" fillId="23" borderId="0" applyNumberFormat="0" applyBorder="0" applyAlignment="0" applyProtection="0"/>
    <xf numFmtId="170" fontId="5" fillId="23" borderId="0" applyNumberFormat="0" applyBorder="0" applyAlignment="0" applyProtection="0"/>
    <xf numFmtId="170" fontId="11" fillId="9" borderId="22" applyNumberFormat="0" applyAlignment="0" applyProtection="0"/>
    <xf numFmtId="170" fontId="11" fillId="9" borderId="22" applyNumberFormat="0" applyAlignment="0" applyProtection="0"/>
    <xf numFmtId="170" fontId="11" fillId="9" borderId="22" applyNumberFormat="0" applyAlignment="0" applyProtection="0"/>
    <xf numFmtId="170" fontId="12" fillId="5" borderId="0" applyNumberFormat="0" applyBorder="0" applyAlignment="0" applyProtection="0"/>
    <xf numFmtId="170" fontId="12" fillId="5" borderId="0" applyNumberFormat="0" applyBorder="0" applyAlignment="0" applyProtection="0"/>
    <xf numFmtId="170" fontId="12" fillId="5" borderId="0" applyNumberFormat="0" applyBorder="0" applyAlignment="0" applyProtection="0"/>
    <xf numFmtId="170" fontId="13" fillId="24" borderId="0" applyNumberFormat="0" applyBorder="0" applyAlignment="0" applyProtection="0"/>
    <xf numFmtId="170" fontId="13" fillId="24" borderId="0" applyNumberFormat="0" applyBorder="0" applyAlignment="0" applyProtection="0"/>
    <xf numFmtId="170" fontId="13" fillId="24" borderId="0" applyNumberFormat="0" applyBorder="0" applyAlignment="0" applyProtection="0"/>
    <xf numFmtId="170" fontId="3" fillId="25" borderId="25" applyNumberFormat="0" applyFont="0" applyAlignment="0" applyProtection="0"/>
    <xf numFmtId="170" fontId="3" fillId="25" borderId="25" applyNumberFormat="0" applyFont="0" applyAlignment="0" applyProtection="0"/>
    <xf numFmtId="170" fontId="3" fillId="25" borderId="25" applyNumberFormat="0" applyFont="0" applyAlignment="0" applyProtection="0"/>
    <xf numFmtId="170" fontId="14" fillId="18" borderId="26" applyNumberFormat="0" applyAlignment="0" applyProtection="0"/>
    <xf numFmtId="170" fontId="14" fillId="18" borderId="26" applyNumberFormat="0" applyAlignment="0" applyProtection="0"/>
    <xf numFmtId="170" fontId="14" fillId="18" borderId="26" applyNumberFormat="0" applyAlignment="0" applyProtection="0"/>
    <xf numFmtId="170" fontId="15" fillId="0" borderId="0" applyNumberFormat="0" applyFill="0" applyBorder="0" applyAlignment="0" applyProtection="0"/>
    <xf numFmtId="170" fontId="15" fillId="0" borderId="0" applyNumberFormat="0" applyFill="0" applyBorder="0" applyAlignment="0" applyProtection="0"/>
    <xf numFmtId="170" fontId="15" fillId="0" borderId="0" applyNumberFormat="0" applyFill="0" applyBorder="0" applyAlignment="0" applyProtection="0"/>
    <xf numFmtId="170" fontId="16" fillId="0" borderId="0" applyNumberFormat="0" applyFill="0" applyBorder="0" applyAlignment="0" applyProtection="0"/>
    <xf numFmtId="170" fontId="16" fillId="0" borderId="0" applyNumberFormat="0" applyFill="0" applyBorder="0" applyAlignment="0" applyProtection="0"/>
    <xf numFmtId="170" fontId="16" fillId="0" borderId="0" applyNumberFormat="0" applyFill="0" applyBorder="0" applyAlignment="0" applyProtection="0"/>
    <xf numFmtId="170" fontId="17" fillId="0" borderId="27" applyNumberFormat="0" applyFill="0" applyAlignment="0" applyProtection="0"/>
    <xf numFmtId="170" fontId="17" fillId="0" borderId="27" applyNumberFormat="0" applyFill="0" applyAlignment="0" applyProtection="0"/>
    <xf numFmtId="170" fontId="17" fillId="0" borderId="27" applyNumberFormat="0" applyFill="0" applyAlignment="0" applyProtection="0"/>
    <xf numFmtId="170" fontId="18" fillId="0" borderId="28" applyNumberFormat="0" applyFill="0" applyAlignment="0" applyProtection="0"/>
    <xf numFmtId="170" fontId="18" fillId="0" borderId="28" applyNumberFormat="0" applyFill="0" applyAlignment="0" applyProtection="0"/>
    <xf numFmtId="170" fontId="18" fillId="0" borderId="28" applyNumberFormat="0" applyFill="0" applyAlignment="0" applyProtection="0"/>
    <xf numFmtId="170" fontId="10" fillId="0" borderId="29" applyNumberFormat="0" applyFill="0" applyAlignment="0" applyProtection="0"/>
    <xf numFmtId="170" fontId="10" fillId="0" borderId="29" applyNumberFormat="0" applyFill="0" applyAlignment="0" applyProtection="0"/>
    <xf numFmtId="170" fontId="10" fillId="0" borderId="29" applyNumberFormat="0" applyFill="0" applyAlignment="0" applyProtection="0"/>
    <xf numFmtId="170" fontId="19" fillId="0" borderId="0" applyNumberFormat="0" applyFill="0" applyBorder="0" applyAlignment="0" applyProtection="0"/>
    <xf numFmtId="170" fontId="19" fillId="0" borderId="0" applyNumberFormat="0" applyFill="0" applyBorder="0" applyAlignment="0" applyProtection="0"/>
    <xf numFmtId="170" fontId="19" fillId="0" borderId="0" applyNumberFormat="0" applyFill="0" applyBorder="0" applyAlignment="0" applyProtection="0"/>
    <xf numFmtId="170" fontId="20" fillId="0" borderId="30" applyNumberFormat="0" applyFill="0" applyAlignment="0" applyProtection="0"/>
    <xf numFmtId="170" fontId="20" fillId="0" borderId="30" applyNumberFormat="0" applyFill="0" applyAlignment="0" applyProtection="0"/>
    <xf numFmtId="170" fontId="20" fillId="0" borderId="30" applyNumberFormat="0" applyFill="0" applyAlignment="0" applyProtection="0"/>
    <xf numFmtId="43" fontId="47" fillId="0" borderId="0" applyFont="0" applyFill="0" applyBorder="0" applyAlignment="0" applyProtection="0"/>
    <xf numFmtId="0" fontId="66"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66" fillId="0" borderId="0"/>
  </cellStyleXfs>
  <cellXfs count="464">
    <xf numFmtId="170" fontId="0" fillId="0" borderId="0" xfId="0"/>
    <xf numFmtId="0" fontId="21" fillId="0" borderId="0" xfId="2" applyNumberFormat="1" applyFont="1"/>
    <xf numFmtId="0" fontId="21" fillId="28" borderId="1" xfId="2" applyNumberFormat="1" applyFont="1" applyFill="1" applyBorder="1" applyAlignment="1">
      <alignment horizontal="center" vertical="center"/>
    </xf>
    <xf numFmtId="0" fontId="21" fillId="29" borderId="1" xfId="2" applyNumberFormat="1" applyFont="1" applyFill="1" applyBorder="1" applyAlignment="1">
      <alignment horizontal="center" vertical="center"/>
    </xf>
    <xf numFmtId="0" fontId="38" fillId="0" borderId="0" xfId="3" applyNumberFormat="1" applyFont="1"/>
    <xf numFmtId="0" fontId="40" fillId="0" borderId="0" xfId="3" applyNumberFormat="1" applyFont="1" applyAlignment="1"/>
    <xf numFmtId="0" fontId="23" fillId="0" borderId="31" xfId="3" applyNumberFormat="1" applyFont="1" applyBorder="1" applyAlignment="1">
      <alignment horizontal="center" vertical="center"/>
    </xf>
    <xf numFmtId="0" fontId="25" fillId="0" borderId="0" xfId="3" applyNumberFormat="1" applyFont="1" applyAlignment="1">
      <alignment horizontal="center" vertical="center"/>
    </xf>
    <xf numFmtId="0" fontId="23" fillId="0" borderId="32" xfId="3" applyNumberFormat="1" applyFont="1" applyBorder="1" applyAlignment="1">
      <alignment horizontal="center" vertical="center"/>
    </xf>
    <xf numFmtId="0" fontId="36" fillId="0" borderId="0" xfId="3" applyNumberFormat="1" applyFont="1" applyBorder="1" applyAlignment="1">
      <alignment horizontal="center" vertical="center"/>
    </xf>
    <xf numFmtId="0" fontId="36" fillId="0" borderId="0" xfId="3" applyNumberFormat="1" applyFont="1" applyBorder="1" applyAlignment="1">
      <alignment vertical="center"/>
    </xf>
    <xf numFmtId="0" fontId="36" fillId="0" borderId="15" xfId="3" applyNumberFormat="1" applyFont="1" applyBorder="1" applyAlignment="1">
      <alignment horizontal="center" vertical="center"/>
    </xf>
    <xf numFmtId="0" fontId="36" fillId="0" borderId="3" xfId="3" applyNumberFormat="1" applyFont="1" applyBorder="1" applyAlignment="1">
      <alignment horizontal="center" vertical="center"/>
    </xf>
    <xf numFmtId="0" fontId="36" fillId="0" borderId="3" xfId="3" applyNumberFormat="1" applyFont="1" applyBorder="1" applyAlignment="1">
      <alignment vertical="center"/>
    </xf>
    <xf numFmtId="0" fontId="36" fillId="0" borderId="13" xfId="3" applyNumberFormat="1" applyFont="1" applyBorder="1" applyAlignment="1">
      <alignment horizontal="center" vertical="center"/>
    </xf>
    <xf numFmtId="0" fontId="36" fillId="0" borderId="4" xfId="3" applyNumberFormat="1" applyFont="1" applyBorder="1" applyAlignment="1">
      <alignment vertical="center" wrapText="1"/>
    </xf>
    <xf numFmtId="0" fontId="23" fillId="0" borderId="4" xfId="3" applyNumberFormat="1" applyFont="1" applyBorder="1" applyAlignment="1">
      <alignment horizontal="center" vertical="center"/>
    </xf>
    <xf numFmtId="0" fontId="23" fillId="0" borderId="14" xfId="3" applyNumberFormat="1" applyFont="1" applyBorder="1" applyAlignment="1">
      <alignment horizontal="center" vertical="center"/>
    </xf>
    <xf numFmtId="0" fontId="36" fillId="0" borderId="3" xfId="3" applyNumberFormat="1" applyFont="1" applyBorder="1" applyAlignment="1">
      <alignment vertical="center" wrapText="1"/>
    </xf>
    <xf numFmtId="0" fontId="29" fillId="0" borderId="0" xfId="3" applyNumberFormat="1" applyFont="1" applyAlignment="1">
      <alignment horizontal="center" vertical="center"/>
    </xf>
    <xf numFmtId="0" fontId="43" fillId="0" borderId="0" xfId="3" applyNumberFormat="1" applyFont="1" applyBorder="1" applyAlignment="1">
      <alignment vertical="center" wrapText="1"/>
    </xf>
    <xf numFmtId="0" fontId="23" fillId="0" borderId="0" xfId="3" applyNumberFormat="1" applyFont="1" applyFill="1" applyBorder="1" applyAlignment="1">
      <alignment horizontal="center" vertical="center"/>
    </xf>
    <xf numFmtId="0" fontId="43" fillId="0" borderId="0" xfId="3" applyNumberFormat="1" applyFont="1" applyFill="1" applyBorder="1" applyAlignment="1">
      <alignment vertical="center" wrapText="1"/>
    </xf>
    <xf numFmtId="0" fontId="28" fillId="0" borderId="7" xfId="0" applyNumberFormat="1" applyFont="1" applyBorder="1" applyAlignment="1" applyProtection="1">
      <alignment vertical="center" wrapText="1"/>
    </xf>
    <xf numFmtId="0" fontId="28" fillId="0" borderId="12" xfId="0" applyNumberFormat="1" applyFont="1" applyBorder="1" applyAlignment="1" applyProtection="1">
      <alignment vertical="center" wrapText="1"/>
    </xf>
    <xf numFmtId="0" fontId="23" fillId="0" borderId="0" xfId="3" applyNumberFormat="1" applyFont="1" applyFill="1" applyBorder="1" applyAlignment="1">
      <alignment vertical="center"/>
    </xf>
    <xf numFmtId="0" fontId="27" fillId="0" borderId="0" xfId="3" quotePrefix="1" applyNumberFormat="1" applyFont="1" applyFill="1" applyBorder="1" applyAlignment="1">
      <alignment vertical="center" wrapText="1"/>
    </xf>
    <xf numFmtId="0" fontId="46" fillId="0" borderId="0" xfId="3" applyNumberFormat="1" applyFont="1" applyFill="1" applyBorder="1" applyAlignment="1"/>
    <xf numFmtId="0" fontId="27" fillId="0" borderId="0" xfId="3" applyNumberFormat="1" applyFont="1" applyFill="1" applyBorder="1" applyAlignment="1">
      <alignment vertical="center" wrapText="1"/>
    </xf>
    <xf numFmtId="0" fontId="23" fillId="0" borderId="3" xfId="3" applyNumberFormat="1" applyFont="1" applyBorder="1" applyAlignment="1">
      <alignment horizontal="center" vertical="center"/>
    </xf>
    <xf numFmtId="0" fontId="36" fillId="0" borderId="0" xfId="3" applyNumberFormat="1" applyFont="1" applyBorder="1" applyAlignment="1">
      <alignment vertical="center" wrapText="1"/>
    </xf>
    <xf numFmtId="170" fontId="35" fillId="0" borderId="0" xfId="0" applyFont="1" applyProtection="1"/>
    <xf numFmtId="0" fontId="23" fillId="0" borderId="0" xfId="3" applyNumberFormat="1" applyFont="1" applyBorder="1" applyAlignment="1">
      <alignment horizontal="center" vertical="center"/>
    </xf>
    <xf numFmtId="0" fontId="29" fillId="0" borderId="0" xfId="3" applyNumberFormat="1" applyFont="1" applyAlignment="1">
      <alignment horizontal="left" vertical="center"/>
    </xf>
    <xf numFmtId="0" fontId="28" fillId="0" borderId="0" xfId="3" applyNumberFormat="1" applyFont="1" applyAlignment="1">
      <alignment horizontal="left" vertical="center"/>
    </xf>
    <xf numFmtId="0" fontId="23" fillId="0" borderId="0" xfId="3" applyNumberFormat="1" applyFont="1" applyAlignment="1">
      <alignment horizontal="center" vertical="center"/>
    </xf>
    <xf numFmtId="0" fontId="36" fillId="0" borderId="0" xfId="3" applyNumberFormat="1" applyFont="1" applyBorder="1" applyAlignment="1">
      <alignment horizontal="left" vertical="center"/>
    </xf>
    <xf numFmtId="0" fontId="36" fillId="0" borderId="3" xfId="3" applyNumberFormat="1" applyFont="1" applyBorder="1" applyAlignment="1">
      <alignment horizontal="left" vertical="center"/>
    </xf>
    <xf numFmtId="170" fontId="2" fillId="0" borderId="0" xfId="0" applyFont="1" applyFill="1" applyBorder="1" applyProtection="1"/>
    <xf numFmtId="170" fontId="2" fillId="0" borderId="0" xfId="0" applyFont="1" applyBorder="1" applyAlignment="1" applyProtection="1"/>
    <xf numFmtId="170" fontId="2" fillId="0" borderId="0" xfId="0" applyFont="1" applyProtection="1"/>
    <xf numFmtId="170" fontId="51" fillId="0" borderId="0" xfId="0" applyFont="1" applyFill="1" applyBorder="1" applyAlignment="1" applyProtection="1">
      <alignment vertical="center" wrapText="1"/>
    </xf>
    <xf numFmtId="170" fontId="35" fillId="0" borderId="0" xfId="0" applyFont="1" applyFill="1" applyBorder="1" applyProtection="1"/>
    <xf numFmtId="170" fontId="35" fillId="31" borderId="8" xfId="0" applyFont="1" applyFill="1" applyBorder="1" applyAlignment="1" applyProtection="1">
      <alignment horizontal="center" vertical="center"/>
    </xf>
    <xf numFmtId="170" fontId="35" fillId="31" borderId="4" xfId="0" applyFont="1" applyFill="1" applyBorder="1" applyAlignment="1" applyProtection="1">
      <alignment horizontal="center" vertical="center"/>
    </xf>
    <xf numFmtId="170" fontId="35" fillId="31" borderId="14" xfId="0" applyFont="1" applyFill="1" applyBorder="1" applyAlignment="1" applyProtection="1">
      <alignment horizontal="center" vertical="center"/>
    </xf>
    <xf numFmtId="170" fontId="35" fillId="0" borderId="0" xfId="0" applyFont="1" applyBorder="1" applyAlignment="1" applyProtection="1"/>
    <xf numFmtId="170" fontId="35" fillId="0" borderId="0" xfId="0" applyFont="1" applyFill="1" applyBorder="1" applyAlignment="1" applyProtection="1">
      <alignment vertical="center" wrapText="1"/>
    </xf>
    <xf numFmtId="170" fontId="54" fillId="0" borderId="0" xfId="0" applyFont="1" applyFill="1" applyBorder="1" applyAlignment="1" applyProtection="1">
      <alignment vertical="center" wrapText="1"/>
    </xf>
    <xf numFmtId="14" fontId="2" fillId="0" borderId="0" xfId="0" applyNumberFormat="1" applyFont="1" applyBorder="1" applyAlignment="1" applyProtection="1"/>
    <xf numFmtId="170" fontId="2" fillId="0" borderId="0" xfId="0" applyFont="1" applyBorder="1" applyProtection="1"/>
    <xf numFmtId="170" fontId="35" fillId="31" borderId="10" xfId="0" applyFont="1" applyFill="1" applyBorder="1" applyAlignment="1" applyProtection="1">
      <alignment horizontal="center" vertical="center"/>
    </xf>
    <xf numFmtId="170" fontId="35" fillId="31" borderId="0" xfId="0" applyFont="1" applyFill="1" applyBorder="1" applyAlignment="1" applyProtection="1">
      <alignment horizontal="center" vertical="center"/>
    </xf>
    <xf numFmtId="170" fontId="35" fillId="31" borderId="15" xfId="0" applyFont="1" applyFill="1" applyBorder="1" applyAlignment="1" applyProtection="1">
      <alignment horizontal="center" vertical="center"/>
    </xf>
    <xf numFmtId="14" fontId="2" fillId="0" borderId="0" xfId="0" applyNumberFormat="1" applyFont="1" applyBorder="1" applyAlignment="1" applyProtection="1">
      <alignment horizontal="center"/>
    </xf>
    <xf numFmtId="170" fontId="56" fillId="0" borderId="0" xfId="0" applyFont="1" applyFill="1" applyBorder="1" applyAlignment="1" applyProtection="1">
      <alignment horizontal="center"/>
    </xf>
    <xf numFmtId="170" fontId="35" fillId="0" borderId="0" xfId="0" applyFont="1" applyFill="1" applyBorder="1" applyAlignment="1" applyProtection="1">
      <alignment horizontal="center"/>
    </xf>
    <xf numFmtId="170" fontId="2" fillId="0" borderId="0" xfId="0" applyFont="1" applyFill="1" applyBorder="1" applyAlignment="1" applyProtection="1">
      <alignment vertical="center" wrapText="1"/>
    </xf>
    <xf numFmtId="170" fontId="58" fillId="0" borderId="0" xfId="0" applyFont="1" applyFill="1" applyBorder="1" applyAlignment="1" applyProtection="1">
      <alignment horizontal="center"/>
    </xf>
    <xf numFmtId="170" fontId="2" fillId="0" borderId="0" xfId="0" applyFont="1" applyFill="1" applyBorder="1" applyAlignment="1" applyProtection="1">
      <alignment horizontal="center"/>
    </xf>
    <xf numFmtId="170" fontId="2" fillId="0" borderId="0" xfId="0" applyFont="1" applyFill="1" applyBorder="1" applyAlignment="1" applyProtection="1">
      <alignment horizontal="center" vertical="center" wrapText="1"/>
    </xf>
    <xf numFmtId="170" fontId="2" fillId="0" borderId="0" xfId="0" applyFont="1" applyBorder="1" applyAlignment="1" applyProtection="1">
      <alignment vertical="center" wrapText="1"/>
    </xf>
    <xf numFmtId="165" fontId="35" fillId="0" borderId="0" xfId="0" applyNumberFormat="1" applyFont="1" applyFill="1" applyBorder="1" applyAlignment="1" applyProtection="1">
      <alignment horizontal="center" vertical="center" wrapText="1"/>
    </xf>
    <xf numFmtId="170" fontId="2" fillId="0" borderId="0" xfId="0" applyFont="1" applyBorder="1" applyAlignment="1" applyProtection="1">
      <alignment horizontal="center"/>
    </xf>
    <xf numFmtId="2" fontId="60" fillId="0" borderId="5" xfId="0" applyNumberFormat="1" applyFont="1" applyFill="1" applyBorder="1" applyAlignment="1" applyProtection="1">
      <alignment horizontal="center"/>
    </xf>
    <xf numFmtId="2" fontId="35" fillId="0" borderId="5" xfId="0" applyNumberFormat="1" applyFont="1" applyFill="1" applyBorder="1" applyAlignment="1" applyProtection="1">
      <alignment horizontal="center" vertical="center" wrapText="1"/>
      <protection locked="0"/>
    </xf>
    <xf numFmtId="2" fontId="35" fillId="0" borderId="11" xfId="0" applyNumberFormat="1" applyFont="1" applyFill="1" applyBorder="1" applyAlignment="1" applyProtection="1">
      <alignment horizontal="center" vertical="center" wrapText="1"/>
      <protection locked="0"/>
    </xf>
    <xf numFmtId="2" fontId="35" fillId="0" borderId="1" xfId="0" applyNumberFormat="1" applyFont="1" applyFill="1" applyBorder="1" applyAlignment="1" applyProtection="1">
      <alignment horizontal="center" vertical="center" wrapText="1"/>
    </xf>
    <xf numFmtId="166" fontId="35" fillId="0" borderId="1" xfId="0" applyNumberFormat="1" applyFont="1" applyFill="1" applyBorder="1" applyAlignment="1" applyProtection="1">
      <alignment horizontal="center" vertical="center" wrapText="1"/>
    </xf>
    <xf numFmtId="164" fontId="2" fillId="0" borderId="0" xfId="0" applyNumberFormat="1" applyFont="1" applyFill="1" applyBorder="1" applyAlignment="1" applyProtection="1">
      <alignment horizontal="center" vertical="center"/>
    </xf>
    <xf numFmtId="170" fontId="2" fillId="0" borderId="0" xfId="0" applyFont="1" applyFill="1" applyProtection="1"/>
    <xf numFmtId="170" fontId="2" fillId="0" borderId="0" xfId="0" applyFont="1" applyFill="1" applyBorder="1" applyAlignment="1" applyProtection="1">
      <alignment horizontal="left"/>
    </xf>
    <xf numFmtId="2" fontId="60" fillId="0" borderId="8" xfId="2" applyNumberFormat="1" applyFont="1" applyFill="1" applyBorder="1" applyAlignment="1" applyProtection="1">
      <alignment horizontal="center"/>
    </xf>
    <xf numFmtId="2" fontId="60" fillId="0" borderId="5" xfId="2" applyNumberFormat="1" applyFont="1" applyFill="1" applyBorder="1" applyAlignment="1" applyProtection="1">
      <alignment horizontal="center"/>
    </xf>
    <xf numFmtId="2" fontId="60" fillId="0" borderId="4" xfId="2" applyNumberFormat="1" applyFont="1" applyFill="1" applyBorder="1" applyAlignment="1" applyProtection="1">
      <alignment horizontal="center"/>
    </xf>
    <xf numFmtId="2" fontId="60" fillId="0" borderId="14" xfId="2" applyNumberFormat="1" applyFont="1" applyFill="1" applyBorder="1" applyAlignment="1" applyProtection="1">
      <alignment horizontal="center"/>
    </xf>
    <xf numFmtId="165" fontId="2" fillId="0" borderId="0" xfId="0" applyNumberFormat="1" applyFont="1" applyFill="1" applyBorder="1" applyAlignment="1" applyProtection="1">
      <alignment horizontal="center"/>
    </xf>
    <xf numFmtId="172" fontId="2" fillId="0" borderId="8" xfId="0" applyNumberFormat="1" applyFont="1" applyBorder="1" applyAlignment="1" applyProtection="1">
      <alignment horizontal="center" vertical="center"/>
    </xf>
    <xf numFmtId="172" fontId="2" fillId="0" borderId="5" xfId="0" applyNumberFormat="1" applyFont="1" applyBorder="1" applyAlignment="1" applyProtection="1">
      <alignment horizontal="center" vertical="center"/>
    </xf>
    <xf numFmtId="168" fontId="2" fillId="0" borderId="0" xfId="0" applyNumberFormat="1" applyFont="1" applyFill="1" applyBorder="1" applyAlignment="1" applyProtection="1">
      <alignment horizontal="center"/>
    </xf>
    <xf numFmtId="2" fontId="2" fillId="0" borderId="0" xfId="0" applyNumberFormat="1" applyFont="1" applyFill="1" applyBorder="1" applyAlignment="1" applyProtection="1">
      <alignment horizontal="center"/>
    </xf>
    <xf numFmtId="172" fontId="2" fillId="0" borderId="10" xfId="0" applyNumberFormat="1" applyFont="1" applyBorder="1" applyAlignment="1" applyProtection="1">
      <alignment horizontal="center" vertical="center"/>
    </xf>
    <xf numFmtId="172" fontId="2" fillId="0" borderId="11" xfId="0" applyNumberFormat="1" applyFont="1" applyBorder="1" applyAlignment="1" applyProtection="1">
      <alignment horizontal="center" vertical="center"/>
    </xf>
    <xf numFmtId="166" fontId="2" fillId="0" borderId="0" xfId="0" applyNumberFormat="1" applyFont="1" applyFill="1" applyBorder="1" applyAlignment="1" applyProtection="1">
      <alignment horizontal="center"/>
    </xf>
    <xf numFmtId="172" fontId="2" fillId="0" borderId="9" xfId="0" applyNumberFormat="1" applyFont="1" applyBorder="1" applyAlignment="1" applyProtection="1">
      <alignment horizontal="center" vertical="center"/>
    </xf>
    <xf numFmtId="172" fontId="2" fillId="0" borderId="6" xfId="0" applyNumberFormat="1" applyFont="1" applyBorder="1" applyAlignment="1" applyProtection="1">
      <alignment horizontal="center" vertical="center"/>
    </xf>
    <xf numFmtId="170" fontId="57" fillId="0" borderId="0" xfId="0" applyFont="1" applyFill="1" applyBorder="1" applyAlignment="1" applyProtection="1">
      <alignment vertical="center" wrapText="1"/>
    </xf>
    <xf numFmtId="170" fontId="2" fillId="0" borderId="0" xfId="0" applyFont="1" applyFill="1" applyBorder="1" applyAlignment="1" applyProtection="1"/>
    <xf numFmtId="164" fontId="2" fillId="0" borderId="1" xfId="0" applyNumberFormat="1" applyFont="1" applyBorder="1" applyAlignment="1" applyProtection="1">
      <alignment horizontal="center" vertical="center"/>
    </xf>
    <xf numFmtId="1" fontId="35" fillId="0" borderId="11" xfId="0" applyNumberFormat="1" applyFont="1" applyBorder="1" applyAlignment="1" applyProtection="1">
      <alignment horizontal="center" vertical="center"/>
    </xf>
    <xf numFmtId="1" fontId="35" fillId="0" borderId="0" xfId="0" applyNumberFormat="1" applyFont="1" applyBorder="1" applyAlignment="1" applyProtection="1">
      <alignment horizontal="center" vertical="center"/>
    </xf>
    <xf numFmtId="2" fontId="2" fillId="0" borderId="11" xfId="0" applyNumberFormat="1" applyFont="1" applyBorder="1" applyAlignment="1" applyProtection="1">
      <alignment horizontal="center" vertical="center"/>
    </xf>
    <xf numFmtId="2" fontId="2" fillId="0" borderId="0" xfId="0" applyNumberFormat="1" applyFont="1" applyBorder="1" applyAlignment="1" applyProtection="1">
      <alignment horizontal="center" vertical="center"/>
    </xf>
    <xf numFmtId="2" fontId="2" fillId="0" borderId="15" xfId="0" applyNumberFormat="1" applyFont="1" applyBorder="1" applyAlignment="1" applyProtection="1">
      <alignment horizontal="center" vertical="center"/>
    </xf>
    <xf numFmtId="165" fontId="60" fillId="0" borderId="1" xfId="0" applyNumberFormat="1" applyFont="1" applyBorder="1" applyAlignment="1" applyProtection="1">
      <alignment horizontal="center" vertical="center"/>
    </xf>
    <xf numFmtId="165" fontId="60" fillId="0" borderId="7" xfId="0" applyNumberFormat="1" applyFont="1" applyBorder="1" applyAlignment="1" applyProtection="1">
      <alignment horizontal="center" vertical="center"/>
    </xf>
    <xf numFmtId="165" fontId="60" fillId="0" borderId="12" xfId="0" applyNumberFormat="1" applyFont="1" applyBorder="1" applyAlignment="1" applyProtection="1">
      <alignment horizontal="center" vertical="center"/>
    </xf>
    <xf numFmtId="164" fontId="46" fillId="0" borderId="1" xfId="0" applyNumberFormat="1" applyFont="1" applyBorder="1" applyAlignment="1" applyProtection="1">
      <alignment horizontal="center" vertical="center" wrapText="1"/>
    </xf>
    <xf numFmtId="165" fontId="60" fillId="0" borderId="0" xfId="0" applyNumberFormat="1" applyFont="1" applyBorder="1" applyAlignment="1" applyProtection="1">
      <alignment horizontal="center"/>
    </xf>
    <xf numFmtId="1" fontId="56" fillId="0" borderId="0" xfId="0" applyNumberFormat="1" applyFont="1" applyFill="1" applyBorder="1" applyAlignment="1" applyProtection="1">
      <alignment horizontal="center"/>
    </xf>
    <xf numFmtId="170" fontId="56" fillId="0" borderId="0" xfId="0" applyFont="1" applyFill="1" applyBorder="1" applyAlignment="1" applyProtection="1">
      <alignment horizontal="center" vertical="center" wrapText="1"/>
    </xf>
    <xf numFmtId="2" fontId="60" fillId="0" borderId="0" xfId="0" applyNumberFormat="1" applyFont="1" applyFill="1" applyBorder="1" applyAlignment="1" applyProtection="1">
      <alignment horizontal="center"/>
    </xf>
    <xf numFmtId="169" fontId="2" fillId="0" borderId="0" xfId="0" applyNumberFormat="1" applyFont="1" applyFill="1" applyBorder="1" applyAlignment="1" applyProtection="1">
      <alignment horizontal="center"/>
    </xf>
    <xf numFmtId="1" fontId="35" fillId="0" borderId="0" xfId="0" applyNumberFormat="1" applyFont="1" applyFill="1" applyBorder="1" applyAlignment="1" applyProtection="1">
      <alignment horizontal="center"/>
    </xf>
    <xf numFmtId="170" fontId="60" fillId="0" borderId="0" xfId="0" applyFont="1" applyFill="1" applyBorder="1" applyAlignment="1" applyProtection="1">
      <alignment horizontal="center"/>
    </xf>
    <xf numFmtId="170" fontId="53" fillId="0" borderId="0" xfId="0" applyFont="1" applyFill="1" applyBorder="1" applyAlignment="1" applyProtection="1">
      <alignment horizontal="center"/>
    </xf>
    <xf numFmtId="166" fontId="63" fillId="0" borderId="0" xfId="0" applyNumberFormat="1" applyFont="1" applyFill="1" applyBorder="1" applyAlignment="1" applyProtection="1">
      <alignment horizontal="left"/>
    </xf>
    <xf numFmtId="2" fontId="35" fillId="0" borderId="0" xfId="0" applyNumberFormat="1" applyFont="1" applyFill="1" applyBorder="1" applyAlignment="1" applyProtection="1">
      <alignment horizontal="center"/>
    </xf>
    <xf numFmtId="170" fontId="35" fillId="0" borderId="0" xfId="0" applyFont="1" applyFill="1" applyBorder="1" applyAlignment="1" applyProtection="1">
      <alignment horizontal="left"/>
    </xf>
    <xf numFmtId="170" fontId="35" fillId="0" borderId="0" xfId="0" applyFont="1" applyFill="1" applyBorder="1" applyAlignment="1" applyProtection="1">
      <alignment horizontal="left" vertical="center" wrapText="1"/>
    </xf>
    <xf numFmtId="170" fontId="35" fillId="0" borderId="0" xfId="0" applyFont="1" applyFill="1" applyBorder="1" applyAlignment="1" applyProtection="1">
      <alignment horizontal="center" vertical="center" wrapText="1"/>
    </xf>
    <xf numFmtId="170" fontId="2" fillId="31" borderId="8" xfId="0" applyFont="1" applyFill="1" applyBorder="1" applyProtection="1"/>
    <xf numFmtId="170" fontId="2" fillId="31" borderId="4" xfId="0" applyFont="1" applyFill="1" applyBorder="1" applyProtection="1"/>
    <xf numFmtId="170" fontId="2" fillId="31" borderId="14" xfId="0" applyFont="1" applyFill="1" applyBorder="1" applyProtection="1"/>
    <xf numFmtId="170" fontId="2" fillId="31" borderId="10" xfId="0" applyFont="1" applyFill="1" applyBorder="1" applyProtection="1"/>
    <xf numFmtId="170" fontId="2" fillId="31" borderId="0" xfId="0" applyFont="1" applyFill="1" applyBorder="1" applyProtection="1"/>
    <xf numFmtId="170" fontId="64" fillId="31" borderId="15" xfId="0" applyFont="1" applyFill="1" applyBorder="1" applyProtection="1"/>
    <xf numFmtId="170" fontId="2" fillId="31" borderId="15" xfId="0" applyFont="1" applyFill="1" applyBorder="1" applyProtection="1"/>
    <xf numFmtId="14" fontId="35" fillId="0" borderId="0" xfId="0" applyNumberFormat="1" applyFont="1" applyAlignment="1" applyProtection="1">
      <alignment horizontal="center"/>
    </xf>
    <xf numFmtId="170" fontId="2" fillId="0" borderId="0" xfId="0" applyFont="1" applyAlignment="1" applyProtection="1">
      <alignment horizontal="center" vertical="center" wrapText="1"/>
    </xf>
    <xf numFmtId="170" fontId="2" fillId="0" borderId="0" xfId="0" applyFont="1" applyBorder="1" applyAlignment="1" applyProtection="1">
      <alignment horizontal="center" vertical="center" wrapText="1"/>
    </xf>
    <xf numFmtId="1" fontId="2" fillId="0" borderId="0" xfId="0" applyNumberFormat="1" applyFont="1" applyFill="1" applyBorder="1" applyAlignment="1" applyProtection="1">
      <alignment horizontal="center"/>
    </xf>
    <xf numFmtId="14" fontId="2" fillId="0" borderId="0" xfId="0" applyNumberFormat="1" applyFont="1" applyFill="1" applyBorder="1" applyAlignment="1" applyProtection="1">
      <alignment horizontal="center"/>
    </xf>
    <xf numFmtId="164" fontId="2" fillId="0" borderId="0" xfId="0" applyNumberFormat="1" applyFont="1" applyFill="1" applyBorder="1" applyAlignment="1" applyProtection="1">
      <alignment horizontal="center"/>
    </xf>
    <xf numFmtId="167" fontId="35" fillId="2" borderId="0" xfId="0" applyNumberFormat="1" applyFont="1" applyFill="1" applyBorder="1" applyAlignment="1" applyProtection="1">
      <alignment horizontal="center"/>
      <protection locked="0"/>
    </xf>
    <xf numFmtId="170" fontId="35" fillId="0" borderId="0" xfId="0" applyFont="1" applyFill="1" applyBorder="1" applyAlignment="1" applyProtection="1"/>
    <xf numFmtId="167" fontId="35" fillId="0" borderId="0" xfId="0" applyNumberFormat="1" applyFont="1" applyFill="1" applyBorder="1" applyAlignment="1" applyProtection="1">
      <alignment horizontal="center"/>
    </xf>
    <xf numFmtId="1" fontId="68" fillId="0" borderId="0" xfId="0" applyNumberFormat="1" applyFont="1" applyFill="1" applyBorder="1" applyAlignment="1" applyProtection="1">
      <alignment vertical="center" wrapText="1"/>
    </xf>
    <xf numFmtId="170" fontId="35" fillId="0" borderId="0" xfId="0" applyFont="1" applyFill="1" applyBorder="1" applyAlignment="1" applyProtection="1">
      <alignment horizontal="center" vertical="center"/>
    </xf>
    <xf numFmtId="167" fontId="60" fillId="0" borderId="0" xfId="2" applyNumberFormat="1" applyFont="1" applyFill="1" applyBorder="1" applyAlignment="1" applyProtection="1">
      <alignment horizontal="center"/>
    </xf>
    <xf numFmtId="1" fontId="60" fillId="0" borderId="0" xfId="2" applyNumberFormat="1" applyFont="1" applyFill="1" applyBorder="1" applyAlignment="1" applyProtection="1">
      <alignment horizontal="center"/>
    </xf>
    <xf numFmtId="165" fontId="2" fillId="0" borderId="0" xfId="2" applyNumberFormat="1" applyFont="1" applyFill="1" applyBorder="1" applyAlignment="1" applyProtection="1">
      <alignment horizontal="center"/>
    </xf>
    <xf numFmtId="1" fontId="2" fillId="0" borderId="0" xfId="0" applyNumberFormat="1" applyFont="1" applyFill="1" applyBorder="1" applyAlignment="1" applyProtection="1">
      <alignment horizontal="center" vertical="center"/>
    </xf>
    <xf numFmtId="2" fontId="2" fillId="0" borderId="0" xfId="0" applyNumberFormat="1" applyFont="1" applyFill="1" applyBorder="1" applyAlignment="1" applyProtection="1">
      <alignment horizontal="center" vertical="center"/>
    </xf>
    <xf numFmtId="170" fontId="2" fillId="0" borderId="0" xfId="0" applyFont="1" applyAlignment="1" applyProtection="1">
      <alignment wrapText="1"/>
    </xf>
    <xf numFmtId="165" fontId="60" fillId="0" borderId="0" xfId="0" applyNumberFormat="1" applyFont="1" applyFill="1" applyBorder="1" applyAlignment="1" applyProtection="1">
      <alignment horizontal="center"/>
    </xf>
    <xf numFmtId="166" fontId="60" fillId="0" borderId="0" xfId="0" applyNumberFormat="1" applyFont="1" applyFill="1" applyBorder="1" applyAlignment="1" applyProtection="1">
      <alignment horizontal="center"/>
    </xf>
    <xf numFmtId="170" fontId="67" fillId="0" borderId="0" xfId="0" applyFont="1" applyFill="1" applyBorder="1" applyAlignment="1" applyProtection="1">
      <alignment horizontal="center"/>
    </xf>
    <xf numFmtId="14" fontId="35" fillId="0" borderId="0" xfId="0" applyNumberFormat="1" applyFont="1" applyFill="1" applyBorder="1" applyAlignment="1" applyProtection="1">
      <alignment horizontal="center"/>
    </xf>
    <xf numFmtId="170" fontId="60" fillId="0" borderId="0" xfId="2" applyFont="1" applyFill="1" applyBorder="1" applyAlignment="1" applyProtection="1">
      <alignment vertical="center" wrapText="1"/>
    </xf>
    <xf numFmtId="1" fontId="69" fillId="0" borderId="0" xfId="0" applyNumberFormat="1" applyFont="1" applyFill="1" applyBorder="1" applyAlignment="1" applyProtection="1">
      <alignment horizontal="center" vertical="center" wrapText="1"/>
    </xf>
    <xf numFmtId="1" fontId="70" fillId="0" borderId="0" xfId="0" applyNumberFormat="1" applyFont="1" applyFill="1" applyBorder="1" applyAlignment="1" applyProtection="1">
      <alignment horizontal="center" vertical="center" wrapText="1"/>
    </xf>
    <xf numFmtId="170" fontId="46" fillId="0" borderId="0" xfId="0" applyFont="1" applyFill="1" applyBorder="1" applyAlignment="1" applyProtection="1">
      <alignment horizontal="center" vertical="center" wrapText="1"/>
    </xf>
    <xf numFmtId="169" fontId="53" fillId="0" borderId="0" xfId="0" applyNumberFormat="1" applyFont="1" applyFill="1" applyBorder="1" applyAlignment="1" applyProtection="1">
      <alignment horizontal="center" vertical="center" wrapText="1"/>
    </xf>
    <xf numFmtId="170" fontId="52" fillId="33" borderId="5" xfId="0" applyNumberFormat="1" applyFont="1" applyFill="1" applyBorder="1" applyProtection="1"/>
    <xf numFmtId="170" fontId="52" fillId="33" borderId="6" xfId="0" applyNumberFormat="1" applyFont="1" applyFill="1" applyBorder="1" applyProtection="1"/>
    <xf numFmtId="14" fontId="53" fillId="33" borderId="13" xfId="0" applyNumberFormat="1" applyFont="1" applyFill="1" applyBorder="1" applyAlignment="1" applyProtection="1">
      <alignment horizontal="center"/>
    </xf>
    <xf numFmtId="170" fontId="52" fillId="30" borderId="5" xfId="0" applyNumberFormat="1" applyFont="1" applyFill="1" applyBorder="1" applyProtection="1"/>
    <xf numFmtId="170" fontId="52" fillId="30" borderId="6" xfId="0" applyNumberFormat="1" applyFont="1" applyFill="1" applyBorder="1" applyProtection="1"/>
    <xf numFmtId="14" fontId="53" fillId="30" borderId="13" xfId="0" applyNumberFormat="1" applyFont="1" applyFill="1" applyBorder="1" applyAlignment="1" applyProtection="1">
      <alignment horizontal="center"/>
    </xf>
    <xf numFmtId="170" fontId="35" fillId="33" borderId="0" xfId="0" applyFont="1" applyFill="1" applyBorder="1" applyAlignment="1" applyProtection="1">
      <alignment horizontal="left" vertical="center" wrapText="1"/>
    </xf>
    <xf numFmtId="170" fontId="35" fillId="33" borderId="3" xfId="0" applyFont="1" applyFill="1" applyBorder="1" applyAlignment="1" applyProtection="1">
      <alignment horizontal="center"/>
    </xf>
    <xf numFmtId="170" fontId="35" fillId="33" borderId="6" xfId="0" applyFont="1" applyFill="1" applyBorder="1" applyAlignment="1" applyProtection="1">
      <alignment horizontal="center"/>
    </xf>
    <xf numFmtId="167" fontId="35" fillId="33" borderId="5" xfId="0" applyNumberFormat="1" applyFont="1" applyFill="1" applyBorder="1" applyAlignment="1" applyProtection="1">
      <alignment horizontal="center"/>
    </xf>
    <xf numFmtId="167" fontId="35" fillId="33" borderId="11" xfId="0" applyNumberFormat="1" applyFont="1" applyFill="1" applyBorder="1" applyAlignment="1" applyProtection="1">
      <alignment horizontal="center"/>
    </xf>
    <xf numFmtId="165" fontId="35" fillId="33" borderId="2" xfId="0" applyNumberFormat="1" applyFont="1" applyFill="1" applyBorder="1" applyAlignment="1" applyProtection="1">
      <alignment horizontal="center" vertical="center"/>
    </xf>
    <xf numFmtId="165" fontId="35" fillId="33" borderId="1" xfId="0" applyNumberFormat="1" applyFont="1" applyFill="1" applyBorder="1" applyAlignment="1" applyProtection="1">
      <alignment horizontal="center" vertical="center"/>
    </xf>
    <xf numFmtId="170" fontId="35" fillId="34" borderId="0" xfId="0" applyFont="1" applyFill="1" applyBorder="1" applyAlignment="1" applyProtection="1">
      <alignment horizontal="left" vertical="center" wrapText="1"/>
    </xf>
    <xf numFmtId="170" fontId="35" fillId="34" borderId="15" xfId="0" applyFont="1" applyFill="1" applyBorder="1" applyAlignment="1" applyProtection="1">
      <alignment horizontal="left"/>
    </xf>
    <xf numFmtId="14" fontId="2" fillId="0" borderId="1" xfId="0" applyNumberFormat="1" applyFont="1" applyFill="1" applyBorder="1" applyAlignment="1" applyProtection="1">
      <alignment horizontal="center"/>
    </xf>
    <xf numFmtId="171" fontId="2" fillId="0" borderId="1" xfId="129" applyNumberFormat="1" applyFont="1" applyFill="1" applyBorder="1" applyAlignment="1" applyProtection="1">
      <alignment horizontal="center"/>
    </xf>
    <xf numFmtId="43" fontId="2" fillId="0" borderId="1" xfId="129" applyNumberFormat="1" applyFont="1" applyFill="1" applyBorder="1" applyAlignment="1" applyProtection="1">
      <alignment horizontal="center"/>
    </xf>
    <xf numFmtId="2" fontId="2" fillId="0" borderId="1" xfId="0" applyNumberFormat="1" applyFont="1" applyFill="1" applyBorder="1" applyAlignment="1" applyProtection="1">
      <alignment horizontal="center"/>
    </xf>
    <xf numFmtId="0" fontId="53" fillId="33" borderId="14" xfId="0" applyNumberFormat="1" applyFont="1" applyFill="1" applyBorder="1" applyAlignment="1" applyProtection="1">
      <alignment horizontal="center"/>
    </xf>
    <xf numFmtId="170" fontId="55" fillId="0" borderId="0" xfId="0" applyNumberFormat="1" applyFont="1" applyFill="1" applyBorder="1" applyAlignment="1" applyProtection="1">
      <alignment horizontal="left" vertical="center" wrapText="1"/>
    </xf>
    <xf numFmtId="1" fontId="65" fillId="0" borderId="0" xfId="0" applyNumberFormat="1" applyFont="1" applyFill="1" applyBorder="1" applyAlignment="1" applyProtection="1">
      <alignment horizontal="center" vertical="center" wrapText="1"/>
    </xf>
    <xf numFmtId="0" fontId="53" fillId="30" borderId="14" xfId="0" applyNumberFormat="1" applyFont="1" applyFill="1" applyBorder="1" applyAlignment="1" applyProtection="1">
      <alignment horizontal="center"/>
    </xf>
    <xf numFmtId="1" fontId="2" fillId="0" borderId="1" xfId="0" applyNumberFormat="1" applyFont="1" applyFill="1" applyBorder="1" applyAlignment="1" applyProtection="1">
      <alignment horizontal="center"/>
      <protection locked="0"/>
    </xf>
    <xf numFmtId="166" fontId="66" fillId="0" borderId="0" xfId="0" applyNumberFormat="1" applyFont="1" applyFill="1" applyBorder="1" applyAlignment="1" applyProtection="1">
      <alignment horizontal="center" vertical="center"/>
    </xf>
    <xf numFmtId="0" fontId="66" fillId="0" borderId="0" xfId="0" applyNumberFormat="1" applyFont="1" applyFill="1" applyBorder="1" applyAlignment="1" applyProtection="1">
      <alignment horizontal="center" vertical="center"/>
    </xf>
    <xf numFmtId="170" fontId="35" fillId="0" borderId="0" xfId="0" applyFont="1" applyFill="1" applyBorder="1" applyAlignment="1" applyProtection="1">
      <alignment horizontal="left" vertical="center" wrapText="1"/>
    </xf>
    <xf numFmtId="170" fontId="35" fillId="0" borderId="0" xfId="0" applyFont="1" applyFill="1" applyBorder="1" applyAlignment="1" applyProtection="1">
      <alignment horizontal="left"/>
    </xf>
    <xf numFmtId="0" fontId="23" fillId="0" borderId="0" xfId="3" applyNumberFormat="1" applyFont="1" applyAlignment="1">
      <alignment horizontal="center" vertical="center"/>
    </xf>
    <xf numFmtId="0" fontId="23" fillId="0" borderId="0" xfId="3" applyNumberFormat="1" applyFont="1" applyAlignment="1">
      <alignment horizontal="center" vertical="center"/>
    </xf>
    <xf numFmtId="2" fontId="2" fillId="0" borderId="1" xfId="0" applyNumberFormat="1" applyFont="1" applyBorder="1" applyAlignment="1" applyProtection="1">
      <alignment horizontal="center" vertical="center"/>
    </xf>
    <xf numFmtId="170" fontId="2" fillId="36" borderId="1" xfId="0" applyFont="1" applyFill="1" applyBorder="1" applyAlignment="1" applyProtection="1">
      <alignment horizontal="center" vertical="center"/>
    </xf>
    <xf numFmtId="170" fontId="23" fillId="0" borderId="0" xfId="3" applyFont="1" applyFill="1" applyBorder="1" applyAlignment="1">
      <alignment horizontal="center" vertical="center"/>
    </xf>
    <xf numFmtId="170" fontId="2" fillId="0" borderId="0" xfId="0" applyFont="1" applyFill="1" applyBorder="1" applyAlignment="1" applyProtection="1">
      <alignment horizontal="center" vertical="center" wrapText="1"/>
    </xf>
    <xf numFmtId="0" fontId="23" fillId="0" borderId="0" xfId="3" applyNumberFormat="1" applyFont="1" applyBorder="1" applyAlignment="1">
      <alignment horizontal="center" vertical="center"/>
    </xf>
    <xf numFmtId="0" fontId="29" fillId="0" borderId="0" xfId="3" applyNumberFormat="1" applyFont="1" applyAlignment="1">
      <alignment horizontal="left" vertical="center"/>
    </xf>
    <xf numFmtId="0" fontId="28" fillId="0" borderId="0" xfId="3" applyNumberFormat="1" applyFont="1" applyAlignment="1">
      <alignment horizontal="left" vertical="center"/>
    </xf>
    <xf numFmtId="0" fontId="23" fillId="0" borderId="0" xfId="3" applyNumberFormat="1" applyFont="1" applyAlignment="1">
      <alignment horizontal="center" vertical="center"/>
    </xf>
    <xf numFmtId="0" fontId="36" fillId="0" borderId="0" xfId="3" applyNumberFormat="1" applyFont="1" applyBorder="1" applyAlignment="1">
      <alignment horizontal="left" vertical="center"/>
    </xf>
    <xf numFmtId="0" fontId="36" fillId="0" borderId="9" xfId="3" applyNumberFormat="1" applyFont="1" applyBorder="1" applyAlignment="1">
      <alignment horizontal="right" vertical="center" wrapText="1"/>
    </xf>
    <xf numFmtId="0" fontId="36" fillId="0" borderId="3" xfId="3" applyNumberFormat="1" applyFont="1" applyBorder="1" applyAlignment="1">
      <alignment horizontal="right" vertical="center" wrapText="1"/>
    </xf>
    <xf numFmtId="0" fontId="36" fillId="0" borderId="3" xfId="3" applyNumberFormat="1" applyFont="1" applyBorder="1" applyAlignment="1">
      <alignment horizontal="left" vertical="center"/>
    </xf>
    <xf numFmtId="1" fontId="36" fillId="0" borderId="3" xfId="3" applyNumberFormat="1" applyFont="1" applyBorder="1" applyAlignment="1">
      <alignment horizontal="left" vertical="center" wrapText="1"/>
    </xf>
    <xf numFmtId="0" fontId="36" fillId="0" borderId="3" xfId="3" applyNumberFormat="1" applyFont="1" applyBorder="1" applyAlignment="1">
      <alignment horizontal="left" vertical="center" wrapText="1"/>
    </xf>
    <xf numFmtId="170" fontId="72" fillId="0" borderId="0" xfId="0" applyFont="1" applyProtection="1"/>
    <xf numFmtId="1" fontId="60" fillId="0" borderId="5" xfId="0" applyNumberFormat="1" applyFont="1" applyFill="1" applyBorder="1" applyAlignment="1" applyProtection="1">
      <alignment horizontal="center"/>
    </xf>
    <xf numFmtId="2" fontId="60" fillId="0" borderId="2" xfId="2" applyNumberFormat="1" applyFont="1" applyFill="1" applyBorder="1" applyAlignment="1" applyProtection="1">
      <alignment horizontal="center"/>
    </xf>
    <xf numFmtId="2" fontId="60" fillId="0" borderId="1" xfId="2" applyNumberFormat="1" applyFont="1" applyFill="1" applyBorder="1" applyAlignment="1" applyProtection="1">
      <alignment horizontal="center"/>
    </xf>
    <xf numFmtId="2" fontId="60" fillId="0" borderId="7" xfId="2" applyNumberFormat="1" applyFont="1" applyFill="1" applyBorder="1" applyAlignment="1" applyProtection="1">
      <alignment horizontal="center"/>
    </xf>
    <xf numFmtId="2" fontId="60" fillId="0" borderId="12" xfId="2" applyNumberFormat="1" applyFont="1" applyFill="1" applyBorder="1" applyAlignment="1" applyProtection="1">
      <alignment horizontal="center"/>
    </xf>
    <xf numFmtId="172" fontId="2" fillId="0" borderId="1" xfId="0" applyNumberFormat="1" applyFont="1" applyBorder="1" applyAlignment="1" applyProtection="1">
      <alignment horizontal="center" vertical="center"/>
    </xf>
    <xf numFmtId="0" fontId="36" fillId="0" borderId="4" xfId="3" applyNumberFormat="1" applyFont="1" applyBorder="1" applyAlignment="1">
      <alignment horizontal="center" vertical="center"/>
    </xf>
    <xf numFmtId="0" fontId="36" fillId="0" borderId="14" xfId="3" applyNumberFormat="1" applyFont="1" applyBorder="1" applyAlignment="1">
      <alignment horizontal="center" vertical="center"/>
    </xf>
    <xf numFmtId="0" fontId="28" fillId="0" borderId="4" xfId="0" applyNumberFormat="1" applyFont="1" applyBorder="1" applyAlignment="1" applyProtection="1">
      <alignment vertical="center" wrapText="1"/>
    </xf>
    <xf numFmtId="0" fontId="28" fillId="0" borderId="14" xfId="0" applyNumberFormat="1" applyFont="1" applyBorder="1" applyAlignment="1" applyProtection="1">
      <alignment vertical="center" wrapText="1"/>
    </xf>
    <xf numFmtId="2" fontId="35" fillId="0" borderId="6" xfId="0" applyNumberFormat="1" applyFont="1" applyFill="1" applyBorder="1" applyAlignment="1" applyProtection="1">
      <alignment horizontal="center" vertical="center" wrapText="1"/>
      <protection locked="0"/>
    </xf>
    <xf numFmtId="165" fontId="35" fillId="0" borderId="1" xfId="0" applyNumberFormat="1" applyFont="1" applyFill="1" applyBorder="1" applyAlignment="1" applyProtection="1">
      <alignment horizontal="center" vertical="center" wrapText="1"/>
    </xf>
    <xf numFmtId="170" fontId="35" fillId="34" borderId="0" xfId="0" applyFont="1" applyFill="1" applyBorder="1" applyAlignment="1" applyProtection="1">
      <alignment horizontal="left" vertical="center" wrapText="1"/>
    </xf>
    <xf numFmtId="170" fontId="35" fillId="34" borderId="0" xfId="0" applyFont="1" applyFill="1" applyBorder="1" applyAlignment="1" applyProtection="1">
      <alignment horizontal="left"/>
    </xf>
    <xf numFmtId="170" fontId="35" fillId="0" borderId="0" xfId="0" applyFont="1" applyFill="1" applyBorder="1" applyAlignment="1" applyProtection="1">
      <alignment horizontal="left" vertical="center" wrapText="1"/>
    </xf>
    <xf numFmtId="0" fontId="23" fillId="0" borderId="0" xfId="3" applyNumberFormat="1" applyFont="1" applyAlignment="1">
      <alignment horizontal="center" vertical="center"/>
    </xf>
    <xf numFmtId="172" fontId="2" fillId="37" borderId="8" xfId="0" applyNumberFormat="1" applyFont="1" applyFill="1" applyBorder="1" applyAlignment="1" applyProtection="1">
      <alignment horizontal="center" vertical="center"/>
    </xf>
    <xf numFmtId="165" fontId="35" fillId="37" borderId="1" xfId="0" applyNumberFormat="1" applyFont="1" applyFill="1" applyBorder="1" applyAlignment="1" applyProtection="1">
      <alignment horizontal="center" vertical="center" wrapText="1"/>
    </xf>
    <xf numFmtId="172" fontId="2" fillId="37" borderId="5" xfId="0" applyNumberFormat="1" applyFont="1" applyFill="1" applyBorder="1" applyAlignment="1" applyProtection="1">
      <alignment horizontal="center" vertical="center"/>
    </xf>
    <xf numFmtId="170" fontId="35" fillId="0" borderId="0" xfId="0" applyFont="1" applyFill="1" applyBorder="1" applyAlignment="1" applyProtection="1">
      <alignment horizontal="left" vertical="center" wrapText="1"/>
    </xf>
    <xf numFmtId="0" fontId="23" fillId="0" borderId="0" xfId="3" applyNumberFormat="1" applyFont="1" applyAlignment="1">
      <alignment horizontal="center" vertical="center"/>
    </xf>
    <xf numFmtId="14" fontId="63" fillId="0" borderId="0" xfId="0" applyNumberFormat="1" applyFont="1" applyBorder="1" applyAlignment="1" applyProtection="1"/>
    <xf numFmtId="14" fontId="2" fillId="0" borderId="8" xfId="0" applyNumberFormat="1" applyFont="1" applyBorder="1" applyAlignment="1" applyProtection="1">
      <protection locked="0"/>
    </xf>
    <xf numFmtId="14" fontId="2" fillId="0" borderId="14" xfId="0" applyNumberFormat="1" applyFont="1" applyBorder="1" applyAlignment="1" applyProtection="1">
      <protection locked="0"/>
    </xf>
    <xf numFmtId="14" fontId="2" fillId="0" borderId="8" xfId="0" applyNumberFormat="1" applyFont="1" applyBorder="1" applyAlignment="1" applyProtection="1"/>
    <xf numFmtId="14" fontId="2" fillId="0" borderId="14" xfId="0" applyNumberFormat="1" applyFont="1" applyBorder="1" applyAlignment="1" applyProtection="1"/>
    <xf numFmtId="14" fontId="2" fillId="0" borderId="10" xfId="0" applyNumberFormat="1" applyFont="1" applyBorder="1" applyAlignment="1" applyProtection="1">
      <protection locked="0"/>
    </xf>
    <xf numFmtId="14" fontId="2" fillId="0" borderId="15" xfId="0" applyNumberFormat="1" applyFont="1" applyBorder="1" applyAlignment="1" applyProtection="1">
      <protection locked="0"/>
    </xf>
    <xf numFmtId="14" fontId="2" fillId="0" borderId="10" xfId="0" applyNumberFormat="1" applyFont="1" applyBorder="1" applyAlignment="1" applyProtection="1"/>
    <xf numFmtId="14" fontId="2" fillId="0" borderId="15" xfId="0" applyNumberFormat="1" applyFont="1" applyBorder="1" applyAlignment="1" applyProtection="1"/>
    <xf numFmtId="14" fontId="2" fillId="0" borderId="9" xfId="0" applyNumberFormat="1" applyFont="1" applyBorder="1" applyAlignment="1" applyProtection="1">
      <protection locked="0"/>
    </xf>
    <xf numFmtId="14" fontId="2" fillId="0" borderId="13" xfId="0" applyNumberFormat="1" applyFont="1" applyBorder="1" applyAlignment="1" applyProtection="1">
      <protection locked="0"/>
    </xf>
    <xf numFmtId="14" fontId="2" fillId="0" borderId="9" xfId="0" applyNumberFormat="1" applyFont="1" applyBorder="1" applyAlignment="1" applyProtection="1"/>
    <xf numFmtId="14" fontId="2" fillId="0" borderId="13" xfId="0" applyNumberFormat="1" applyFont="1" applyBorder="1" applyAlignment="1" applyProtection="1"/>
    <xf numFmtId="170" fontId="57" fillId="0" borderId="0" xfId="0" applyFont="1" applyBorder="1" applyAlignment="1" applyProtection="1">
      <alignment horizontal="center" vertical="center" wrapText="1"/>
    </xf>
    <xf numFmtId="170" fontId="57" fillId="0" borderId="0" xfId="0" applyFont="1" applyBorder="1" applyAlignment="1" applyProtection="1">
      <alignment vertical="center" wrapText="1"/>
    </xf>
    <xf numFmtId="1" fontId="73" fillId="0" borderId="0" xfId="0" applyNumberFormat="1" applyFont="1" applyBorder="1" applyAlignment="1" applyProtection="1">
      <alignment horizontal="center"/>
    </xf>
    <xf numFmtId="168" fontId="2" fillId="0" borderId="1" xfId="0" applyNumberFormat="1" applyFont="1" applyBorder="1" applyAlignment="1" applyProtection="1">
      <alignment horizontal="center" vertical="center"/>
    </xf>
    <xf numFmtId="170" fontId="63" fillId="0" borderId="0" xfId="0" applyFont="1" applyFill="1" applyBorder="1" applyProtection="1"/>
    <xf numFmtId="0" fontId="2" fillId="0" borderId="1" xfId="0" applyNumberFormat="1" applyFont="1" applyBorder="1" applyAlignment="1" applyProtection="1">
      <alignment horizontal="center"/>
    </xf>
    <xf numFmtId="170" fontId="2" fillId="0" borderId="1" xfId="0" applyFont="1" applyBorder="1" applyAlignment="1" applyProtection="1">
      <alignment horizontal="center"/>
    </xf>
    <xf numFmtId="170" fontId="2" fillId="0" borderId="1" xfId="0" applyFont="1" applyFill="1" applyBorder="1" applyAlignment="1" applyProtection="1">
      <alignment horizontal="center"/>
    </xf>
    <xf numFmtId="165" fontId="2" fillId="0" borderId="1" xfId="0" applyNumberFormat="1" applyFont="1" applyBorder="1" applyAlignment="1" applyProtection="1">
      <alignment horizontal="center"/>
    </xf>
    <xf numFmtId="166" fontId="2" fillId="0" borderId="1" xfId="0" applyNumberFormat="1" applyFont="1" applyBorder="1" applyAlignment="1" applyProtection="1">
      <alignment horizontal="center"/>
    </xf>
    <xf numFmtId="170" fontId="2" fillId="0" borderId="1" xfId="0" applyFont="1" applyBorder="1" applyProtection="1"/>
    <xf numFmtId="166" fontId="2" fillId="0" borderId="1" xfId="0" applyNumberFormat="1" applyFont="1" applyFill="1" applyBorder="1" applyAlignment="1" applyProtection="1">
      <alignment horizontal="center"/>
    </xf>
    <xf numFmtId="170" fontId="2" fillId="0" borderId="1" xfId="0" applyFont="1" applyFill="1" applyBorder="1" applyProtection="1"/>
    <xf numFmtId="167" fontId="35" fillId="33" borderId="6" xfId="0" applyNumberFormat="1" applyFont="1" applyFill="1" applyBorder="1" applyAlignment="1" applyProtection="1">
      <alignment horizontal="center"/>
    </xf>
    <xf numFmtId="0" fontId="35" fillId="33" borderId="0" xfId="0" applyNumberFormat="1" applyFont="1" applyFill="1" applyBorder="1" applyAlignment="1" applyProtection="1">
      <alignment horizontal="left" vertical="center" wrapText="1"/>
      <protection locked="0"/>
    </xf>
    <xf numFmtId="0" fontId="2" fillId="0" borderId="0" xfId="0" applyNumberFormat="1" applyFont="1" applyFill="1" applyBorder="1" applyAlignment="1" applyProtection="1">
      <alignment vertical="center" wrapText="1"/>
    </xf>
    <xf numFmtId="165" fontId="35" fillId="0" borderId="5" xfId="0" applyNumberFormat="1" applyFont="1" applyFill="1" applyBorder="1" applyAlignment="1" applyProtection="1">
      <alignment horizontal="center" vertical="center" wrapText="1"/>
      <protection locked="0"/>
    </xf>
    <xf numFmtId="165" fontId="35" fillId="0" borderId="11" xfId="0" applyNumberFormat="1" applyFont="1" applyFill="1" applyBorder="1" applyAlignment="1" applyProtection="1">
      <alignment horizontal="center" vertical="center" wrapText="1"/>
      <protection locked="0"/>
    </xf>
    <xf numFmtId="168" fontId="35" fillId="0" borderId="5" xfId="0" applyNumberFormat="1" applyFont="1" applyFill="1" applyBorder="1" applyAlignment="1" applyProtection="1">
      <alignment horizontal="center" vertical="center" wrapText="1"/>
      <protection locked="0"/>
    </xf>
    <xf numFmtId="168" fontId="35" fillId="0" borderId="11" xfId="0" applyNumberFormat="1" applyFont="1" applyFill="1" applyBorder="1" applyAlignment="1" applyProtection="1">
      <alignment horizontal="center" vertical="center" wrapText="1"/>
      <protection locked="0"/>
    </xf>
    <xf numFmtId="168" fontId="35" fillId="0" borderId="6" xfId="0" applyNumberFormat="1" applyFont="1" applyFill="1" applyBorder="1" applyAlignment="1" applyProtection="1">
      <alignment horizontal="center" vertical="center" wrapText="1"/>
      <protection locked="0"/>
    </xf>
    <xf numFmtId="164" fontId="35" fillId="37" borderId="1" xfId="0" applyNumberFormat="1" applyFont="1" applyFill="1" applyBorder="1" applyAlignment="1" applyProtection="1">
      <alignment horizontal="center" vertical="center" wrapText="1"/>
    </xf>
    <xf numFmtId="169" fontId="35" fillId="37" borderId="1" xfId="0" applyNumberFormat="1" applyFont="1" applyFill="1" applyBorder="1" applyAlignment="1" applyProtection="1">
      <alignment horizontal="center" vertical="center" wrapText="1"/>
    </xf>
    <xf numFmtId="2" fontId="46" fillId="0" borderId="1" xfId="0" applyNumberFormat="1" applyFont="1" applyFill="1" applyBorder="1" applyAlignment="1" applyProtection="1">
      <alignment horizontal="center"/>
    </xf>
    <xf numFmtId="164" fontId="60" fillId="0" borderId="1" xfId="0" applyNumberFormat="1" applyFont="1" applyBorder="1" applyAlignment="1" applyProtection="1">
      <alignment horizontal="center" vertical="center"/>
    </xf>
    <xf numFmtId="172" fontId="2" fillId="0" borderId="2" xfId="0" applyNumberFormat="1" applyFont="1" applyBorder="1" applyAlignment="1" applyProtection="1">
      <alignment horizontal="center" vertical="center"/>
    </xf>
    <xf numFmtId="0" fontId="76" fillId="0" borderId="0" xfId="0" applyNumberFormat="1" applyFont="1" applyProtection="1"/>
    <xf numFmtId="170" fontId="2" fillId="33" borderId="3" xfId="0" applyFont="1" applyFill="1" applyBorder="1" applyAlignment="1" applyProtection="1"/>
    <xf numFmtId="0" fontId="35" fillId="33" borderId="0" xfId="0" applyNumberFormat="1" applyFont="1" applyFill="1" applyBorder="1" applyAlignment="1" applyProtection="1">
      <alignment horizontal="left" vertical="center" wrapText="1"/>
    </xf>
    <xf numFmtId="170" fontId="67" fillId="0" borderId="1" xfId="0" applyFont="1" applyFill="1" applyBorder="1" applyAlignment="1" applyProtection="1">
      <alignment horizontal="center" vertical="center" wrapText="1"/>
    </xf>
    <xf numFmtId="170" fontId="2" fillId="33" borderId="3" xfId="0" applyFont="1" applyFill="1" applyBorder="1" applyAlignment="1" applyProtection="1">
      <alignment horizontal="left"/>
    </xf>
    <xf numFmtId="2" fontId="35" fillId="33" borderId="0" xfId="0" applyNumberFormat="1" applyFont="1" applyFill="1" applyBorder="1" applyAlignment="1" applyProtection="1">
      <alignment horizontal="center" vertical="center" wrapText="1"/>
    </xf>
    <xf numFmtId="170" fontId="35" fillId="0" borderId="0" xfId="0" applyFont="1" applyFill="1" applyBorder="1" applyAlignment="1" applyProtection="1">
      <alignment horizontal="left" vertical="center" wrapText="1"/>
    </xf>
    <xf numFmtId="170" fontId="35" fillId="0" borderId="0" xfId="0" applyFont="1" applyProtection="1"/>
    <xf numFmtId="170" fontId="35" fillId="34" borderId="0" xfId="0" applyFont="1" applyFill="1" applyBorder="1" applyAlignment="1" applyProtection="1">
      <alignment horizontal="left" vertical="center" wrapText="1"/>
    </xf>
    <xf numFmtId="170" fontId="35" fillId="34" borderId="15" xfId="0" applyFont="1" applyFill="1" applyBorder="1" applyProtection="1"/>
    <xf numFmtId="170" fontId="67" fillId="0" borderId="1" xfId="0" applyFont="1" applyBorder="1" applyAlignment="1" applyProtection="1">
      <alignment horizontal="center" vertical="center" wrapText="1"/>
    </xf>
    <xf numFmtId="170" fontId="35" fillId="34" borderId="0" xfId="0" applyFont="1" applyFill="1" applyBorder="1" applyAlignment="1" applyProtection="1">
      <alignment horizontal="center" vertical="center" wrapText="1"/>
    </xf>
    <xf numFmtId="170" fontId="35" fillId="34" borderId="15" xfId="0" applyFont="1" applyFill="1" applyBorder="1" applyAlignment="1" applyProtection="1">
      <alignment horizontal="center" vertical="center" wrapText="1"/>
    </xf>
    <xf numFmtId="0" fontId="35" fillId="33" borderId="1" xfId="0" applyNumberFormat="1" applyFont="1" applyFill="1" applyBorder="1" applyAlignment="1" applyProtection="1">
      <alignment horizontal="center" vertical="center" wrapText="1"/>
      <protection locked="0"/>
    </xf>
    <xf numFmtId="170" fontId="60" fillId="31" borderId="8" xfId="0" applyFont="1" applyFill="1" applyBorder="1" applyAlignment="1" applyProtection="1">
      <alignment horizontal="center"/>
    </xf>
    <xf numFmtId="170" fontId="60" fillId="31" borderId="4" xfId="0" applyFont="1" applyFill="1" applyBorder="1" applyAlignment="1" applyProtection="1">
      <alignment horizontal="center"/>
    </xf>
    <xf numFmtId="170" fontId="60" fillId="31" borderId="14" xfId="0" applyFont="1" applyFill="1" applyBorder="1" applyAlignment="1" applyProtection="1">
      <alignment horizontal="center"/>
    </xf>
    <xf numFmtId="170" fontId="60" fillId="31" borderId="9" xfId="0" applyFont="1" applyFill="1" applyBorder="1" applyAlignment="1" applyProtection="1">
      <alignment horizontal="center"/>
    </xf>
    <xf numFmtId="170" fontId="60" fillId="31" borderId="3" xfId="0" applyFont="1" applyFill="1" applyBorder="1" applyAlignment="1" applyProtection="1">
      <alignment horizontal="center"/>
    </xf>
    <xf numFmtId="170" fontId="60" fillId="31" borderId="13" xfId="0" applyFont="1" applyFill="1" applyBorder="1" applyAlignment="1" applyProtection="1">
      <alignment horizontal="center"/>
    </xf>
    <xf numFmtId="170" fontId="35" fillId="34" borderId="0" xfId="0" applyFont="1" applyFill="1" applyBorder="1" applyAlignment="1" applyProtection="1">
      <alignment horizontal="left"/>
    </xf>
    <xf numFmtId="170" fontId="55" fillId="30" borderId="5" xfId="0" applyNumberFormat="1" applyFont="1" applyFill="1" applyBorder="1" applyAlignment="1" applyProtection="1">
      <alignment horizontal="center" vertical="center" wrapText="1"/>
    </xf>
    <xf numFmtId="170" fontId="55" fillId="30" borderId="6" xfId="0" applyNumberFormat="1" applyFont="1" applyFill="1" applyBorder="1" applyAlignment="1" applyProtection="1">
      <alignment horizontal="center" vertical="center" wrapText="1"/>
    </xf>
    <xf numFmtId="1" fontId="55" fillId="30" borderId="14" xfId="0" applyNumberFormat="1" applyFont="1" applyFill="1" applyBorder="1" applyAlignment="1" applyProtection="1">
      <alignment horizontal="center" vertical="center" wrapText="1"/>
    </xf>
    <xf numFmtId="1" fontId="55" fillId="30" borderId="13" xfId="0" applyNumberFormat="1" applyFont="1" applyFill="1" applyBorder="1" applyAlignment="1" applyProtection="1">
      <alignment horizontal="center" vertical="center" wrapText="1"/>
    </xf>
    <xf numFmtId="170" fontId="67" fillId="30" borderId="0" xfId="0" applyNumberFormat="1" applyFont="1" applyFill="1" applyBorder="1" applyAlignment="1" applyProtection="1">
      <alignment horizontal="center"/>
    </xf>
    <xf numFmtId="170" fontId="35" fillId="34" borderId="5" xfId="0" applyFont="1" applyFill="1" applyBorder="1" applyAlignment="1" applyProtection="1">
      <alignment horizontal="center" vertical="center" wrapText="1"/>
    </xf>
    <xf numFmtId="170" fontId="35" fillId="34" borderId="6" xfId="0" applyFont="1" applyFill="1" applyBorder="1" applyAlignment="1" applyProtection="1">
      <alignment horizontal="center" vertical="center" wrapText="1"/>
    </xf>
    <xf numFmtId="0" fontId="35" fillId="33" borderId="0" xfId="0" applyNumberFormat="1" applyFont="1" applyFill="1" applyBorder="1" applyAlignment="1" applyProtection="1">
      <alignment horizontal="center" vertical="center" wrapText="1"/>
      <protection locked="0"/>
    </xf>
    <xf numFmtId="1" fontId="65" fillId="0" borderId="8" xfId="0" applyNumberFormat="1" applyFont="1" applyFill="1" applyBorder="1" applyAlignment="1" applyProtection="1">
      <alignment horizontal="center" vertical="center" wrapText="1"/>
    </xf>
    <xf numFmtId="1" fontId="65" fillId="0" borderId="4" xfId="0" applyNumberFormat="1" applyFont="1" applyFill="1" applyBorder="1" applyAlignment="1" applyProtection="1">
      <alignment horizontal="center" vertical="center" wrapText="1"/>
    </xf>
    <xf numFmtId="1" fontId="65" fillId="0" borderId="14" xfId="0" applyNumberFormat="1" applyFont="1" applyFill="1" applyBorder="1" applyAlignment="1" applyProtection="1">
      <alignment horizontal="center" vertical="center" wrapText="1"/>
    </xf>
    <xf numFmtId="1" fontId="65" fillId="0" borderId="9" xfId="0" applyNumberFormat="1" applyFont="1" applyFill="1" applyBorder="1" applyAlignment="1" applyProtection="1">
      <alignment horizontal="center" vertical="center" wrapText="1"/>
    </xf>
    <xf numFmtId="1" fontId="65" fillId="0" borderId="3" xfId="0" applyNumberFormat="1" applyFont="1" applyFill="1" applyBorder="1" applyAlignment="1" applyProtection="1">
      <alignment horizontal="center" vertical="center" wrapText="1"/>
    </xf>
    <xf numFmtId="1" fontId="65" fillId="0" borderId="13" xfId="0" applyNumberFormat="1" applyFont="1" applyFill="1" applyBorder="1" applyAlignment="1" applyProtection="1">
      <alignment horizontal="center" vertical="center" wrapText="1"/>
    </xf>
    <xf numFmtId="170" fontId="35" fillId="34" borderId="15" xfId="0" applyFont="1" applyFill="1" applyBorder="1" applyAlignment="1" applyProtection="1">
      <alignment horizontal="left" vertical="center" wrapText="1"/>
    </xf>
    <xf numFmtId="170" fontId="2" fillId="0" borderId="0" xfId="0" applyFont="1" applyFill="1" applyBorder="1" applyAlignment="1" applyProtection="1">
      <alignment horizontal="center" vertical="center" wrapText="1"/>
    </xf>
    <xf numFmtId="164" fontId="2" fillId="0" borderId="1" xfId="0" applyNumberFormat="1" applyFont="1" applyFill="1" applyBorder="1" applyAlignment="1" applyProtection="1">
      <alignment horizontal="center"/>
    </xf>
    <xf numFmtId="170" fontId="35" fillId="34" borderId="4" xfId="0" applyFont="1" applyFill="1" applyBorder="1" applyAlignment="1" applyProtection="1">
      <alignment horizontal="center" vertical="center" wrapText="1"/>
    </xf>
    <xf numFmtId="170" fontId="35" fillId="34" borderId="3" xfId="0" applyFont="1" applyFill="1" applyBorder="1" applyAlignment="1" applyProtection="1">
      <alignment horizontal="center" vertical="center" wrapText="1"/>
    </xf>
    <xf numFmtId="170" fontId="55" fillId="34" borderId="8" xfId="0" applyNumberFormat="1" applyFont="1" applyFill="1" applyBorder="1" applyAlignment="1" applyProtection="1">
      <alignment horizontal="left" vertical="center" wrapText="1"/>
    </xf>
    <xf numFmtId="170" fontId="55" fillId="34" borderId="4" xfId="0" applyNumberFormat="1" applyFont="1" applyFill="1" applyBorder="1" applyAlignment="1" applyProtection="1">
      <alignment horizontal="left" vertical="center" wrapText="1"/>
    </xf>
    <xf numFmtId="170" fontId="55" fillId="34" borderId="14" xfId="0" applyNumberFormat="1" applyFont="1" applyFill="1" applyBorder="1" applyAlignment="1" applyProtection="1">
      <alignment horizontal="left" vertical="center" wrapText="1"/>
    </xf>
    <xf numFmtId="170" fontId="55" fillId="34" borderId="9" xfId="0" applyNumberFormat="1" applyFont="1" applyFill="1" applyBorder="1" applyAlignment="1" applyProtection="1">
      <alignment horizontal="left" vertical="center" wrapText="1"/>
    </xf>
    <xf numFmtId="170" fontId="55" fillId="34" borderId="3" xfId="0" applyNumberFormat="1" applyFont="1" applyFill="1" applyBorder="1" applyAlignment="1" applyProtection="1">
      <alignment horizontal="left" vertical="center" wrapText="1"/>
    </xf>
    <xf numFmtId="170" fontId="55" fillId="34" borderId="13" xfId="0" applyNumberFormat="1" applyFont="1" applyFill="1" applyBorder="1" applyAlignment="1" applyProtection="1">
      <alignment horizontal="left" vertical="center" wrapText="1"/>
    </xf>
    <xf numFmtId="0" fontId="35" fillId="33" borderId="10" xfId="0" applyNumberFormat="1" applyFont="1" applyFill="1" applyBorder="1" applyAlignment="1" applyProtection="1">
      <alignment horizontal="left" vertical="center" wrapText="1"/>
      <protection locked="0"/>
    </xf>
    <xf numFmtId="0" fontId="35" fillId="33" borderId="0" xfId="0" applyNumberFormat="1" applyFont="1" applyFill="1" applyBorder="1" applyAlignment="1" applyProtection="1">
      <alignment horizontal="left" vertical="center" wrapText="1"/>
      <protection locked="0"/>
    </xf>
    <xf numFmtId="0" fontId="35" fillId="33" borderId="10" xfId="0" applyNumberFormat="1" applyFont="1" applyFill="1" applyBorder="1" applyAlignment="1" applyProtection="1">
      <alignment horizontal="left" vertical="center" wrapText="1"/>
    </xf>
    <xf numFmtId="14" fontId="35" fillId="33" borderId="10" xfId="0" applyNumberFormat="1" applyFont="1" applyFill="1" applyBorder="1" applyAlignment="1" applyProtection="1">
      <alignment horizontal="left" vertical="center" wrapText="1"/>
      <protection locked="0"/>
    </xf>
    <xf numFmtId="14" fontId="35" fillId="33" borderId="0" xfId="0" applyNumberFormat="1" applyFont="1" applyFill="1" applyBorder="1" applyAlignment="1" applyProtection="1">
      <alignment horizontal="left" vertical="center" wrapText="1"/>
      <protection locked="0"/>
    </xf>
    <xf numFmtId="0" fontId="67" fillId="33" borderId="10" xfId="0" applyNumberFormat="1" applyFont="1" applyFill="1" applyBorder="1" applyAlignment="1" applyProtection="1">
      <alignment horizontal="left" vertical="center" wrapText="1"/>
    </xf>
    <xf numFmtId="0" fontId="67" fillId="33" borderId="0" xfId="0" applyNumberFormat="1" applyFont="1" applyFill="1" applyBorder="1" applyAlignment="1" applyProtection="1">
      <alignment horizontal="left" vertical="center" wrapText="1"/>
    </xf>
    <xf numFmtId="0" fontId="35" fillId="0" borderId="1" xfId="0" applyNumberFormat="1" applyFont="1" applyFill="1" applyBorder="1" applyAlignment="1" applyProtection="1">
      <alignment horizontal="left" vertical="center" wrapText="1"/>
    </xf>
    <xf numFmtId="170" fontId="2" fillId="34" borderId="2" xfId="0" applyFont="1" applyFill="1" applyBorder="1" applyAlignment="1" applyProtection="1">
      <alignment horizontal="center" vertical="center" wrapText="1"/>
    </xf>
    <xf numFmtId="170" fontId="2" fillId="34" borderId="12" xfId="0" applyFont="1" applyFill="1" applyBorder="1" applyAlignment="1" applyProtection="1">
      <alignment horizontal="center" vertical="center" wrapText="1"/>
    </xf>
    <xf numFmtId="0" fontId="35" fillId="0" borderId="1" xfId="0" applyNumberFormat="1" applyFont="1" applyFill="1" applyBorder="1" applyAlignment="1" applyProtection="1">
      <alignment horizontal="center" vertical="center" wrapText="1"/>
    </xf>
    <xf numFmtId="170" fontId="52" fillId="35" borderId="8" xfId="0" applyFont="1" applyFill="1" applyBorder="1" applyAlignment="1" applyProtection="1">
      <alignment horizontal="center" vertical="center" wrapText="1"/>
    </xf>
    <xf numFmtId="170" fontId="52" fillId="35" borderId="14" xfId="0" applyFont="1" applyFill="1" applyBorder="1" applyAlignment="1" applyProtection="1">
      <alignment horizontal="center" vertical="center" wrapText="1"/>
    </xf>
    <xf numFmtId="170" fontId="2" fillId="34" borderId="10" xfId="0" applyFont="1" applyFill="1" applyBorder="1" applyAlignment="1" applyProtection="1">
      <alignment horizontal="center" vertical="center" wrapText="1"/>
    </xf>
    <xf numFmtId="170" fontId="2" fillId="34" borderId="15" xfId="0" applyFont="1" applyFill="1" applyBorder="1" applyAlignment="1" applyProtection="1">
      <alignment horizontal="center" vertical="center" wrapText="1"/>
    </xf>
    <xf numFmtId="170" fontId="2" fillId="34" borderId="9" xfId="0" applyFont="1" applyFill="1" applyBorder="1" applyAlignment="1" applyProtection="1">
      <alignment horizontal="center" vertical="center" wrapText="1"/>
    </xf>
    <xf numFmtId="170" fontId="2" fillId="34" borderId="13" xfId="0" applyFont="1" applyFill="1" applyBorder="1" applyAlignment="1" applyProtection="1">
      <alignment horizontal="center" vertical="center" wrapText="1"/>
    </xf>
    <xf numFmtId="170" fontId="35" fillId="34" borderId="9" xfId="0" applyFont="1" applyFill="1" applyBorder="1" applyAlignment="1" applyProtection="1">
      <alignment horizontal="center" vertical="center" wrapText="1"/>
    </xf>
    <xf numFmtId="170" fontId="35" fillId="35" borderId="10" xfId="0" applyFont="1" applyFill="1" applyBorder="1" applyAlignment="1" applyProtection="1">
      <alignment horizontal="center" vertical="center" wrapText="1"/>
    </xf>
    <xf numFmtId="170" fontId="35" fillId="35" borderId="0" xfId="0" applyFont="1" applyFill="1" applyBorder="1" applyAlignment="1" applyProtection="1">
      <alignment horizontal="center" vertical="center" wrapText="1"/>
    </xf>
    <xf numFmtId="170" fontId="2" fillId="34" borderId="8" xfId="0" applyFont="1" applyFill="1" applyBorder="1" applyAlignment="1" applyProtection="1">
      <alignment horizontal="center" vertical="center" wrapText="1"/>
    </xf>
    <xf numFmtId="170" fontId="2" fillId="34" borderId="14" xfId="0" applyFont="1" applyFill="1" applyBorder="1" applyAlignment="1" applyProtection="1">
      <alignment horizontal="center" vertical="center" wrapText="1"/>
    </xf>
    <xf numFmtId="170" fontId="2" fillId="37" borderId="2" xfId="0" applyFont="1" applyFill="1" applyBorder="1" applyAlignment="1" applyProtection="1">
      <alignment horizontal="center" vertical="center" wrapText="1"/>
    </xf>
    <xf numFmtId="170" fontId="2" fillId="37" borderId="12" xfId="0" applyFont="1" applyFill="1" applyBorder="1" applyAlignment="1" applyProtection="1">
      <alignment horizontal="center" vertical="center" wrapText="1"/>
    </xf>
    <xf numFmtId="170" fontId="35" fillId="35" borderId="9" xfId="0" applyFont="1" applyFill="1" applyBorder="1" applyAlignment="1" applyProtection="1">
      <alignment horizontal="center" vertical="center" wrapText="1"/>
    </xf>
    <xf numFmtId="170" fontId="35" fillId="35" borderId="3" xfId="0" applyFont="1" applyFill="1" applyBorder="1" applyAlignment="1" applyProtection="1">
      <alignment horizontal="center" vertical="center" wrapText="1"/>
    </xf>
    <xf numFmtId="170" fontId="35" fillId="35" borderId="8" xfId="0" applyFont="1" applyFill="1" applyBorder="1" applyAlignment="1" applyProtection="1">
      <alignment horizontal="center" vertical="center" wrapText="1"/>
    </xf>
    <xf numFmtId="170" fontId="35" fillId="35" borderId="14" xfId="0" applyFont="1" applyFill="1" applyBorder="1" applyAlignment="1" applyProtection="1">
      <alignment horizontal="center" vertical="center" wrapText="1"/>
    </xf>
    <xf numFmtId="170" fontId="52" fillId="31" borderId="8" xfId="0" applyFont="1" applyFill="1" applyBorder="1" applyAlignment="1" applyProtection="1">
      <alignment horizontal="center" vertical="center"/>
    </xf>
    <xf numFmtId="170" fontId="52" fillId="31" borderId="4" xfId="0" applyFont="1" applyFill="1" applyBorder="1" applyAlignment="1" applyProtection="1">
      <alignment horizontal="center" vertical="center"/>
    </xf>
    <xf numFmtId="170" fontId="52" fillId="31" borderId="14" xfId="0" applyFont="1" applyFill="1" applyBorder="1" applyAlignment="1" applyProtection="1">
      <alignment horizontal="center" vertical="center"/>
    </xf>
    <xf numFmtId="170" fontId="52" fillId="31" borderId="9" xfId="0" applyFont="1" applyFill="1" applyBorder="1" applyAlignment="1" applyProtection="1">
      <alignment horizontal="center" vertical="center"/>
    </xf>
    <xf numFmtId="170" fontId="52" fillId="31" borderId="3" xfId="0" applyFont="1" applyFill="1" applyBorder="1" applyAlignment="1" applyProtection="1">
      <alignment horizontal="center" vertical="center"/>
    </xf>
    <xf numFmtId="170" fontId="52" fillId="31" borderId="13" xfId="0" applyFont="1" applyFill="1" applyBorder="1" applyAlignment="1" applyProtection="1">
      <alignment horizontal="center" vertical="center"/>
    </xf>
    <xf numFmtId="170" fontId="55" fillId="33" borderId="5" xfId="0" applyNumberFormat="1" applyFont="1" applyFill="1" applyBorder="1" applyAlignment="1" applyProtection="1">
      <alignment horizontal="center" vertical="center" wrapText="1"/>
    </xf>
    <xf numFmtId="170" fontId="55" fillId="33" borderId="6" xfId="0" applyNumberFormat="1" applyFont="1" applyFill="1" applyBorder="1" applyAlignment="1" applyProtection="1">
      <alignment horizontal="center" vertical="center" wrapText="1"/>
    </xf>
    <xf numFmtId="1" fontId="55" fillId="33" borderId="14" xfId="0" applyNumberFormat="1" applyFont="1" applyFill="1" applyBorder="1" applyAlignment="1" applyProtection="1">
      <alignment horizontal="center" vertical="center" wrapText="1"/>
    </xf>
    <xf numFmtId="1" fontId="55" fillId="33" borderId="13" xfId="0" applyNumberFormat="1" applyFont="1" applyFill="1" applyBorder="1" applyAlignment="1" applyProtection="1">
      <alignment horizontal="center" vertical="center" wrapText="1"/>
    </xf>
    <xf numFmtId="170" fontId="35" fillId="35" borderId="4" xfId="0" applyFont="1" applyFill="1" applyBorder="1" applyAlignment="1" applyProtection="1">
      <alignment horizontal="center" vertical="center" wrapText="1"/>
    </xf>
    <xf numFmtId="170" fontId="35" fillId="34" borderId="10" xfId="0" applyFont="1" applyFill="1" applyBorder="1" applyAlignment="1" applyProtection="1">
      <alignment horizontal="center" vertical="center" wrapText="1"/>
    </xf>
    <xf numFmtId="170" fontId="35" fillId="34" borderId="2" xfId="0" applyFont="1" applyFill="1" applyBorder="1" applyAlignment="1" applyProtection="1">
      <alignment horizontal="center" vertical="center" wrapText="1"/>
    </xf>
    <xf numFmtId="170" fontId="35" fillId="34" borderId="12" xfId="0" applyFont="1" applyFill="1" applyBorder="1" applyAlignment="1" applyProtection="1">
      <alignment horizontal="center" vertical="center" wrapText="1"/>
    </xf>
    <xf numFmtId="170" fontId="35" fillId="34" borderId="8" xfId="0" applyFont="1" applyFill="1" applyBorder="1" applyAlignment="1" applyProtection="1">
      <alignment horizontal="center" vertical="center" wrapText="1"/>
    </xf>
    <xf numFmtId="170" fontId="67" fillId="35" borderId="10" xfId="0" applyFont="1" applyFill="1" applyBorder="1" applyAlignment="1" applyProtection="1">
      <alignment horizontal="center" vertical="center" wrapText="1"/>
    </xf>
    <xf numFmtId="170" fontId="67" fillId="35" borderId="15" xfId="0" applyFont="1" applyFill="1" applyBorder="1" applyAlignment="1" applyProtection="1">
      <alignment horizontal="center" vertical="center" wrapText="1"/>
    </xf>
    <xf numFmtId="170" fontId="35" fillId="35" borderId="15" xfId="0" applyFont="1" applyFill="1" applyBorder="1" applyAlignment="1" applyProtection="1">
      <alignment horizontal="center" vertical="center" wrapText="1"/>
    </xf>
    <xf numFmtId="170" fontId="35" fillId="35" borderId="13" xfId="0" applyFont="1" applyFill="1" applyBorder="1" applyAlignment="1" applyProtection="1">
      <alignment horizontal="center" vertical="center" wrapText="1"/>
    </xf>
    <xf numFmtId="170" fontId="35" fillId="37" borderId="10" xfId="0" applyFont="1" applyFill="1" applyBorder="1" applyAlignment="1" applyProtection="1">
      <alignment horizontal="center" vertical="center" wrapText="1"/>
    </xf>
    <xf numFmtId="170" fontId="35" fillId="37" borderId="0" xfId="0" applyFont="1" applyFill="1" applyBorder="1" applyAlignment="1" applyProtection="1">
      <alignment horizontal="center" vertical="center" wrapText="1"/>
    </xf>
    <xf numFmtId="170" fontId="52" fillId="34" borderId="9" xfId="0" applyFont="1" applyFill="1" applyBorder="1" applyAlignment="1" applyProtection="1">
      <alignment horizontal="center" vertical="center" wrapText="1"/>
    </xf>
    <xf numFmtId="170" fontId="52" fillId="34" borderId="3" xfId="0" applyFont="1" applyFill="1" applyBorder="1" applyAlignment="1" applyProtection="1">
      <alignment horizontal="center" vertical="center" wrapText="1"/>
    </xf>
    <xf numFmtId="170" fontId="35" fillId="0" borderId="1" xfId="0" applyFont="1" applyFill="1" applyBorder="1" applyAlignment="1" applyProtection="1">
      <alignment horizontal="center" vertical="center" wrapText="1"/>
    </xf>
    <xf numFmtId="170" fontId="35" fillId="0" borderId="1" xfId="0" applyFont="1" applyFill="1" applyBorder="1" applyAlignment="1" applyProtection="1">
      <alignment horizontal="left" vertical="center" wrapText="1"/>
    </xf>
    <xf numFmtId="170" fontId="52" fillId="35" borderId="2" xfId="0" applyFont="1" applyFill="1" applyBorder="1" applyAlignment="1" applyProtection="1">
      <alignment horizontal="center" vertical="center" wrapText="1"/>
    </xf>
    <xf numFmtId="170" fontId="52" fillId="35" borderId="12" xfId="0" applyFont="1" applyFill="1" applyBorder="1" applyAlignment="1" applyProtection="1">
      <alignment horizontal="center" vertical="center" wrapText="1"/>
    </xf>
    <xf numFmtId="170" fontId="2" fillId="34" borderId="2" xfId="0" applyNumberFormat="1" applyFont="1" applyFill="1" applyBorder="1" applyAlignment="1" applyProtection="1">
      <alignment horizontal="center" vertical="center" wrapText="1"/>
    </xf>
    <xf numFmtId="170" fontId="2" fillId="34" borderId="12" xfId="0" applyNumberFormat="1" applyFont="1" applyFill="1" applyBorder="1" applyAlignment="1" applyProtection="1">
      <alignment horizontal="center" vertical="center" wrapText="1"/>
    </xf>
    <xf numFmtId="170" fontId="57" fillId="3" borderId="2" xfId="0" applyFont="1" applyFill="1" applyBorder="1" applyAlignment="1" applyProtection="1">
      <alignment horizontal="center" vertical="center" wrapText="1"/>
    </xf>
    <xf numFmtId="170" fontId="57" fillId="3" borderId="12" xfId="0" applyFont="1" applyFill="1" applyBorder="1" applyAlignment="1" applyProtection="1">
      <alignment horizontal="center" vertical="center" wrapText="1"/>
    </xf>
    <xf numFmtId="170" fontId="56" fillId="3" borderId="2" xfId="0" applyFont="1" applyFill="1" applyBorder="1" applyAlignment="1" applyProtection="1">
      <alignment horizontal="center" vertical="center" wrapText="1"/>
    </xf>
    <xf numFmtId="170" fontId="56" fillId="3" borderId="12" xfId="0" applyFont="1" applyFill="1" applyBorder="1" applyAlignment="1" applyProtection="1">
      <alignment horizontal="center" vertical="center" wrapText="1"/>
    </xf>
    <xf numFmtId="165" fontId="36" fillId="0" borderId="0" xfId="3" applyNumberFormat="1" applyFont="1" applyBorder="1" applyAlignment="1">
      <alignment horizontal="center" vertical="center"/>
    </xf>
    <xf numFmtId="0" fontId="44" fillId="0" borderId="0" xfId="3" applyNumberFormat="1" applyFont="1" applyBorder="1" applyAlignment="1">
      <alignment horizontal="left" vertical="center" wrapText="1"/>
    </xf>
    <xf numFmtId="0" fontId="44" fillId="0" borderId="0" xfId="3" quotePrefix="1" applyNumberFormat="1" applyFont="1" applyBorder="1" applyAlignment="1">
      <alignment horizontal="left" vertical="center" wrapText="1"/>
    </xf>
    <xf numFmtId="0" fontId="42" fillId="0" borderId="0" xfId="3" applyNumberFormat="1" applyFont="1" applyAlignment="1">
      <alignment horizontal="center" vertical="top" wrapText="1"/>
    </xf>
    <xf numFmtId="0" fontId="42" fillId="0" borderId="0" xfId="3" applyNumberFormat="1" applyFont="1" applyAlignment="1">
      <alignment horizontal="center" vertical="top"/>
    </xf>
    <xf numFmtId="0" fontId="50" fillId="0" borderId="0" xfId="3" applyNumberFormat="1" applyFont="1" applyBorder="1" applyAlignment="1">
      <alignment horizontal="left" vertical="center" wrapText="1"/>
    </xf>
    <xf numFmtId="0" fontId="23" fillId="0" borderId="0" xfId="3" applyNumberFormat="1" applyFont="1" applyBorder="1" applyAlignment="1">
      <alignment horizontal="center" vertical="center"/>
    </xf>
    <xf numFmtId="0" fontId="27" fillId="0" borderId="0" xfId="3" applyNumberFormat="1" applyFont="1" applyBorder="1" applyAlignment="1">
      <alignment horizontal="left" vertical="center" wrapText="1"/>
    </xf>
    <xf numFmtId="0" fontId="46" fillId="0" borderId="0" xfId="3" applyNumberFormat="1" applyFont="1" applyBorder="1"/>
    <xf numFmtId="0" fontId="27" fillId="0" borderId="0" xfId="3" quotePrefix="1" applyNumberFormat="1" applyFont="1" applyBorder="1" applyAlignment="1">
      <alignment horizontal="left" vertical="center" wrapText="1"/>
    </xf>
    <xf numFmtId="0" fontId="45" fillId="32" borderId="9" xfId="3" applyNumberFormat="1" applyFont="1" applyFill="1" applyBorder="1" applyAlignment="1">
      <alignment horizontal="center" vertical="center" wrapText="1"/>
    </xf>
    <xf numFmtId="0" fontId="45" fillId="32" borderId="3" xfId="3" applyNumberFormat="1" applyFont="1" applyFill="1" applyBorder="1" applyAlignment="1">
      <alignment horizontal="center" vertical="center" wrapText="1"/>
    </xf>
    <xf numFmtId="0" fontId="45" fillId="32" borderId="13" xfId="3" applyNumberFormat="1" applyFont="1" applyFill="1" applyBorder="1" applyAlignment="1">
      <alignment horizontal="center" vertical="center" wrapText="1"/>
    </xf>
    <xf numFmtId="0" fontId="43" fillId="0" borderId="33" xfId="3" applyNumberFormat="1" applyFont="1" applyBorder="1" applyAlignment="1">
      <alignment horizontal="left" vertical="center" wrapText="1"/>
    </xf>
    <xf numFmtId="0" fontId="33" fillId="32" borderId="8" xfId="3" applyNumberFormat="1" applyFont="1" applyFill="1" applyBorder="1" applyAlignment="1">
      <alignment horizontal="center" vertical="center" wrapText="1"/>
    </xf>
    <xf numFmtId="0" fontId="33" fillId="32" borderId="4" xfId="3" applyNumberFormat="1" applyFont="1" applyFill="1" applyBorder="1" applyAlignment="1">
      <alignment horizontal="center" vertical="center" wrapText="1"/>
    </xf>
    <xf numFmtId="0" fontId="33" fillId="32" borderId="14" xfId="3" applyNumberFormat="1" applyFont="1" applyFill="1" applyBorder="1" applyAlignment="1">
      <alignment horizontal="center" vertical="center" wrapText="1"/>
    </xf>
    <xf numFmtId="0" fontId="33" fillId="32" borderId="10" xfId="3" applyNumberFormat="1" applyFont="1" applyFill="1" applyBorder="1" applyAlignment="1">
      <alignment horizontal="center" vertical="center" wrapText="1"/>
    </xf>
    <xf numFmtId="0" fontId="33" fillId="32" borderId="0" xfId="3" applyNumberFormat="1" applyFont="1" applyFill="1" applyBorder="1" applyAlignment="1">
      <alignment horizontal="center" vertical="center" wrapText="1"/>
    </xf>
    <xf numFmtId="0" fontId="33" fillId="32" borderId="15" xfId="3" applyNumberFormat="1" applyFont="1" applyFill="1" applyBorder="1" applyAlignment="1">
      <alignment horizontal="center" vertical="center" wrapText="1"/>
    </xf>
    <xf numFmtId="49" fontId="44" fillId="0" borderId="9" xfId="3" applyNumberFormat="1" applyFont="1" applyBorder="1" applyAlignment="1">
      <alignment vertical="center" wrapText="1"/>
    </xf>
    <xf numFmtId="49" fontId="42" fillId="0" borderId="3" xfId="3" applyNumberFormat="1" applyFont="1" applyBorder="1" applyAlignment="1">
      <alignment vertical="center" wrapText="1"/>
    </xf>
    <xf numFmtId="49" fontId="42" fillId="0" borderId="13" xfId="3" applyNumberFormat="1" applyFont="1" applyBorder="1" applyAlignment="1">
      <alignment vertical="center" wrapText="1"/>
    </xf>
    <xf numFmtId="0" fontId="34" fillId="0" borderId="0" xfId="3" applyNumberFormat="1" applyFont="1" applyAlignment="1">
      <alignment horizontal="left" vertical="center" wrapText="1"/>
    </xf>
    <xf numFmtId="0" fontId="28" fillId="0" borderId="0" xfId="3" applyNumberFormat="1" applyFont="1" applyAlignment="1">
      <alignment horizontal="center" vertical="center"/>
    </xf>
    <xf numFmtId="0" fontId="31" fillId="0" borderId="0" xfId="3" applyNumberFormat="1" applyFont="1" applyAlignment="1">
      <alignment horizontal="left" vertical="center"/>
    </xf>
    <xf numFmtId="49" fontId="36" fillId="0" borderId="10" xfId="3" applyNumberFormat="1" applyFont="1" applyBorder="1" applyAlignment="1">
      <alignment horizontal="left" vertical="center" wrapText="1"/>
    </xf>
    <xf numFmtId="49" fontId="36" fillId="0" borderId="0" xfId="3" applyNumberFormat="1" applyFont="1" applyBorder="1" applyAlignment="1">
      <alignment horizontal="left" vertical="center" wrapText="1"/>
    </xf>
    <xf numFmtId="49" fontId="36" fillId="0" borderId="15" xfId="3" applyNumberFormat="1" applyFont="1" applyBorder="1" applyAlignment="1">
      <alignment horizontal="left" vertical="center" wrapText="1"/>
    </xf>
    <xf numFmtId="49" fontId="36" fillId="0" borderId="10" xfId="3" applyNumberFormat="1" applyFont="1" applyBorder="1" applyAlignment="1">
      <alignment vertical="center" wrapText="1"/>
    </xf>
    <xf numFmtId="49" fontId="36" fillId="0" borderId="0" xfId="3" applyNumberFormat="1" applyFont="1" applyBorder="1" applyAlignment="1">
      <alignment vertical="center" wrapText="1"/>
    </xf>
    <xf numFmtId="49" fontId="36" fillId="0" borderId="15" xfId="3" applyNumberFormat="1" applyFont="1" applyBorder="1" applyAlignment="1">
      <alignment vertical="center" wrapText="1"/>
    </xf>
    <xf numFmtId="49" fontId="44" fillId="0" borderId="10" xfId="3" applyNumberFormat="1" applyFont="1" applyBorder="1" applyAlignment="1">
      <alignment vertical="center" wrapText="1"/>
    </xf>
    <xf numFmtId="49" fontId="42" fillId="0" borderId="0" xfId="3" applyNumberFormat="1" applyFont="1" applyBorder="1" applyAlignment="1">
      <alignment vertical="center" wrapText="1"/>
    </xf>
    <xf numFmtId="49" fontId="42" fillId="0" borderId="15" xfId="3" applyNumberFormat="1" applyFont="1" applyBorder="1" applyAlignment="1">
      <alignment vertical="center" wrapText="1"/>
    </xf>
    <xf numFmtId="0" fontId="28" fillId="0" borderId="2" xfId="3" applyNumberFormat="1" applyFont="1" applyBorder="1" applyAlignment="1">
      <alignment horizontal="left" vertical="center" wrapText="1"/>
    </xf>
    <xf numFmtId="0" fontId="28" fillId="0" borderId="7" xfId="3" applyNumberFormat="1" applyFont="1" applyBorder="1" applyAlignment="1">
      <alignment horizontal="left" vertical="center" wrapText="1"/>
    </xf>
    <xf numFmtId="0" fontId="28" fillId="0" borderId="12" xfId="3" applyNumberFormat="1" applyFont="1" applyBorder="1" applyAlignment="1">
      <alignment horizontal="left" vertical="center" wrapText="1"/>
    </xf>
    <xf numFmtId="0" fontId="36" fillId="0" borderId="2" xfId="3" applyNumberFormat="1" applyFont="1" applyBorder="1" applyAlignment="1">
      <alignment horizontal="left" vertical="center" wrapText="1"/>
    </xf>
    <xf numFmtId="0" fontId="36" fillId="0" borderId="7" xfId="3" applyNumberFormat="1" applyFont="1" applyBorder="1" applyAlignment="1">
      <alignment horizontal="left" vertical="center" wrapText="1"/>
    </xf>
    <xf numFmtId="0" fontId="36" fillId="0" borderId="12" xfId="3" applyNumberFormat="1" applyFont="1" applyBorder="1" applyAlignment="1">
      <alignment horizontal="left" vertical="center" wrapText="1"/>
    </xf>
    <xf numFmtId="0" fontId="28" fillId="0" borderId="10" xfId="3" applyNumberFormat="1" applyFont="1" applyBorder="1" applyAlignment="1">
      <alignment horizontal="left" vertical="center" wrapText="1"/>
    </xf>
    <xf numFmtId="0" fontId="28" fillId="0" borderId="0" xfId="3" applyNumberFormat="1" applyFont="1" applyBorder="1" applyAlignment="1">
      <alignment horizontal="left" vertical="center" wrapText="1"/>
    </xf>
    <xf numFmtId="0" fontId="28" fillId="0" borderId="15" xfId="3" applyNumberFormat="1" applyFont="1" applyBorder="1" applyAlignment="1">
      <alignment horizontal="left" vertical="center" wrapText="1"/>
    </xf>
    <xf numFmtId="0" fontId="23" fillId="0" borderId="10" xfId="3" applyNumberFormat="1" applyFont="1" applyBorder="1" applyAlignment="1">
      <alignment horizontal="center" vertical="center"/>
    </xf>
    <xf numFmtId="0" fontId="23" fillId="0" borderId="15" xfId="3" applyNumberFormat="1" applyFont="1" applyBorder="1" applyAlignment="1">
      <alignment horizontal="center" vertical="center"/>
    </xf>
    <xf numFmtId="49" fontId="36" fillId="0" borderId="10" xfId="3" quotePrefix="1" applyNumberFormat="1" applyFont="1" applyBorder="1" applyAlignment="1">
      <alignment horizontal="left" vertical="center" wrapText="1"/>
    </xf>
    <xf numFmtId="0" fontId="28" fillId="0" borderId="8" xfId="3" applyNumberFormat="1" applyFont="1" applyBorder="1" applyAlignment="1">
      <alignment horizontal="center" vertical="center" wrapText="1"/>
    </xf>
    <xf numFmtId="0" fontId="28" fillId="0" borderId="4" xfId="3" applyNumberFormat="1" applyFont="1" applyBorder="1" applyAlignment="1">
      <alignment horizontal="center" vertical="center" wrapText="1"/>
    </xf>
    <xf numFmtId="0" fontId="28" fillId="0" borderId="14" xfId="3" applyNumberFormat="1" applyFont="1" applyBorder="1" applyAlignment="1">
      <alignment horizontal="center" vertical="center" wrapText="1"/>
    </xf>
    <xf numFmtId="0" fontId="36" fillId="0" borderId="8" xfId="3" applyNumberFormat="1" applyFont="1" applyBorder="1" applyAlignment="1">
      <alignment horizontal="right" vertical="center" wrapText="1"/>
    </xf>
    <xf numFmtId="0" fontId="2" fillId="0" borderId="4" xfId="3" applyNumberFormat="1" applyBorder="1" applyAlignment="1">
      <alignment vertical="center"/>
    </xf>
    <xf numFmtId="0" fontId="36" fillId="0" borderId="4" xfId="3" applyNumberFormat="1" applyFont="1" applyBorder="1" applyAlignment="1">
      <alignment horizontal="left" vertical="center" wrapText="1"/>
    </xf>
    <xf numFmtId="0" fontId="36" fillId="0" borderId="8" xfId="3" quotePrefix="1" applyNumberFormat="1" applyFont="1" applyBorder="1" applyAlignment="1">
      <alignment horizontal="center" vertical="center" wrapText="1"/>
    </xf>
    <xf numFmtId="0" fontId="36" fillId="0" borderId="4" xfId="3" applyNumberFormat="1" applyFont="1" applyBorder="1" applyAlignment="1">
      <alignment horizontal="center" vertical="center" wrapText="1"/>
    </xf>
    <xf numFmtId="1" fontId="36" fillId="0" borderId="4" xfId="3" applyNumberFormat="1" applyFont="1" applyBorder="1" applyAlignment="1">
      <alignment horizontal="left" vertical="center" wrapText="1"/>
    </xf>
    <xf numFmtId="0" fontId="36" fillId="0" borderId="10" xfId="3" quotePrefix="1" applyNumberFormat="1" applyFont="1" applyBorder="1" applyAlignment="1">
      <alignment horizontal="center" vertical="center" wrapText="1"/>
    </xf>
    <xf numFmtId="0" fontId="36" fillId="0" borderId="0" xfId="3" applyNumberFormat="1" applyFont="1" applyBorder="1" applyAlignment="1">
      <alignment horizontal="center" vertical="center" wrapText="1"/>
    </xf>
    <xf numFmtId="1" fontId="36" fillId="0" borderId="0" xfId="3" applyNumberFormat="1" applyFont="1" applyBorder="1" applyAlignment="1">
      <alignment horizontal="left" vertical="center" wrapText="1"/>
    </xf>
    <xf numFmtId="0" fontId="36" fillId="0" borderId="0" xfId="3" applyNumberFormat="1" applyFont="1" applyBorder="1" applyAlignment="1">
      <alignment horizontal="left" vertical="center" wrapText="1"/>
    </xf>
    <xf numFmtId="0" fontId="36" fillId="0" borderId="0" xfId="3" quotePrefix="1" applyNumberFormat="1" applyFont="1" applyBorder="1" applyAlignment="1">
      <alignment horizontal="center" vertical="center" wrapText="1"/>
    </xf>
    <xf numFmtId="0" fontId="36" fillId="0" borderId="10" xfId="3" quotePrefix="1" applyNumberFormat="1" applyFont="1" applyBorder="1" applyAlignment="1">
      <alignment horizontal="left" vertical="center" wrapText="1"/>
    </xf>
    <xf numFmtId="0" fontId="36" fillId="0" borderId="0" xfId="3" quotePrefix="1" applyNumberFormat="1" applyFont="1" applyBorder="1" applyAlignment="1">
      <alignment horizontal="left" vertical="center" wrapText="1"/>
    </xf>
    <xf numFmtId="0" fontId="32" fillId="0" borderId="9" xfId="3" applyNumberFormat="1" applyFont="1" applyBorder="1" applyAlignment="1">
      <alignment horizontal="center" vertical="center" wrapText="1"/>
    </xf>
    <xf numFmtId="0" fontId="32" fillId="0" borderId="3" xfId="3" applyNumberFormat="1" applyFont="1" applyBorder="1" applyAlignment="1">
      <alignment horizontal="center" vertical="center" wrapText="1"/>
    </xf>
    <xf numFmtId="0" fontId="32" fillId="0" borderId="13" xfId="3" applyNumberFormat="1" applyFont="1" applyBorder="1" applyAlignment="1">
      <alignment horizontal="center" vertical="center" wrapText="1"/>
    </xf>
    <xf numFmtId="0" fontId="36" fillId="0" borderId="10" xfId="3" applyNumberFormat="1" applyFont="1" applyBorder="1" applyAlignment="1">
      <alignment horizontal="center" vertical="center" wrapText="1"/>
    </xf>
    <xf numFmtId="0" fontId="36" fillId="0" borderId="15" xfId="3" applyNumberFormat="1" applyFont="1" applyBorder="1" applyAlignment="1">
      <alignment horizontal="center" vertical="center" wrapText="1"/>
    </xf>
    <xf numFmtId="0" fontId="36" fillId="0" borderId="9" xfId="3" applyNumberFormat="1" applyFont="1" applyBorder="1" applyAlignment="1">
      <alignment horizontal="right" vertical="center" wrapText="1"/>
    </xf>
    <xf numFmtId="0" fontId="36" fillId="0" borderId="3" xfId="3" applyNumberFormat="1" applyFont="1" applyBorder="1" applyAlignment="1">
      <alignment horizontal="right" vertical="center" wrapText="1"/>
    </xf>
    <xf numFmtId="167" fontId="36" fillId="0" borderId="3" xfId="3" applyNumberFormat="1" applyFont="1" applyBorder="1" applyAlignment="1">
      <alignment horizontal="right" vertical="center"/>
    </xf>
    <xf numFmtId="0" fontId="36" fillId="0" borderId="3" xfId="3" applyNumberFormat="1" applyFont="1" applyBorder="1" applyAlignment="1">
      <alignment horizontal="left" vertical="center"/>
    </xf>
    <xf numFmtId="0" fontId="36" fillId="0" borderId="0" xfId="3" applyNumberFormat="1" applyFont="1" applyBorder="1" applyAlignment="1">
      <alignment horizontal="left" vertical="center"/>
    </xf>
    <xf numFmtId="0" fontId="36" fillId="0" borderId="10" xfId="3" applyNumberFormat="1" applyFont="1" applyBorder="1" applyAlignment="1">
      <alignment horizontal="right" vertical="center" wrapText="1"/>
    </xf>
    <xf numFmtId="0" fontId="36" fillId="0" borderId="0" xfId="3" applyNumberFormat="1" applyFont="1" applyBorder="1" applyAlignment="1">
      <alignment horizontal="right" vertical="center" wrapText="1"/>
    </xf>
    <xf numFmtId="167" fontId="36" fillId="0" borderId="0" xfId="3" applyNumberFormat="1" applyFont="1" applyBorder="1" applyAlignment="1">
      <alignment horizontal="right" vertical="center"/>
    </xf>
    <xf numFmtId="0" fontId="28" fillId="0" borderId="2" xfId="0" applyNumberFormat="1" applyFont="1" applyBorder="1" applyAlignment="1" applyProtection="1">
      <alignment horizontal="left" vertical="center" wrapText="1"/>
    </xf>
    <xf numFmtId="0" fontId="28" fillId="0" borderId="7" xfId="0" applyNumberFormat="1" applyFont="1" applyBorder="1" applyAlignment="1" applyProtection="1">
      <alignment horizontal="left" vertical="center" wrapText="1"/>
    </xf>
    <xf numFmtId="1" fontId="25" fillId="0" borderId="7" xfId="0" applyNumberFormat="1" applyFont="1" applyBorder="1" applyAlignment="1" applyProtection="1">
      <alignment horizontal="center" vertical="center" wrapText="1"/>
    </xf>
    <xf numFmtId="170" fontId="0" fillId="0" borderId="7" xfId="0" applyBorder="1"/>
    <xf numFmtId="0" fontId="28" fillId="0" borderId="8" xfId="0" applyNumberFormat="1" applyFont="1" applyBorder="1" applyAlignment="1" applyProtection="1">
      <alignment horizontal="left" vertical="center" wrapText="1"/>
    </xf>
    <xf numFmtId="0" fontId="28" fillId="0" borderId="4" xfId="0" applyNumberFormat="1" applyFont="1" applyBorder="1" applyAlignment="1" applyProtection="1">
      <alignment horizontal="left" vertical="center" wrapText="1"/>
    </xf>
    <xf numFmtId="0" fontId="24" fillId="0" borderId="4" xfId="0" applyNumberFormat="1" applyFont="1" applyBorder="1" applyAlignment="1" applyProtection="1">
      <alignment horizontal="left" vertical="center"/>
    </xf>
    <xf numFmtId="1" fontId="24" fillId="0" borderId="4" xfId="0" applyNumberFormat="1" applyFont="1" applyBorder="1" applyAlignment="1" applyProtection="1">
      <alignment horizontal="center" vertical="center"/>
    </xf>
    <xf numFmtId="0" fontId="24" fillId="0" borderId="4" xfId="0" applyNumberFormat="1" applyFont="1" applyBorder="1" applyAlignment="1" applyProtection="1">
      <alignment horizontal="center" vertical="center"/>
    </xf>
    <xf numFmtId="0" fontId="36" fillId="26" borderId="0" xfId="3" applyNumberFormat="1" applyFont="1" applyFill="1" applyAlignment="1">
      <alignment horizontal="left" vertical="center" wrapText="1"/>
    </xf>
    <xf numFmtId="0" fontId="34" fillId="26" borderId="0" xfId="3" applyNumberFormat="1" applyFont="1" applyFill="1" applyAlignment="1">
      <alignment horizontal="left" vertical="center" wrapText="1"/>
    </xf>
    <xf numFmtId="0" fontId="32" fillId="0" borderId="0" xfId="3" applyNumberFormat="1" applyFont="1" applyAlignment="1">
      <alignment horizontal="right" vertical="center"/>
    </xf>
    <xf numFmtId="0" fontId="29" fillId="0" borderId="0" xfId="3" applyNumberFormat="1" applyFont="1" applyAlignment="1">
      <alignment horizontal="left" vertical="center"/>
    </xf>
    <xf numFmtId="0" fontId="23" fillId="0" borderId="0" xfId="3" applyNumberFormat="1" applyFont="1" applyAlignment="1">
      <alignment horizontal="right" vertical="center"/>
    </xf>
    <xf numFmtId="0" fontId="23" fillId="0" borderId="0" xfId="3" applyNumberFormat="1" applyFont="1" applyAlignment="1">
      <alignment horizontal="center" vertical="center"/>
    </xf>
    <xf numFmtId="14" fontId="29" fillId="0" borderId="0" xfId="3" applyNumberFormat="1" applyFont="1" applyAlignment="1">
      <alignment horizontal="left" vertical="center"/>
    </xf>
    <xf numFmtId="0" fontId="30" fillId="0" borderId="0" xfId="3" applyNumberFormat="1" applyFont="1" applyAlignment="1">
      <alignment horizontal="left" vertical="center"/>
    </xf>
    <xf numFmtId="0" fontId="28" fillId="0" borderId="0" xfId="3" applyNumberFormat="1" applyFont="1" applyAlignment="1">
      <alignment horizontal="left" vertical="center"/>
    </xf>
    <xf numFmtId="0" fontId="34" fillId="0" borderId="0" xfId="3" applyNumberFormat="1" applyFont="1" applyAlignment="1">
      <alignment horizontal="center" vertical="center"/>
    </xf>
    <xf numFmtId="0" fontId="39" fillId="0" borderId="0" xfId="3" applyNumberFormat="1" applyFont="1" applyAlignment="1">
      <alignment horizontal="left" vertical="top" wrapText="1"/>
    </xf>
    <xf numFmtId="0" fontId="31" fillId="0" borderId="0" xfId="3" applyNumberFormat="1" applyFont="1" applyAlignment="1">
      <alignment horizontal="left"/>
    </xf>
    <xf numFmtId="0" fontId="41" fillId="0" borderId="0" xfId="3" applyNumberFormat="1" applyFont="1" applyAlignment="1">
      <alignment horizontal="left" vertical="top" wrapText="1"/>
    </xf>
    <xf numFmtId="0" fontId="49" fillId="0" borderId="0" xfId="3" applyNumberFormat="1" applyFont="1" applyAlignment="1">
      <alignment horizontal="center" vertical="center"/>
    </xf>
    <xf numFmtId="0" fontId="22" fillId="27" borderId="17" xfId="2" applyNumberFormat="1" applyFont="1" applyFill="1" applyBorder="1" applyAlignment="1">
      <alignment horizontal="center" vertical="center" wrapText="1"/>
    </xf>
    <xf numFmtId="0" fontId="22" fillId="27" borderId="18" xfId="2" applyNumberFormat="1" applyFont="1" applyFill="1" applyBorder="1" applyAlignment="1">
      <alignment horizontal="center" vertical="center" wrapText="1"/>
    </xf>
    <xf numFmtId="0" fontId="22" fillId="27" borderId="19" xfId="2" applyNumberFormat="1" applyFont="1" applyFill="1" applyBorder="1" applyAlignment="1">
      <alignment horizontal="center" vertical="center" wrapText="1"/>
    </xf>
    <xf numFmtId="0" fontId="22" fillId="27" borderId="20" xfId="2" applyNumberFormat="1" applyFont="1" applyFill="1" applyBorder="1" applyAlignment="1">
      <alignment horizontal="center" vertical="center" wrapText="1"/>
    </xf>
    <xf numFmtId="0" fontId="22" fillId="27" borderId="16" xfId="2" applyNumberFormat="1" applyFont="1" applyFill="1" applyBorder="1" applyAlignment="1">
      <alignment horizontal="center" vertical="center" wrapText="1"/>
    </xf>
    <xf numFmtId="0" fontId="22" fillId="27" borderId="21" xfId="2" applyNumberFormat="1" applyFont="1" applyFill="1" applyBorder="1" applyAlignment="1">
      <alignment horizontal="center" vertical="center" wrapText="1"/>
    </xf>
    <xf numFmtId="170" fontId="2" fillId="0" borderId="2" xfId="0" applyFont="1" applyFill="1" applyBorder="1" applyAlignment="1" applyProtection="1">
      <alignment vertical="center" wrapText="1"/>
      <protection locked="0"/>
    </xf>
    <xf numFmtId="170" fontId="0" fillId="0" borderId="7" xfId="0" applyBorder="1" applyAlignment="1" applyProtection="1">
      <protection locked="0"/>
    </xf>
    <xf numFmtId="170" fontId="0" fillId="0" borderId="12" xfId="0" applyBorder="1" applyAlignment="1" applyProtection="1">
      <protection locked="0"/>
    </xf>
  </cellXfs>
  <cellStyles count="141">
    <cellStyle name="20% - Énfasis1 2" xfId="6"/>
    <cellStyle name="20% - Énfasis1 3" xfId="7"/>
    <cellStyle name="20% - Énfasis1 4" xfId="8"/>
    <cellStyle name="20% - Énfasis2 2" xfId="9"/>
    <cellStyle name="20% - Énfasis2 3" xfId="10"/>
    <cellStyle name="20% - Énfasis2 4" xfId="11"/>
    <cellStyle name="20% - Énfasis3 2" xfId="12"/>
    <cellStyle name="20% - Énfasis3 3" xfId="13"/>
    <cellStyle name="20% - Énfasis3 4" xfId="14"/>
    <cellStyle name="20% - Énfasis4 2" xfId="15"/>
    <cellStyle name="20% - Énfasis4 3" xfId="16"/>
    <cellStyle name="20% - Énfasis4 4" xfId="17"/>
    <cellStyle name="20% - Énfasis5 2" xfId="18"/>
    <cellStyle name="20% - Énfasis5 3" xfId="19"/>
    <cellStyle name="20% - Énfasis5 4" xfId="20"/>
    <cellStyle name="20% - Énfasis6 2" xfId="21"/>
    <cellStyle name="20% - Énfasis6 3" xfId="22"/>
    <cellStyle name="20% - Énfasis6 4" xfId="23"/>
    <cellStyle name="40% - Énfasis1 2" xfId="24"/>
    <cellStyle name="40% - Énfasis1 3" xfId="25"/>
    <cellStyle name="40% - Énfasis1 4" xfId="26"/>
    <cellStyle name="40% - Énfasis2 2" xfId="27"/>
    <cellStyle name="40% - Énfasis2 3" xfId="28"/>
    <cellStyle name="40% - Énfasis2 4" xfId="29"/>
    <cellStyle name="40% - Énfasis3 2" xfId="30"/>
    <cellStyle name="40% - Énfasis3 3" xfId="31"/>
    <cellStyle name="40% - Énfasis3 4" xfId="32"/>
    <cellStyle name="40% - Énfasis4 2" xfId="33"/>
    <cellStyle name="40% - Énfasis4 3" xfId="34"/>
    <cellStyle name="40% - Énfasis4 4" xfId="35"/>
    <cellStyle name="40% - Énfasis5 2" xfId="36"/>
    <cellStyle name="40% - Énfasis5 3" xfId="37"/>
    <cellStyle name="40% - Énfasis5 4" xfId="38"/>
    <cellStyle name="40% - Énfasis6 2" xfId="39"/>
    <cellStyle name="40% - Énfasis6 3" xfId="40"/>
    <cellStyle name="40% - Énfasis6 4" xfId="41"/>
    <cellStyle name="60% - Énfasis1 2" xfId="42"/>
    <cellStyle name="60% - Énfasis1 3" xfId="43"/>
    <cellStyle name="60% - Énfasis1 4" xfId="44"/>
    <cellStyle name="60% - Énfasis2 2" xfId="45"/>
    <cellStyle name="60% - Énfasis2 3" xfId="46"/>
    <cellStyle name="60% - Énfasis2 4" xfId="47"/>
    <cellStyle name="60% - Énfasis3 2" xfId="48"/>
    <cellStyle name="60% - Énfasis3 3" xfId="49"/>
    <cellStyle name="60% - Énfasis3 4" xfId="50"/>
    <cellStyle name="60% - Énfasis4 2" xfId="51"/>
    <cellStyle name="60% - Énfasis4 3" xfId="52"/>
    <cellStyle name="60% - Énfasis4 4" xfId="53"/>
    <cellStyle name="60% - Énfasis5 2" xfId="54"/>
    <cellStyle name="60% - Énfasis5 3" xfId="55"/>
    <cellStyle name="60% - Énfasis5 4" xfId="56"/>
    <cellStyle name="60% - Énfasis6 2" xfId="57"/>
    <cellStyle name="60% - Énfasis6 3" xfId="58"/>
    <cellStyle name="60% - Énfasis6 4" xfId="59"/>
    <cellStyle name="Buena 2" xfId="60"/>
    <cellStyle name="Buena 3" xfId="61"/>
    <cellStyle name="Buena 4" xfId="62"/>
    <cellStyle name="Cálculo 2" xfId="63"/>
    <cellStyle name="Cálculo 3" xfId="64"/>
    <cellStyle name="Cálculo 4" xfId="65"/>
    <cellStyle name="Celda de comprobación 2" xfId="66"/>
    <cellStyle name="Celda de comprobación 3" xfId="67"/>
    <cellStyle name="Celda de comprobación 4" xfId="68"/>
    <cellStyle name="Celda vinculada 2" xfId="69"/>
    <cellStyle name="Celda vinculada 3" xfId="70"/>
    <cellStyle name="Celda vinculada 4" xfId="71"/>
    <cellStyle name="Encabezado 4 2" xfId="72"/>
    <cellStyle name="Encabezado 4 3" xfId="73"/>
    <cellStyle name="Encabezado 4 4" xfId="74"/>
    <cellStyle name="Énfasis1 2" xfId="75"/>
    <cellStyle name="Énfasis1 3" xfId="76"/>
    <cellStyle name="Énfasis1 4" xfId="77"/>
    <cellStyle name="Énfasis2 2" xfId="78"/>
    <cellStyle name="Énfasis2 3" xfId="79"/>
    <cellStyle name="Énfasis2 4" xfId="80"/>
    <cellStyle name="Énfasis3 2" xfId="81"/>
    <cellStyle name="Énfasis3 3" xfId="82"/>
    <cellStyle name="Énfasis3 4" xfId="83"/>
    <cellStyle name="Énfasis4 2" xfId="84"/>
    <cellStyle name="Énfasis4 3" xfId="85"/>
    <cellStyle name="Énfasis4 4" xfId="86"/>
    <cellStyle name="Énfasis5 2" xfId="87"/>
    <cellStyle name="Énfasis5 3" xfId="88"/>
    <cellStyle name="Énfasis5 4" xfId="89"/>
    <cellStyle name="Énfasis6 2" xfId="90"/>
    <cellStyle name="Énfasis6 3" xfId="91"/>
    <cellStyle name="Énfasis6 4" xfId="92"/>
    <cellStyle name="Entrada 2" xfId="93"/>
    <cellStyle name="Entrada 3" xfId="94"/>
    <cellStyle name="Entrada 4" xfId="95"/>
    <cellStyle name="Euro" xfId="1"/>
    <cellStyle name="Incorrecto 2" xfId="96"/>
    <cellStyle name="Incorrecto 3" xfId="97"/>
    <cellStyle name="Incorrecto 4" xfId="98"/>
    <cellStyle name="Millares" xfId="129" builtinId="3"/>
    <cellStyle name="Neutral 2" xfId="99"/>
    <cellStyle name="Neutral 3" xfId="100"/>
    <cellStyle name="Neutral 4" xfId="101"/>
    <cellStyle name="Normal" xfId="0" builtinId="0"/>
    <cellStyle name="Normal 2" xfId="4"/>
    <cellStyle name="Normal 2 2" xfId="131"/>
    <cellStyle name="Normal 2 3" xfId="132"/>
    <cellStyle name="Normal 2 4" xfId="133"/>
    <cellStyle name="Normal 2 5" xfId="134"/>
    <cellStyle name="Normal 2 6" xfId="135"/>
    <cellStyle name="Normal 2 7" xfId="136"/>
    <cellStyle name="Normal 3" xfId="3"/>
    <cellStyle name="Normal 4" xfId="5"/>
    <cellStyle name="Normal 5" xfId="130"/>
    <cellStyle name="Normal 5 2" xfId="137"/>
    <cellStyle name="Normal 5 3" xfId="138"/>
    <cellStyle name="Normal 5 4" xfId="139"/>
    <cellStyle name="Normal 6" xfId="140"/>
    <cellStyle name="Normal_ECA71-9562-2011" xfId="2"/>
    <cellStyle name="Notas 2" xfId="102"/>
    <cellStyle name="Notas 3" xfId="103"/>
    <cellStyle name="Notas 4" xfId="104"/>
    <cellStyle name="Salida 2" xfId="105"/>
    <cellStyle name="Salida 3" xfId="106"/>
    <cellStyle name="Salida 4" xfId="107"/>
    <cellStyle name="Texto de advertencia 2" xfId="108"/>
    <cellStyle name="Texto de advertencia 3" xfId="109"/>
    <cellStyle name="Texto de advertencia 4" xfId="110"/>
    <cellStyle name="Texto explicativo 2" xfId="111"/>
    <cellStyle name="Texto explicativo 3" xfId="112"/>
    <cellStyle name="Texto explicativo 4" xfId="113"/>
    <cellStyle name="Título 1 2" xfId="114"/>
    <cellStyle name="Título 1 3" xfId="115"/>
    <cellStyle name="Título 1 4" xfId="116"/>
    <cellStyle name="Título 2 2" xfId="117"/>
    <cellStyle name="Título 2 3" xfId="118"/>
    <cellStyle name="Título 2 4" xfId="119"/>
    <cellStyle name="Título 3 2" xfId="120"/>
    <cellStyle name="Título 3 3" xfId="121"/>
    <cellStyle name="Título 3 4" xfId="122"/>
    <cellStyle name="Título 4" xfId="123"/>
    <cellStyle name="Título 5" xfId="124"/>
    <cellStyle name="Título 6" xfId="125"/>
    <cellStyle name="Total 2" xfId="126"/>
    <cellStyle name="Total 3" xfId="127"/>
    <cellStyle name="Total 4" xfId="128"/>
  </cellStyles>
  <dxfs count="44">
    <dxf>
      <font>
        <color theme="0"/>
      </font>
    </dxf>
    <dxf>
      <font>
        <color theme="0"/>
      </font>
    </dxf>
    <dxf>
      <fill>
        <patternFill>
          <bgColor rgb="FFC00000"/>
        </patternFill>
      </fill>
    </dxf>
    <dxf>
      <font>
        <color theme="0"/>
      </font>
    </dxf>
    <dxf>
      <font>
        <color theme="0"/>
      </font>
    </dxf>
    <dxf>
      <fill>
        <patternFill>
          <bgColor theme="6" tint="0.59996337778862885"/>
        </patternFill>
      </fill>
    </dxf>
    <dxf>
      <fill>
        <patternFill>
          <bgColor theme="5" tint="0.59996337778862885"/>
        </patternFill>
      </fill>
    </dxf>
    <dxf>
      <fill>
        <patternFill>
          <bgColor theme="5" tint="0.39994506668294322"/>
        </patternFill>
      </fill>
    </dxf>
    <dxf>
      <font>
        <color theme="1"/>
      </font>
      <fill>
        <patternFill>
          <bgColor theme="5" tint="0.39994506668294322"/>
        </patternFill>
      </fill>
    </dxf>
    <dxf>
      <fill>
        <patternFill>
          <bgColor indexed="45"/>
        </patternFill>
      </fill>
    </dxf>
    <dxf>
      <fill>
        <patternFill>
          <bgColor theme="6" tint="0.59996337778862885"/>
        </patternFill>
      </fill>
    </dxf>
    <dxf>
      <fill>
        <patternFill>
          <bgColor theme="5" tint="0.39994506668294322"/>
        </patternFill>
      </fill>
    </dxf>
    <dxf>
      <fill>
        <patternFill>
          <bgColor theme="0" tint="-0.24994659260841701"/>
        </patternFill>
      </fill>
    </dxf>
    <dxf>
      <fill>
        <patternFill>
          <bgColor theme="5" tint="0.59996337778862885"/>
        </patternFill>
      </fill>
    </dxf>
    <dxf>
      <fill>
        <patternFill>
          <bgColor theme="6" tint="0.59996337778862885"/>
        </patternFill>
      </fill>
    </dxf>
    <dxf>
      <fill>
        <patternFill>
          <bgColor theme="6" tint="0.59996337778862885"/>
        </patternFill>
      </fill>
    </dxf>
    <dxf>
      <fill>
        <patternFill>
          <bgColor theme="5" tint="0.59996337778862885"/>
        </patternFill>
      </fill>
    </dxf>
    <dxf>
      <fill>
        <patternFill>
          <bgColor theme="5" tint="0.39994506668294322"/>
        </patternFill>
      </fill>
    </dxf>
    <dxf>
      <font>
        <color theme="1"/>
      </font>
      <fill>
        <patternFill>
          <bgColor theme="6" tint="0.59996337778862885"/>
        </patternFill>
      </fill>
    </dxf>
    <dxf>
      <font>
        <color theme="1"/>
      </font>
      <fill>
        <patternFill>
          <bgColor theme="5" tint="0.39994506668294322"/>
        </patternFill>
      </fill>
    </dxf>
    <dxf>
      <fill>
        <patternFill>
          <bgColor indexed="45"/>
        </patternFill>
      </fill>
    </dxf>
    <dxf>
      <fill>
        <patternFill>
          <bgColor theme="5" tint="0.39994506668294322"/>
        </patternFill>
      </fill>
    </dxf>
    <dxf>
      <fill>
        <patternFill>
          <bgColor theme="0" tint="-0.24994659260841701"/>
        </patternFill>
      </fill>
    </dxf>
    <dxf>
      <fill>
        <patternFill>
          <bgColor theme="5" tint="0.59996337778862885"/>
        </patternFill>
      </fill>
    </dxf>
    <dxf>
      <fill>
        <patternFill>
          <bgColor theme="6" tint="0.59996337778862885"/>
        </patternFill>
      </fill>
    </dxf>
    <dxf>
      <fill>
        <patternFill>
          <bgColor theme="6" tint="0.59996337778862885"/>
        </patternFill>
      </fill>
    </dxf>
    <dxf>
      <fill>
        <patternFill>
          <bgColor theme="5" tint="0.59996337778862885"/>
        </patternFill>
      </fill>
    </dxf>
    <dxf>
      <fill>
        <patternFill>
          <bgColor theme="5" tint="0.39994506668294322"/>
        </patternFill>
      </fill>
    </dxf>
    <dxf>
      <font>
        <color theme="1"/>
      </font>
      <fill>
        <patternFill>
          <bgColor theme="5" tint="0.39994506668294322"/>
        </patternFill>
      </fill>
    </dxf>
    <dxf>
      <fill>
        <patternFill>
          <bgColor indexed="45"/>
        </patternFill>
      </fill>
    </dxf>
    <dxf>
      <fill>
        <patternFill>
          <bgColor theme="5" tint="0.39994506668294322"/>
        </patternFill>
      </fill>
    </dxf>
    <dxf>
      <fill>
        <patternFill>
          <bgColor theme="5" tint="0.39994506668294322"/>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5" tint="0.39994506668294322"/>
        </patternFill>
      </fill>
    </dxf>
    <dxf>
      <font>
        <condense val="0"/>
        <extend val="0"/>
        <color rgb="FF9C0006"/>
      </font>
      <fill>
        <patternFill>
          <bgColor rgb="FFFFC7CE"/>
        </patternFill>
      </fill>
    </dxf>
    <dxf>
      <font>
        <color theme="1"/>
      </font>
      <fill>
        <patternFill>
          <bgColor theme="6" tint="0.59996337778862885"/>
        </patternFill>
      </fill>
    </dxf>
    <dxf>
      <font>
        <color theme="1"/>
      </font>
      <fill>
        <patternFill>
          <bgColor theme="5" tint="0.39994506668294322"/>
        </patternFill>
      </fill>
    </dxf>
    <dxf>
      <fill>
        <patternFill>
          <bgColor indexed="45"/>
        </patternFill>
      </fill>
    </dxf>
  </dxfs>
  <tableStyles count="0" defaultTableStyle="TableStyleMedium9" defaultPivotStyle="PivotStyleLight16"/>
  <colors>
    <mruColors>
      <color rgb="FFF0E4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f"/></Relationships>
</file>

<file path=xl/drawings/_rels/drawing2.xml.rels><?xml version="1.0" encoding="UTF-8" standalone="yes"?>
<Relationships xmlns="http://schemas.openxmlformats.org/package/2006/relationships"><Relationship Id="rId1" Type="http://schemas.openxmlformats.org/officeDocument/2006/relationships/image" Target="../media/image2.tiff"/></Relationships>
</file>

<file path=xl/drawings/_rels/drawing3.xml.rels><?xml version="1.0" encoding="UTF-8" standalone="yes"?>
<Relationships xmlns="http://schemas.openxmlformats.org/package/2006/relationships"><Relationship Id="rId1" Type="http://schemas.openxmlformats.org/officeDocument/2006/relationships/image" Target="../media/image2.tiff"/></Relationships>
</file>

<file path=xl/drawings/_rels/drawing4.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jpeg"/><Relationship Id="rId4" Type="http://schemas.openxmlformats.org/officeDocument/2006/relationships/image" Target="../media/image6.jpeg"/></Relationships>
</file>

<file path=xl/drawings/_rels/drawing5.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jpeg"/><Relationship Id="rId4"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1</xdr:col>
      <xdr:colOff>116359</xdr:colOff>
      <xdr:row>1</xdr:row>
      <xdr:rowOff>21982</xdr:rowOff>
    </xdr:from>
    <xdr:to>
      <xdr:col>3</xdr:col>
      <xdr:colOff>615462</xdr:colOff>
      <xdr:row>4</xdr:row>
      <xdr:rowOff>148790</xdr:rowOff>
    </xdr:to>
    <xdr:pic>
      <xdr:nvPicPr>
        <xdr:cNvPr id="4" name="3 Imagen" descr="logo Canagrosa ESP color-blnc.tif"/>
        <xdr:cNvPicPr>
          <a:picLocks noChangeAspect="1"/>
        </xdr:cNvPicPr>
      </xdr:nvPicPr>
      <xdr:blipFill>
        <a:blip xmlns:r="http://schemas.openxmlformats.org/officeDocument/2006/relationships" r:embed="rId1" cstate="print"/>
        <a:stretch>
          <a:fillRect/>
        </a:stretch>
      </xdr:blipFill>
      <xdr:spPr>
        <a:xfrm>
          <a:off x="277551" y="183174"/>
          <a:ext cx="2074392" cy="6103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139211</xdr:colOff>
      <xdr:row>1</xdr:row>
      <xdr:rowOff>36634</xdr:rowOff>
    </xdr:from>
    <xdr:to>
      <xdr:col>3</xdr:col>
      <xdr:colOff>540429</xdr:colOff>
      <xdr:row>4</xdr:row>
      <xdr:rowOff>139642</xdr:rowOff>
    </xdr:to>
    <xdr:pic>
      <xdr:nvPicPr>
        <xdr:cNvPr id="9" name="8 Imagen" descr="logo Canagrosa ESP color-blnc.tif"/>
        <xdr:cNvPicPr>
          <a:picLocks noChangeAspect="1"/>
        </xdr:cNvPicPr>
      </xdr:nvPicPr>
      <xdr:blipFill>
        <a:blip xmlns:r="http://schemas.openxmlformats.org/officeDocument/2006/relationships" r:embed="rId1" cstate="print"/>
        <a:stretch>
          <a:fillRect/>
        </a:stretch>
      </xdr:blipFill>
      <xdr:spPr>
        <a:xfrm>
          <a:off x="482111" y="19305709"/>
          <a:ext cx="1927854" cy="58878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139211</xdr:colOff>
      <xdr:row>1</xdr:row>
      <xdr:rowOff>36634</xdr:rowOff>
    </xdr:from>
    <xdr:to>
      <xdr:col>3</xdr:col>
      <xdr:colOff>540429</xdr:colOff>
      <xdr:row>4</xdr:row>
      <xdr:rowOff>139642</xdr:rowOff>
    </xdr:to>
    <xdr:pic>
      <xdr:nvPicPr>
        <xdr:cNvPr id="2" name="8 Imagen" descr="logo Canagrosa ESP color-blnc.tif"/>
        <xdr:cNvPicPr>
          <a:picLocks noChangeAspect="1"/>
        </xdr:cNvPicPr>
      </xdr:nvPicPr>
      <xdr:blipFill>
        <a:blip xmlns:r="http://schemas.openxmlformats.org/officeDocument/2006/relationships" r:embed="rId1" cstate="print"/>
        <a:stretch>
          <a:fillRect/>
        </a:stretch>
      </xdr:blipFill>
      <xdr:spPr>
        <a:xfrm>
          <a:off x="301136" y="198559"/>
          <a:ext cx="1925218" cy="58878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74</xdr:col>
      <xdr:colOff>25187</xdr:colOff>
      <xdr:row>66</xdr:row>
      <xdr:rowOff>73270</xdr:rowOff>
    </xdr:from>
    <xdr:to>
      <xdr:col>107</xdr:col>
      <xdr:colOff>16434</xdr:colOff>
      <xdr:row>69</xdr:row>
      <xdr:rowOff>19232</xdr:rowOff>
    </xdr:to>
    <xdr:pic>
      <xdr:nvPicPr>
        <xdr:cNvPr id="2" name="1 Imagen" descr="logoCalidad.jpg"/>
        <xdr:cNvPicPr>
          <a:picLocks noChangeAspect="1"/>
        </xdr:cNvPicPr>
      </xdr:nvPicPr>
      <xdr:blipFill>
        <a:blip xmlns:r="http://schemas.openxmlformats.org/officeDocument/2006/relationships" r:embed="rId1" cstate="print"/>
        <a:stretch>
          <a:fillRect/>
        </a:stretch>
      </xdr:blipFill>
      <xdr:spPr>
        <a:xfrm>
          <a:off x="4254287" y="9636370"/>
          <a:ext cx="1877197" cy="431737"/>
        </a:xfrm>
        <a:prstGeom prst="rect">
          <a:avLst/>
        </a:prstGeom>
      </xdr:spPr>
    </xdr:pic>
    <xdr:clientData/>
  </xdr:twoCellAnchor>
  <xdr:twoCellAnchor editAs="oneCell">
    <xdr:from>
      <xdr:col>56</xdr:col>
      <xdr:colOff>13608</xdr:colOff>
      <xdr:row>11</xdr:row>
      <xdr:rowOff>54428</xdr:rowOff>
    </xdr:from>
    <xdr:to>
      <xdr:col>104</xdr:col>
      <xdr:colOff>47082</xdr:colOff>
      <xdr:row>18</xdr:row>
      <xdr:rowOff>88446</xdr:rowOff>
    </xdr:to>
    <xdr:pic>
      <xdr:nvPicPr>
        <xdr:cNvPr id="3" name="4 Imagen" descr="logo Ingles.jpg"/>
        <xdr:cNvPicPr/>
      </xdr:nvPicPr>
      <xdr:blipFill>
        <a:blip xmlns:r="http://schemas.openxmlformats.org/officeDocument/2006/relationships" r:embed="rId2" cstate="print"/>
        <a:stretch>
          <a:fillRect/>
        </a:stretch>
      </xdr:blipFill>
      <xdr:spPr>
        <a:xfrm>
          <a:off x="3214008" y="1968953"/>
          <a:ext cx="2776674" cy="900793"/>
        </a:xfrm>
        <a:prstGeom prst="rect">
          <a:avLst/>
        </a:prstGeom>
      </xdr:spPr>
    </xdr:pic>
    <xdr:clientData/>
  </xdr:twoCellAnchor>
  <xdr:twoCellAnchor editAs="oneCell">
    <xdr:from>
      <xdr:col>74</xdr:col>
      <xdr:colOff>25187</xdr:colOff>
      <xdr:row>120</xdr:row>
      <xdr:rowOff>73270</xdr:rowOff>
    </xdr:from>
    <xdr:to>
      <xdr:col>107</xdr:col>
      <xdr:colOff>16434</xdr:colOff>
      <xdr:row>123</xdr:row>
      <xdr:rowOff>19232</xdr:rowOff>
    </xdr:to>
    <xdr:pic>
      <xdr:nvPicPr>
        <xdr:cNvPr id="8" name="7 Imagen" descr="logoCalidad.jpg"/>
        <xdr:cNvPicPr>
          <a:picLocks noChangeAspect="1"/>
        </xdr:cNvPicPr>
      </xdr:nvPicPr>
      <xdr:blipFill>
        <a:blip xmlns:r="http://schemas.openxmlformats.org/officeDocument/2006/relationships" r:embed="rId1" cstate="print"/>
        <a:stretch>
          <a:fillRect/>
        </a:stretch>
      </xdr:blipFill>
      <xdr:spPr>
        <a:xfrm>
          <a:off x="4254287" y="19066120"/>
          <a:ext cx="1877197" cy="431737"/>
        </a:xfrm>
        <a:prstGeom prst="rect">
          <a:avLst/>
        </a:prstGeom>
      </xdr:spPr>
    </xdr:pic>
    <xdr:clientData/>
  </xdr:twoCellAnchor>
  <xdr:twoCellAnchor editAs="oneCell">
    <xdr:from>
      <xdr:col>22</xdr:col>
      <xdr:colOff>25179</xdr:colOff>
      <xdr:row>2</xdr:row>
      <xdr:rowOff>45983</xdr:rowOff>
    </xdr:from>
    <xdr:to>
      <xdr:col>38</xdr:col>
      <xdr:colOff>42426</xdr:colOff>
      <xdr:row>6</xdr:row>
      <xdr:rowOff>25625</xdr:rowOff>
    </xdr:to>
    <xdr:pic>
      <xdr:nvPicPr>
        <xdr:cNvPr id="5" name="1 Imagen" descr="LC10176 COLOR.jpg"/>
        <xdr:cNvPicPr/>
      </xdr:nvPicPr>
      <xdr:blipFill>
        <a:blip xmlns:r="http://schemas.openxmlformats.org/officeDocument/2006/relationships" r:embed="rId3" cstate="print"/>
        <a:stretch>
          <a:fillRect/>
        </a:stretch>
      </xdr:blipFill>
      <xdr:spPr>
        <a:xfrm>
          <a:off x="1325834" y="374431"/>
          <a:ext cx="963178" cy="767918"/>
        </a:xfrm>
        <a:prstGeom prst="rect">
          <a:avLst/>
        </a:prstGeom>
      </xdr:spPr>
    </xdr:pic>
    <xdr:clientData/>
  </xdr:twoCellAnchor>
  <xdr:twoCellAnchor>
    <xdr:from>
      <xdr:col>7</xdr:col>
      <xdr:colOff>39414</xdr:colOff>
      <xdr:row>2</xdr:row>
      <xdr:rowOff>72410</xdr:rowOff>
    </xdr:from>
    <xdr:to>
      <xdr:col>19</xdr:col>
      <xdr:colOff>6974</xdr:colOff>
      <xdr:row>6</xdr:row>
      <xdr:rowOff>7302</xdr:rowOff>
    </xdr:to>
    <xdr:pic>
      <xdr:nvPicPr>
        <xdr:cNvPr id="6" name="Picture 1" descr="ILLAC SOLO PEQUENO.png"/>
        <xdr:cNvPicPr>
          <a:picLocks noChangeAspect="1" noChangeArrowheads="1"/>
        </xdr:cNvPicPr>
      </xdr:nvPicPr>
      <xdr:blipFill>
        <a:blip xmlns:r="http://schemas.openxmlformats.org/officeDocument/2006/relationships" r:embed="rId4" cstate="print"/>
        <a:srcRect/>
        <a:stretch>
          <a:fillRect/>
        </a:stretch>
      </xdr:blipFill>
      <xdr:spPr bwMode="auto">
        <a:xfrm>
          <a:off x="453259" y="400858"/>
          <a:ext cx="677008" cy="723168"/>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74</xdr:col>
      <xdr:colOff>25187</xdr:colOff>
      <xdr:row>66</xdr:row>
      <xdr:rowOff>73270</xdr:rowOff>
    </xdr:from>
    <xdr:to>
      <xdr:col>107</xdr:col>
      <xdr:colOff>16434</xdr:colOff>
      <xdr:row>69</xdr:row>
      <xdr:rowOff>19232</xdr:rowOff>
    </xdr:to>
    <xdr:pic>
      <xdr:nvPicPr>
        <xdr:cNvPr id="2" name="1 Imagen" descr="logoCalidad.jpg"/>
        <xdr:cNvPicPr>
          <a:picLocks noChangeAspect="1"/>
        </xdr:cNvPicPr>
      </xdr:nvPicPr>
      <xdr:blipFill>
        <a:blip xmlns:r="http://schemas.openxmlformats.org/officeDocument/2006/relationships" r:embed="rId1" cstate="print"/>
        <a:stretch>
          <a:fillRect/>
        </a:stretch>
      </xdr:blipFill>
      <xdr:spPr>
        <a:xfrm>
          <a:off x="4254287" y="9636370"/>
          <a:ext cx="1877197" cy="431737"/>
        </a:xfrm>
        <a:prstGeom prst="rect">
          <a:avLst/>
        </a:prstGeom>
      </xdr:spPr>
    </xdr:pic>
    <xdr:clientData/>
  </xdr:twoCellAnchor>
  <xdr:twoCellAnchor editAs="oneCell">
    <xdr:from>
      <xdr:col>56</xdr:col>
      <xdr:colOff>13608</xdr:colOff>
      <xdr:row>11</xdr:row>
      <xdr:rowOff>54428</xdr:rowOff>
    </xdr:from>
    <xdr:to>
      <xdr:col>104</xdr:col>
      <xdr:colOff>47082</xdr:colOff>
      <xdr:row>18</xdr:row>
      <xdr:rowOff>88446</xdr:rowOff>
    </xdr:to>
    <xdr:pic>
      <xdr:nvPicPr>
        <xdr:cNvPr id="3" name="4 Imagen" descr="logo Ingles.jpg"/>
        <xdr:cNvPicPr/>
      </xdr:nvPicPr>
      <xdr:blipFill>
        <a:blip xmlns:r="http://schemas.openxmlformats.org/officeDocument/2006/relationships" r:embed="rId2" cstate="print"/>
        <a:stretch>
          <a:fillRect/>
        </a:stretch>
      </xdr:blipFill>
      <xdr:spPr>
        <a:xfrm>
          <a:off x="3214008" y="1968953"/>
          <a:ext cx="2776674" cy="900793"/>
        </a:xfrm>
        <a:prstGeom prst="rect">
          <a:avLst/>
        </a:prstGeom>
      </xdr:spPr>
    </xdr:pic>
    <xdr:clientData/>
  </xdr:twoCellAnchor>
  <xdr:twoCellAnchor editAs="oneCell">
    <xdr:from>
      <xdr:col>74</xdr:col>
      <xdr:colOff>25187</xdr:colOff>
      <xdr:row>120</xdr:row>
      <xdr:rowOff>73270</xdr:rowOff>
    </xdr:from>
    <xdr:to>
      <xdr:col>107</xdr:col>
      <xdr:colOff>16434</xdr:colOff>
      <xdr:row>123</xdr:row>
      <xdr:rowOff>19232</xdr:rowOff>
    </xdr:to>
    <xdr:pic>
      <xdr:nvPicPr>
        <xdr:cNvPr id="4" name="7 Imagen" descr="logoCalidad.jpg"/>
        <xdr:cNvPicPr>
          <a:picLocks noChangeAspect="1"/>
        </xdr:cNvPicPr>
      </xdr:nvPicPr>
      <xdr:blipFill>
        <a:blip xmlns:r="http://schemas.openxmlformats.org/officeDocument/2006/relationships" r:embed="rId1" cstate="print"/>
        <a:stretch>
          <a:fillRect/>
        </a:stretch>
      </xdr:blipFill>
      <xdr:spPr>
        <a:xfrm>
          <a:off x="4254287" y="18713695"/>
          <a:ext cx="1877197" cy="431737"/>
        </a:xfrm>
        <a:prstGeom prst="rect">
          <a:avLst/>
        </a:prstGeom>
      </xdr:spPr>
    </xdr:pic>
    <xdr:clientData/>
  </xdr:twoCellAnchor>
  <xdr:twoCellAnchor editAs="oneCell">
    <xdr:from>
      <xdr:col>22</xdr:col>
      <xdr:colOff>56804</xdr:colOff>
      <xdr:row>2</xdr:row>
      <xdr:rowOff>51288</xdr:rowOff>
    </xdr:from>
    <xdr:to>
      <xdr:col>39</xdr:col>
      <xdr:colOff>5241</xdr:colOff>
      <xdr:row>6</xdr:row>
      <xdr:rowOff>49408</xdr:rowOff>
    </xdr:to>
    <xdr:pic>
      <xdr:nvPicPr>
        <xdr:cNvPr id="5" name="1 Imagen" descr="LC10176 COLOR.jpg"/>
        <xdr:cNvPicPr/>
      </xdr:nvPicPr>
      <xdr:blipFill>
        <a:blip xmlns:r="http://schemas.openxmlformats.org/officeDocument/2006/relationships" r:embed="rId3" cstate="print"/>
        <a:stretch>
          <a:fillRect/>
        </a:stretch>
      </xdr:blipFill>
      <xdr:spPr>
        <a:xfrm>
          <a:off x="1346342" y="373673"/>
          <a:ext cx="944899" cy="774773"/>
        </a:xfrm>
        <a:prstGeom prst="rect">
          <a:avLst/>
        </a:prstGeom>
      </xdr:spPr>
    </xdr:pic>
    <xdr:clientData/>
  </xdr:twoCellAnchor>
  <xdr:twoCellAnchor>
    <xdr:from>
      <xdr:col>8</xdr:col>
      <xdr:colOff>21980</xdr:colOff>
      <xdr:row>2</xdr:row>
      <xdr:rowOff>77715</xdr:rowOff>
    </xdr:from>
    <xdr:to>
      <xdr:col>19</xdr:col>
      <xdr:colOff>40510</xdr:colOff>
      <xdr:row>6</xdr:row>
      <xdr:rowOff>31085</xdr:rowOff>
    </xdr:to>
    <xdr:pic>
      <xdr:nvPicPr>
        <xdr:cNvPr id="6" name="Picture 1" descr="ILLAC SOLO PEQUENO.png"/>
        <xdr:cNvPicPr>
          <a:picLocks noChangeAspect="1" noChangeArrowheads="1"/>
        </xdr:cNvPicPr>
      </xdr:nvPicPr>
      <xdr:blipFill>
        <a:blip xmlns:r="http://schemas.openxmlformats.org/officeDocument/2006/relationships" r:embed="rId4" cstate="print"/>
        <a:srcRect/>
        <a:stretch>
          <a:fillRect/>
        </a:stretch>
      </xdr:blipFill>
      <xdr:spPr bwMode="auto">
        <a:xfrm>
          <a:off x="490903" y="400100"/>
          <a:ext cx="663299" cy="730023"/>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L&#193;MINAS%20DE%20ESPESORE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EQUIPOS"/>
    </sheetNames>
    <sheetDataSet>
      <sheetData sheetId="0">
        <row r="8">
          <cell r="B8"/>
          <cell r="C8"/>
          <cell r="D8"/>
          <cell r="E8"/>
          <cell r="F8"/>
          <cell r="G8"/>
          <cell r="H8"/>
          <cell r="I8"/>
          <cell r="J8"/>
          <cell r="K8"/>
          <cell r="L8"/>
          <cell r="M8"/>
          <cell r="N8"/>
          <cell r="O8"/>
          <cell r="P8"/>
          <cell r="Q8"/>
          <cell r="R8"/>
          <cell r="S8"/>
          <cell r="T8"/>
          <cell r="U8"/>
          <cell r="V8"/>
          <cell r="W8"/>
          <cell r="X8"/>
          <cell r="Y8"/>
          <cell r="Z8"/>
          <cell r="AA8"/>
          <cell r="AB8"/>
          <cell r="AC8"/>
          <cell r="AD8"/>
          <cell r="AE8"/>
          <cell r="AF8"/>
          <cell r="AG8"/>
          <cell r="AH8"/>
          <cell r="AI8"/>
          <cell r="AJ8"/>
          <cell r="AK8"/>
          <cell r="AL8"/>
          <cell r="AM8"/>
          <cell r="AN8"/>
          <cell r="AO8"/>
          <cell r="AP8"/>
        </row>
        <row r="12">
          <cell r="H12">
            <v>0</v>
          </cell>
          <cell r="I12" t="str">
            <v>CMC k=2 (mm)</v>
          </cell>
          <cell r="J12">
            <v>1.4E-3</v>
          </cell>
          <cell r="K12">
            <v>1.4E-3</v>
          </cell>
          <cell r="L12">
            <v>1.4E-3</v>
          </cell>
          <cell r="M12">
            <v>1.4E-3</v>
          </cell>
          <cell r="N12">
            <v>1.4E-3</v>
          </cell>
          <cell r="O12">
            <v>1.4E-3</v>
          </cell>
          <cell r="P12">
            <v>1.4E-3</v>
          </cell>
          <cell r="Q12">
            <v>1.4E-3</v>
          </cell>
          <cell r="R12">
            <v>1.4E-3</v>
          </cell>
          <cell r="S12">
            <v>1.4E-3</v>
          </cell>
          <cell r="T12">
            <v>1.4E-3</v>
          </cell>
          <cell r="U12">
            <v>1.4E-3</v>
          </cell>
          <cell r="V12">
            <v>1.4E-3</v>
          </cell>
          <cell r="W12">
            <v>1.4E-3</v>
          </cell>
          <cell r="X12">
            <v>1.4E-3</v>
          </cell>
          <cell r="Y12">
            <v>1.4E-3</v>
          </cell>
          <cell r="Z12">
            <v>1.4E-3</v>
          </cell>
          <cell r="AA12">
            <v>1.4E-3</v>
          </cell>
          <cell r="AB12">
            <v>1.4E-3</v>
          </cell>
          <cell r="AC12">
            <v>1.4E-3</v>
          </cell>
        </row>
        <row r="13">
          <cell r="H13"/>
          <cell r="I13"/>
          <cell r="J13"/>
          <cell r="K13"/>
          <cell r="L13"/>
          <cell r="M13"/>
          <cell r="N13"/>
          <cell r="O13"/>
          <cell r="P13"/>
          <cell r="Q13"/>
          <cell r="R13"/>
          <cell r="S13"/>
          <cell r="T13"/>
          <cell r="U13"/>
          <cell r="V13"/>
          <cell r="W13"/>
          <cell r="X13"/>
          <cell r="Y13"/>
          <cell r="Z13"/>
          <cell r="AA13"/>
          <cell r="AB13"/>
          <cell r="AC13"/>
        </row>
        <row r="18">
          <cell r="H18">
            <v>0</v>
          </cell>
          <cell r="I18" t="str">
            <v>Tolerancias Según DIN 2275                                         (Sólo para láminas metálicas)</v>
          </cell>
          <cell r="J18" t="e">
            <v>#N/A</v>
          </cell>
          <cell r="K18" t="e">
            <v>#N/A</v>
          </cell>
          <cell r="L18" t="e">
            <v>#N/A</v>
          </cell>
          <cell r="M18" t="e">
            <v>#N/A</v>
          </cell>
          <cell r="N18" t="e">
            <v>#N/A</v>
          </cell>
          <cell r="O18" t="e">
            <v>#N/A</v>
          </cell>
          <cell r="P18" t="e">
            <v>#N/A</v>
          </cell>
          <cell r="Q18" t="e">
            <v>#N/A</v>
          </cell>
          <cell r="R18" t="e">
            <v>#N/A</v>
          </cell>
          <cell r="S18" t="e">
            <v>#N/A</v>
          </cell>
          <cell r="T18" t="e">
            <v>#N/A</v>
          </cell>
          <cell r="U18" t="e">
            <v>#N/A</v>
          </cell>
          <cell r="V18" t="e">
            <v>#N/A</v>
          </cell>
          <cell r="W18" t="e">
            <v>#N/A</v>
          </cell>
          <cell r="X18" t="e">
            <v>#N/A</v>
          </cell>
          <cell r="Y18" t="e">
            <v>#N/A</v>
          </cell>
          <cell r="Z18" t="e">
            <v>#N/A</v>
          </cell>
          <cell r="AA18" t="e">
            <v>#N/A</v>
          </cell>
          <cell r="AB18" t="e">
            <v>#N/A</v>
          </cell>
          <cell r="AC18" t="e">
            <v>#N/A</v>
          </cell>
        </row>
        <row r="19">
          <cell r="H19"/>
          <cell r="I19"/>
          <cell r="J19"/>
          <cell r="K19"/>
          <cell r="L19"/>
          <cell r="M19"/>
          <cell r="N19"/>
          <cell r="O19"/>
          <cell r="P19"/>
          <cell r="Q19"/>
          <cell r="R19"/>
          <cell r="S19"/>
          <cell r="T19"/>
          <cell r="U19"/>
          <cell r="V19"/>
          <cell r="W19"/>
          <cell r="X19"/>
          <cell r="Y19"/>
          <cell r="Z19"/>
          <cell r="AA19"/>
          <cell r="AB19"/>
          <cell r="AC19"/>
        </row>
        <row r="21">
          <cell r="H21">
            <v>0</v>
          </cell>
          <cell r="I21" t="str">
            <v>Tolerancias Según AITM 6-6006 / Canagrosa                      (Sólo para láminas plásticas/Expoxy y Fibra)</v>
          </cell>
          <cell r="J21">
            <v>2.5000000000000001E-3</v>
          </cell>
          <cell r="K21">
            <v>2.5000000000000001E-3</v>
          </cell>
          <cell r="L21">
            <v>2.5000000000000001E-3</v>
          </cell>
          <cell r="M21">
            <v>2.5000000000000001E-3</v>
          </cell>
          <cell r="N21">
            <v>2.5000000000000001E-3</v>
          </cell>
          <cell r="O21">
            <v>2.5000000000000001E-3</v>
          </cell>
          <cell r="P21">
            <v>2.5000000000000001E-3</v>
          </cell>
          <cell r="Q21">
            <v>2.5000000000000001E-3</v>
          </cell>
          <cell r="R21">
            <v>2.5000000000000001E-3</v>
          </cell>
          <cell r="S21">
            <v>2.5000000000000001E-3</v>
          </cell>
          <cell r="T21">
            <v>2.5000000000000001E-3</v>
          </cell>
          <cell r="U21">
            <v>2.5000000000000001E-3</v>
          </cell>
          <cell r="V21">
            <v>2.5000000000000001E-3</v>
          </cell>
          <cell r="W21">
            <v>2.5000000000000001E-3</v>
          </cell>
          <cell r="X21">
            <v>2.5000000000000001E-3</v>
          </cell>
          <cell r="Y21">
            <v>2.5000000000000001E-3</v>
          </cell>
          <cell r="Z21">
            <v>2.5000000000000001E-3</v>
          </cell>
          <cell r="AA21">
            <v>2.5000000000000001E-3</v>
          </cell>
          <cell r="AB21">
            <v>2.5000000000000001E-3</v>
          </cell>
          <cell r="AC21">
            <v>2.5000000000000001E-3</v>
          </cell>
        </row>
        <row r="22">
          <cell r="H22"/>
          <cell r="I22"/>
          <cell r="J22"/>
          <cell r="K22"/>
          <cell r="L22"/>
          <cell r="M22"/>
          <cell r="N22"/>
          <cell r="O22"/>
          <cell r="P22"/>
          <cell r="Q22"/>
          <cell r="R22"/>
          <cell r="S22"/>
          <cell r="T22"/>
          <cell r="U22"/>
          <cell r="V22"/>
          <cell r="W22"/>
          <cell r="X22"/>
          <cell r="Y22"/>
          <cell r="Z22"/>
          <cell r="AA22"/>
          <cell r="AB22"/>
          <cell r="AC22"/>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R300"/>
  <sheetViews>
    <sheetView tabSelected="1" zoomScale="115" zoomScaleNormal="115" workbookViewId="0">
      <selection activeCell="M22" sqref="M22"/>
    </sheetView>
  </sheetViews>
  <sheetFormatPr baseColWidth="10" defaultRowHeight="12.75"/>
  <cols>
    <col min="1" max="1" width="2.42578125" style="40" customWidth="1"/>
    <col min="2" max="2" width="11.42578125" style="40"/>
    <col min="3" max="3" width="12.140625" style="40" customWidth="1"/>
    <col min="4" max="14" width="11.42578125" style="40" customWidth="1"/>
    <col min="15" max="16384" width="11.42578125" style="40"/>
  </cols>
  <sheetData>
    <row r="1" spans="1:18" ht="12.75" customHeight="1">
      <c r="J1" s="48"/>
      <c r="K1" s="48"/>
      <c r="L1" s="39"/>
    </row>
    <row r="2" spans="1:18" s="50" customFormat="1" ht="12.75" customHeight="1">
      <c r="A2" s="40"/>
      <c r="B2" s="111"/>
      <c r="C2" s="112"/>
      <c r="D2" s="113"/>
      <c r="E2" s="40"/>
      <c r="F2" s="40"/>
      <c r="G2" s="40"/>
      <c r="H2" s="40"/>
      <c r="I2" s="40"/>
      <c r="J2" s="48"/>
      <c r="K2" s="48"/>
      <c r="L2" s="49"/>
    </row>
    <row r="3" spans="1:18" s="50" customFormat="1" ht="12.75" customHeight="1">
      <c r="A3" s="40"/>
      <c r="B3" s="114"/>
      <c r="C3" s="115"/>
      <c r="D3" s="116"/>
      <c r="E3" s="40"/>
      <c r="F3" s="40"/>
      <c r="G3" s="40"/>
      <c r="H3" s="147" t="s">
        <v>8</v>
      </c>
      <c r="I3" s="166"/>
      <c r="L3" s="210" t="s">
        <v>193</v>
      </c>
      <c r="M3" s="49"/>
      <c r="N3" s="49"/>
      <c r="O3" s="210" t="s">
        <v>194</v>
      </c>
      <c r="P3" s="49"/>
    </row>
    <row r="4" spans="1:18" ht="12.75" customHeight="1">
      <c r="B4" s="114"/>
      <c r="C4" s="115"/>
      <c r="D4" s="117"/>
      <c r="H4" s="148" t="s">
        <v>9</v>
      </c>
      <c r="I4" s="149">
        <f>D23</f>
        <v>0</v>
      </c>
      <c r="L4" s="54"/>
      <c r="M4" s="54"/>
      <c r="N4" s="54"/>
      <c r="O4" s="54"/>
      <c r="P4" s="54"/>
    </row>
    <row r="5" spans="1:18" ht="12.75" customHeight="1">
      <c r="B5" s="114"/>
      <c r="C5" s="115"/>
      <c r="D5" s="117"/>
      <c r="H5" s="270" t="s">
        <v>101</v>
      </c>
      <c r="I5" s="272"/>
      <c r="L5" s="211" t="s">
        <v>195</v>
      </c>
      <c r="M5" s="212"/>
      <c r="N5" s="54"/>
      <c r="O5" s="213" t="s">
        <v>192</v>
      </c>
      <c r="P5" s="214"/>
    </row>
    <row r="6" spans="1:18" ht="12.75" customHeight="1">
      <c r="B6" s="263" t="s">
        <v>27</v>
      </c>
      <c r="C6" s="264"/>
      <c r="D6" s="265"/>
      <c r="H6" s="271"/>
      <c r="I6" s="273"/>
      <c r="L6" s="215" t="s">
        <v>196</v>
      </c>
      <c r="M6" s="216"/>
      <c r="N6" s="54"/>
      <c r="O6" s="217" t="s">
        <v>197</v>
      </c>
      <c r="P6" s="218"/>
    </row>
    <row r="7" spans="1:18" ht="12.75" customHeight="1">
      <c r="B7" s="266" t="s">
        <v>28</v>
      </c>
      <c r="C7" s="267"/>
      <c r="D7" s="268"/>
      <c r="L7" s="215" t="s">
        <v>187</v>
      </c>
      <c r="M7" s="216"/>
      <c r="N7" s="54"/>
      <c r="O7" s="217"/>
      <c r="P7" s="218"/>
    </row>
    <row r="8" spans="1:18" ht="12.75" customHeight="1">
      <c r="H8" s="31"/>
      <c r="I8" s="118"/>
      <c r="J8" s="54"/>
      <c r="K8" s="54"/>
      <c r="L8" s="215" t="s">
        <v>198</v>
      </c>
      <c r="M8" s="216"/>
      <c r="N8" s="54"/>
      <c r="O8" s="217"/>
      <c r="P8" s="218"/>
    </row>
    <row r="9" spans="1:18" ht="12.75" customHeight="1">
      <c r="B9" s="274" t="str">
        <f>IF(I5&gt;1,"Este certificado anula y sustituye al de edición anterior / This certificate invalidates and it substitutes that of previous edition","")</f>
        <v/>
      </c>
      <c r="C9" s="274"/>
      <c r="D9" s="274"/>
      <c r="E9" s="274"/>
      <c r="F9" s="274"/>
      <c r="G9" s="274"/>
      <c r="H9" s="274"/>
      <c r="I9" s="274"/>
      <c r="J9" s="54"/>
      <c r="K9" s="54"/>
      <c r="L9" s="215" t="s">
        <v>197</v>
      </c>
      <c r="M9" s="216"/>
      <c r="N9" s="54"/>
      <c r="O9" s="217"/>
      <c r="P9" s="218"/>
    </row>
    <row r="10" spans="1:18" ht="12.75" customHeight="1">
      <c r="H10" s="50"/>
      <c r="I10" s="50"/>
      <c r="J10" s="54"/>
      <c r="K10" s="54"/>
      <c r="L10" s="215"/>
      <c r="M10" s="216"/>
      <c r="N10" s="54"/>
      <c r="O10" s="217"/>
      <c r="P10" s="218"/>
    </row>
    <row r="11" spans="1:18" ht="12.75" customHeight="1">
      <c r="B11" s="253" t="s">
        <v>12</v>
      </c>
      <c r="C11" s="253"/>
      <c r="D11" s="253"/>
      <c r="E11" s="253"/>
      <c r="F11" s="253"/>
      <c r="G11" s="253"/>
      <c r="H11" s="253"/>
      <c r="I11" s="253"/>
      <c r="L11" s="215"/>
      <c r="M11" s="216"/>
      <c r="O11" s="217"/>
      <c r="P11" s="218"/>
    </row>
    <row r="12" spans="1:18" ht="12.75" customHeight="1">
      <c r="B12" s="119"/>
      <c r="C12" s="119"/>
      <c r="D12" s="119"/>
      <c r="E12" s="119"/>
      <c r="F12" s="119"/>
      <c r="G12" s="120"/>
      <c r="L12" s="215"/>
      <c r="M12" s="216"/>
      <c r="O12" s="217"/>
      <c r="P12" s="218"/>
    </row>
    <row r="13" spans="1:18" ht="12.75" customHeight="1">
      <c r="B13" s="257" t="s">
        <v>180</v>
      </c>
      <c r="C13" s="269"/>
      <c r="D13" s="251" t="s">
        <v>138</v>
      </c>
      <c r="E13" s="251"/>
      <c r="F13" s="251"/>
      <c r="G13" s="251"/>
      <c r="H13" s="251"/>
      <c r="I13" s="251"/>
      <c r="L13" s="215"/>
      <c r="M13" s="216"/>
      <c r="O13" s="217"/>
      <c r="P13" s="218"/>
    </row>
    <row r="14" spans="1:18" ht="12.75" customHeight="1">
      <c r="B14" s="257" t="s">
        <v>0</v>
      </c>
      <c r="C14" s="269"/>
      <c r="D14" s="237"/>
      <c r="E14" s="150"/>
      <c r="F14" s="150"/>
      <c r="G14" s="150"/>
      <c r="H14" s="150"/>
      <c r="I14" s="150"/>
      <c r="L14" s="215"/>
      <c r="M14" s="216"/>
      <c r="O14" s="217"/>
      <c r="P14" s="218"/>
      <c r="R14" s="38"/>
    </row>
    <row r="15" spans="1:18" ht="12.75" customHeight="1">
      <c r="B15" s="257" t="s">
        <v>181</v>
      </c>
      <c r="C15" s="269"/>
      <c r="D15" s="251" t="e">
        <f>VLOOKUP($D$14,[1]EQUIPOS!$B$8:$E$8,3,FALSE)</f>
        <v>#N/A</v>
      </c>
      <c r="E15" s="251"/>
      <c r="F15" s="251"/>
      <c r="G15" s="251"/>
      <c r="H15" s="251"/>
      <c r="I15" s="251"/>
      <c r="L15" s="219"/>
      <c r="M15" s="220"/>
      <c r="O15" s="221"/>
      <c r="P15" s="222"/>
      <c r="R15" s="38"/>
    </row>
    <row r="16" spans="1:18" ht="12.75" customHeight="1">
      <c r="B16" s="201" t="s">
        <v>182</v>
      </c>
      <c r="C16" s="202"/>
      <c r="D16" s="251" t="e">
        <f>VLOOKUP($D$14,[1]EQUIPOS!$B$8:$AP$8,4,FALSE)</f>
        <v>#N/A</v>
      </c>
      <c r="E16" s="251"/>
      <c r="F16" s="251"/>
      <c r="G16" s="251"/>
      <c r="H16" s="251"/>
      <c r="I16" s="251"/>
      <c r="M16" s="61"/>
      <c r="N16" s="61"/>
      <c r="O16" s="61"/>
    </row>
    <row r="17" spans="2:16" ht="12.75" customHeight="1">
      <c r="B17" s="257" t="s">
        <v>1</v>
      </c>
      <c r="C17" s="269"/>
      <c r="D17" s="251" t="e">
        <f>VLOOKUP($D$14,[1]EQUIPOS!$B$8:$AP$8,5,FALSE)</f>
        <v>#N/A</v>
      </c>
      <c r="E17" s="251"/>
      <c r="F17" s="251"/>
      <c r="G17" s="251"/>
      <c r="H17" s="251"/>
      <c r="I17" s="251"/>
      <c r="M17" s="61"/>
      <c r="N17" s="61"/>
      <c r="O17" s="61"/>
    </row>
    <row r="18" spans="2:16" ht="12.75" customHeight="1">
      <c r="B18" s="257" t="s">
        <v>178</v>
      </c>
      <c r="C18" s="269"/>
      <c r="D18" s="251" t="e">
        <f>VLOOKUP($D$14,[1]EQUIPOS!$B$8:$AP$8,6,FALSE)</f>
        <v>#N/A</v>
      </c>
      <c r="E18" s="251"/>
      <c r="F18" s="251"/>
      <c r="G18" s="251"/>
      <c r="H18" s="251"/>
      <c r="I18" s="251"/>
      <c r="M18" s="61"/>
      <c r="N18" s="61"/>
      <c r="O18" s="61"/>
    </row>
    <row r="19" spans="2:16" s="70" customFormat="1" ht="12.75" customHeight="1">
      <c r="B19" s="257" t="s">
        <v>21</v>
      </c>
      <c r="C19" s="257"/>
      <c r="D19" s="251" t="e">
        <f>VLOOKUP($D$14,[1]EQUIPOS!$B$8:$AP$8,2,FALSE)</f>
        <v>#N/A</v>
      </c>
      <c r="E19" s="251"/>
      <c r="F19" s="251"/>
      <c r="G19" s="251"/>
      <c r="H19" s="251"/>
      <c r="I19" s="251"/>
      <c r="M19" s="57"/>
      <c r="N19" s="57"/>
      <c r="O19" s="57"/>
    </row>
    <row r="20" spans="2:16" s="70" customFormat="1" ht="12.75" customHeight="1">
      <c r="B20" s="170"/>
      <c r="C20" s="171"/>
      <c r="D20" s="170"/>
      <c r="E20" s="170"/>
      <c r="F20" s="170"/>
      <c r="G20" s="170"/>
      <c r="H20" s="170"/>
      <c r="I20" s="170"/>
      <c r="L20" s="210" t="s">
        <v>223</v>
      </c>
      <c r="M20" s="461" t="s">
        <v>224</v>
      </c>
      <c r="N20" s="462"/>
      <c r="O20" s="462"/>
      <c r="P20" s="463"/>
    </row>
    <row r="21" spans="2:16" s="70" customFormat="1" ht="12.75" customHeight="1">
      <c r="B21" s="257" t="s">
        <v>183</v>
      </c>
      <c r="C21" s="284"/>
      <c r="D21" s="297" t="e">
        <f>VLOOKUP($D$14,[1]EQUIPOS!$B$8:$AP$8,7,FALSE)</f>
        <v>#N/A</v>
      </c>
      <c r="E21" s="251"/>
      <c r="F21" s="251"/>
      <c r="G21" s="251"/>
      <c r="H21" s="251"/>
      <c r="I21" s="251"/>
      <c r="M21" s="57"/>
      <c r="N21" s="57"/>
      <c r="O21" s="57"/>
    </row>
    <row r="22" spans="2:16" s="70" customFormat="1" ht="12.75" customHeight="1">
      <c r="B22" s="257" t="s">
        <v>184</v>
      </c>
      <c r="C22" s="284"/>
      <c r="D22" s="300" t="e">
        <f>VLOOKUP($D$14,[1]EQUIPOS!$B$8:$AP$8,8,FALSE)</f>
        <v>#N/A</v>
      </c>
      <c r="E22" s="301"/>
      <c r="F22" s="301"/>
      <c r="G22" s="301"/>
      <c r="H22" s="301"/>
      <c r="I22" s="301"/>
      <c r="M22" s="238"/>
      <c r="N22" s="57"/>
      <c r="O22" s="57"/>
    </row>
    <row r="23" spans="2:16" s="70" customFormat="1" ht="12.75" customHeight="1">
      <c r="B23" s="257" t="s">
        <v>185</v>
      </c>
      <c r="C23" s="284"/>
      <c r="D23" s="298"/>
      <c r="E23" s="299"/>
      <c r="F23" s="299"/>
      <c r="G23" s="299"/>
      <c r="H23" s="299"/>
      <c r="I23" s="299"/>
      <c r="M23" s="57"/>
      <c r="N23" s="57"/>
      <c r="O23" s="57"/>
    </row>
    <row r="24" spans="2:16" s="70" customFormat="1" ht="12.75" customHeight="1">
      <c r="B24" s="257" t="s">
        <v>186</v>
      </c>
      <c r="C24" s="284"/>
      <c r="D24" s="295"/>
      <c r="E24" s="296"/>
      <c r="F24" s="296"/>
      <c r="G24" s="296"/>
      <c r="H24" s="296"/>
      <c r="I24" s="296"/>
      <c r="M24" s="57"/>
      <c r="N24" s="57"/>
      <c r="O24" s="57"/>
    </row>
    <row r="25" spans="2:16" s="70" customFormat="1" ht="12.75" customHeight="1">
      <c r="B25" s="257" t="s">
        <v>188</v>
      </c>
      <c r="C25" s="284"/>
      <c r="D25" s="297" t="s">
        <v>189</v>
      </c>
      <c r="E25" s="251"/>
      <c r="F25" s="251"/>
      <c r="G25" s="251"/>
      <c r="H25" s="251"/>
      <c r="I25" s="251"/>
      <c r="M25" s="57"/>
      <c r="N25" s="57"/>
      <c r="O25" s="57"/>
    </row>
    <row r="26" spans="2:16" s="70" customFormat="1" ht="12.75" customHeight="1">
      <c r="B26" s="257" t="s">
        <v>190</v>
      </c>
      <c r="C26" s="284"/>
      <c r="D26" s="298"/>
      <c r="E26" s="299"/>
      <c r="F26" s="299"/>
      <c r="G26" s="299"/>
      <c r="H26" s="299"/>
      <c r="I26" s="299"/>
      <c r="M26" s="57"/>
      <c r="N26" s="57"/>
      <c r="O26" s="57"/>
    </row>
    <row r="27" spans="2:16" s="70" customFormat="1" ht="12.75" customHeight="1">
      <c r="B27" s="257" t="s">
        <v>191</v>
      </c>
      <c r="C27" s="284"/>
      <c r="D27" s="295"/>
      <c r="E27" s="296"/>
      <c r="F27" s="296"/>
      <c r="G27" s="296"/>
      <c r="H27" s="296"/>
      <c r="I27" s="296"/>
      <c r="M27" s="57"/>
      <c r="N27" s="57"/>
      <c r="O27" s="57"/>
    </row>
    <row r="28" spans="2:16" s="70" customFormat="1" ht="12.75" customHeight="1">
      <c r="B28" s="203"/>
      <c r="C28" s="171"/>
      <c r="D28" s="203"/>
      <c r="E28" s="203"/>
      <c r="F28" s="203"/>
      <c r="G28" s="203"/>
      <c r="H28" s="203"/>
      <c r="I28" s="203"/>
      <c r="M28" s="57"/>
      <c r="N28" s="57"/>
      <c r="O28" s="57"/>
    </row>
    <row r="29" spans="2:16" s="70" customFormat="1" ht="12.75" customHeight="1">
      <c r="B29" s="203"/>
      <c r="C29" s="171"/>
      <c r="D29" s="203"/>
      <c r="E29" s="203"/>
      <c r="F29" s="203"/>
      <c r="G29" s="203"/>
      <c r="H29" s="203"/>
      <c r="I29" s="203"/>
      <c r="M29" s="57"/>
      <c r="N29" s="57"/>
      <c r="O29" s="57"/>
    </row>
    <row r="30" spans="2:16" s="70" customFormat="1" ht="12.75" customHeight="1">
      <c r="B30" s="253" t="s">
        <v>103</v>
      </c>
      <c r="C30" s="253"/>
      <c r="D30" s="253"/>
      <c r="E30" s="253"/>
      <c r="F30" s="253"/>
      <c r="G30" s="253"/>
      <c r="H30" s="253"/>
      <c r="I30" s="253"/>
      <c r="M30" s="57"/>
      <c r="N30" s="57"/>
      <c r="O30" s="57"/>
    </row>
    <row r="31" spans="2:16" s="70" customFormat="1" ht="12.75" customHeight="1">
      <c r="B31" s="71"/>
      <c r="C31" s="71"/>
      <c r="D31" s="71"/>
      <c r="E31" s="71"/>
      <c r="F31" s="71"/>
      <c r="G31" s="71"/>
      <c r="H31" s="71"/>
      <c r="I31" s="71"/>
      <c r="M31" s="57"/>
      <c r="N31" s="57"/>
      <c r="O31" s="57"/>
    </row>
    <row r="32" spans="2:16" s="70" customFormat="1" ht="12.75" customHeight="1">
      <c r="B32" s="257" t="s">
        <v>139</v>
      </c>
      <c r="C32" s="257"/>
      <c r="D32" s="257"/>
      <c r="E32" s="257"/>
      <c r="F32" s="257"/>
      <c r="G32" s="257"/>
      <c r="H32" s="257"/>
      <c r="I32" s="257"/>
      <c r="M32" s="57"/>
      <c r="N32" s="57"/>
      <c r="O32" s="57"/>
    </row>
    <row r="33" spans="2:15" s="70" customFormat="1" ht="12.75" customHeight="1">
      <c r="B33" s="289" t="s">
        <v>104</v>
      </c>
      <c r="C33" s="290"/>
      <c r="D33" s="290"/>
      <c r="E33" s="291"/>
      <c r="F33" s="278"/>
      <c r="G33" s="279"/>
      <c r="H33" s="279"/>
      <c r="I33" s="280"/>
      <c r="M33" s="57"/>
      <c r="N33" s="57"/>
      <c r="O33" s="57"/>
    </row>
    <row r="34" spans="2:15" ht="12.75" customHeight="1">
      <c r="B34" s="292"/>
      <c r="C34" s="293"/>
      <c r="D34" s="293"/>
      <c r="E34" s="294"/>
      <c r="F34" s="281"/>
      <c r="G34" s="282"/>
      <c r="H34" s="282"/>
      <c r="I34" s="283"/>
      <c r="M34" s="61"/>
      <c r="N34" s="61"/>
      <c r="O34" s="61"/>
    </row>
    <row r="35" spans="2:15" ht="12.75" customHeight="1">
      <c r="B35" s="164"/>
      <c r="C35" s="164"/>
      <c r="D35" s="164"/>
      <c r="E35" s="164"/>
      <c r="F35" s="165"/>
      <c r="G35" s="165"/>
      <c r="H35" s="165"/>
      <c r="I35" s="165"/>
      <c r="M35" s="61"/>
      <c r="N35" s="61"/>
      <c r="O35" s="61"/>
    </row>
    <row r="36" spans="2:15" ht="12.75" customHeight="1">
      <c r="B36" s="164"/>
      <c r="C36" s="164"/>
      <c r="D36" s="164"/>
      <c r="E36" s="164"/>
      <c r="F36" s="165"/>
      <c r="G36" s="165"/>
      <c r="H36" s="165"/>
      <c r="I36" s="165"/>
      <c r="M36" s="61"/>
      <c r="N36" s="61"/>
      <c r="O36" s="61"/>
    </row>
    <row r="37" spans="2:15" ht="12.75" customHeight="1">
      <c r="B37" s="253" t="s">
        <v>199</v>
      </c>
      <c r="C37" s="253"/>
      <c r="D37" s="253"/>
      <c r="E37" s="253"/>
      <c r="F37" s="253"/>
      <c r="G37" s="253"/>
      <c r="H37" s="253"/>
      <c r="I37" s="253"/>
      <c r="M37" s="61"/>
      <c r="N37" s="61"/>
      <c r="O37" s="61"/>
    </row>
    <row r="38" spans="2:15" ht="12.75" customHeight="1">
      <c r="B38" s="223"/>
      <c r="C38" s="223"/>
      <c r="D38" s="224"/>
      <c r="E38" s="39"/>
      <c r="F38" s="39"/>
      <c r="G38" s="57"/>
      <c r="H38" s="58"/>
      <c r="I38" s="59"/>
      <c r="M38" s="61"/>
      <c r="N38" s="61"/>
      <c r="O38" s="61"/>
    </row>
    <row r="39" spans="2:15" ht="12.75" customHeight="1">
      <c r="B39" s="289" t="s">
        <v>200</v>
      </c>
      <c r="C39" s="290"/>
      <c r="D39" s="290"/>
      <c r="E39" s="291"/>
      <c r="F39" s="278"/>
      <c r="G39" s="279"/>
      <c r="H39" s="279"/>
      <c r="I39" s="280"/>
      <c r="M39" s="61"/>
      <c r="N39" s="61"/>
      <c r="O39" s="61"/>
    </row>
    <row r="40" spans="2:15" ht="12.75" customHeight="1">
      <c r="B40" s="292"/>
      <c r="C40" s="293"/>
      <c r="D40" s="293"/>
      <c r="E40" s="294"/>
      <c r="F40" s="281"/>
      <c r="G40" s="282"/>
      <c r="H40" s="282"/>
      <c r="I40" s="283"/>
      <c r="M40" s="61"/>
      <c r="N40" s="61"/>
      <c r="O40" s="61"/>
    </row>
    <row r="41" spans="2:15" ht="12.75" customHeight="1">
      <c r="B41" s="289" t="s">
        <v>201</v>
      </c>
      <c r="C41" s="290"/>
      <c r="D41" s="290"/>
      <c r="E41" s="291"/>
      <c r="F41" s="278"/>
      <c r="G41" s="279"/>
      <c r="H41" s="279"/>
      <c r="I41" s="280"/>
      <c r="M41" s="61"/>
      <c r="N41" s="61"/>
      <c r="O41" s="61"/>
    </row>
    <row r="42" spans="2:15" ht="12.75" customHeight="1">
      <c r="B42" s="292"/>
      <c r="C42" s="293"/>
      <c r="D42" s="293"/>
      <c r="E42" s="294"/>
      <c r="F42" s="281"/>
      <c r="G42" s="282"/>
      <c r="H42" s="282"/>
      <c r="I42" s="283"/>
      <c r="M42" s="61"/>
      <c r="N42" s="61"/>
      <c r="O42" s="61"/>
    </row>
    <row r="43" spans="2:15" ht="12.75" customHeight="1">
      <c r="B43" s="164"/>
      <c r="C43" s="164"/>
      <c r="D43" s="164"/>
      <c r="E43" s="164"/>
      <c r="F43" s="165"/>
      <c r="G43" s="165"/>
      <c r="H43" s="165"/>
      <c r="I43" s="165"/>
      <c r="M43" s="61"/>
      <c r="N43" s="61"/>
      <c r="O43" s="61"/>
    </row>
    <row r="44" spans="2:15" ht="12.75" customHeight="1">
      <c r="B44" s="164"/>
      <c r="C44" s="164"/>
      <c r="D44" s="164"/>
      <c r="E44" s="164"/>
      <c r="F44" s="165"/>
      <c r="G44" s="165"/>
      <c r="H44" s="165"/>
      <c r="I44" s="165"/>
      <c r="M44" s="61"/>
      <c r="N44" s="61"/>
      <c r="O44" s="61"/>
    </row>
    <row r="45" spans="2:15" ht="12.75" customHeight="1">
      <c r="B45" s="253" t="s">
        <v>45</v>
      </c>
      <c r="C45" s="253"/>
      <c r="D45" s="253"/>
      <c r="E45" s="253"/>
      <c r="F45" s="253"/>
      <c r="G45" s="253"/>
      <c r="H45" s="253"/>
      <c r="I45" s="253"/>
      <c r="M45" s="61"/>
      <c r="N45" s="61"/>
      <c r="O45" s="61"/>
    </row>
    <row r="46" spans="2:15" ht="12.75" customHeight="1">
      <c r="B46" s="121"/>
      <c r="C46" s="122"/>
      <c r="D46" s="123"/>
      <c r="E46" s="123"/>
      <c r="F46" s="123"/>
      <c r="G46" s="123"/>
      <c r="H46" s="79"/>
      <c r="I46" s="80"/>
      <c r="M46" s="61"/>
      <c r="N46" s="61"/>
      <c r="O46" s="61"/>
    </row>
    <row r="47" spans="2:15" ht="12.75" customHeight="1">
      <c r="B47" s="275" t="s">
        <v>0</v>
      </c>
      <c r="C47" s="275" t="s">
        <v>24</v>
      </c>
      <c r="D47" s="287" t="s">
        <v>26</v>
      </c>
      <c r="E47" s="275" t="s">
        <v>38</v>
      </c>
      <c r="F47" s="287" t="s">
        <v>40</v>
      </c>
      <c r="G47" s="275" t="s">
        <v>41</v>
      </c>
      <c r="H47" s="287" t="s">
        <v>43</v>
      </c>
      <c r="I47" s="275" t="s">
        <v>39</v>
      </c>
      <c r="M47" s="61"/>
      <c r="N47" s="61"/>
      <c r="O47" s="61"/>
    </row>
    <row r="48" spans="2:15" ht="12.75" customHeight="1">
      <c r="B48" s="276"/>
      <c r="C48" s="276"/>
      <c r="D48" s="288"/>
      <c r="E48" s="276"/>
      <c r="F48" s="288"/>
      <c r="G48" s="276"/>
      <c r="H48" s="288"/>
      <c r="I48" s="276"/>
      <c r="M48" s="61"/>
      <c r="N48" s="61"/>
      <c r="O48" s="61"/>
    </row>
    <row r="49" spans="2:15" ht="12.75" customHeight="1">
      <c r="B49" s="167">
        <v>3109</v>
      </c>
      <c r="C49" s="159" t="s">
        <v>140</v>
      </c>
      <c r="D49" s="160" t="s">
        <v>129</v>
      </c>
      <c r="E49" s="160" t="s">
        <v>129</v>
      </c>
      <c r="F49" s="160" t="s">
        <v>129</v>
      </c>
      <c r="G49" s="161" t="s">
        <v>129</v>
      </c>
      <c r="H49" s="160" t="s">
        <v>129</v>
      </c>
      <c r="I49" s="160" t="s">
        <v>105</v>
      </c>
      <c r="M49" s="61"/>
      <c r="N49" s="61"/>
      <c r="O49" s="61"/>
    </row>
    <row r="50" spans="2:15" ht="12.75" customHeight="1">
      <c r="B50" s="167"/>
      <c r="C50" s="159" t="s">
        <v>141</v>
      </c>
      <c r="D50" s="286" t="s">
        <v>126</v>
      </c>
      <c r="E50" s="286"/>
      <c r="F50" s="286"/>
      <c r="G50" s="286"/>
      <c r="H50" s="286"/>
      <c r="I50" s="162" t="s">
        <v>105</v>
      </c>
      <c r="M50" s="61"/>
      <c r="N50" s="61"/>
      <c r="O50" s="61"/>
    </row>
    <row r="51" spans="2:15" ht="12.75" customHeight="1">
      <c r="B51" s="167"/>
      <c r="C51" s="159" t="s">
        <v>125</v>
      </c>
      <c r="D51" s="286" t="s">
        <v>126</v>
      </c>
      <c r="E51" s="286"/>
      <c r="F51" s="286"/>
      <c r="G51" s="286"/>
      <c r="H51" s="286"/>
      <c r="I51" s="162" t="s">
        <v>105</v>
      </c>
      <c r="M51" s="61"/>
      <c r="N51" s="61"/>
      <c r="O51" s="61"/>
    </row>
    <row r="52" spans="2:15" ht="12.75" customHeight="1">
      <c r="B52" s="120"/>
      <c r="C52" s="120"/>
      <c r="D52" s="61"/>
      <c r="E52" s="39"/>
      <c r="F52" s="39"/>
      <c r="G52" s="57"/>
      <c r="H52" s="137"/>
      <c r="I52" s="59"/>
      <c r="M52" s="61"/>
      <c r="N52" s="61"/>
      <c r="O52" s="61"/>
    </row>
    <row r="53" spans="2:15" ht="12.75" customHeight="1">
      <c r="B53" s="120"/>
      <c r="C53" s="120"/>
      <c r="D53" s="61"/>
      <c r="E53" s="39"/>
      <c r="F53" s="39"/>
      <c r="G53" s="57"/>
      <c r="H53" s="137"/>
      <c r="I53" s="59"/>
      <c r="M53" s="61"/>
      <c r="N53" s="61"/>
      <c r="O53" s="61"/>
    </row>
    <row r="54" spans="2:15" ht="12.75" customHeight="1">
      <c r="B54" s="253" t="s">
        <v>13</v>
      </c>
      <c r="C54" s="253"/>
      <c r="D54" s="253"/>
      <c r="E54" s="253"/>
      <c r="F54" s="253"/>
      <c r="G54" s="253"/>
      <c r="H54" s="253"/>
      <c r="I54" s="253"/>
      <c r="M54" s="61"/>
      <c r="N54" s="61"/>
      <c r="O54" s="61"/>
    </row>
    <row r="55" spans="2:15" ht="12.75" customHeight="1">
      <c r="B55" s="120"/>
      <c r="C55" s="120"/>
      <c r="D55" s="61"/>
      <c r="E55" s="39"/>
      <c r="F55" s="39"/>
      <c r="G55" s="57"/>
      <c r="H55" s="137"/>
      <c r="I55" s="59"/>
      <c r="M55" s="61"/>
      <c r="N55" s="61"/>
      <c r="O55" s="61"/>
    </row>
    <row r="56" spans="2:15" ht="12.75" customHeight="1">
      <c r="B56" s="257" t="s">
        <v>5</v>
      </c>
      <c r="C56" s="257"/>
      <c r="D56" s="257"/>
      <c r="E56" s="257"/>
      <c r="F56" s="257"/>
      <c r="G56" s="257"/>
      <c r="H56" s="257"/>
      <c r="I56" s="257"/>
      <c r="M56" s="61"/>
      <c r="N56" s="61"/>
      <c r="O56" s="61"/>
    </row>
    <row r="57" spans="2:15" ht="12.75" customHeight="1">
      <c r="B57" s="257"/>
      <c r="C57" s="257"/>
      <c r="D57" s="257"/>
      <c r="E57" s="257"/>
      <c r="F57" s="257"/>
      <c r="G57" s="257"/>
      <c r="H57" s="257"/>
      <c r="I57" s="257"/>
      <c r="M57" s="61"/>
      <c r="N57" s="61"/>
      <c r="O57" s="61"/>
    </row>
    <row r="58" spans="2:15" ht="12.75" customHeight="1">
      <c r="B58" s="120"/>
      <c r="C58" s="120"/>
      <c r="D58" s="61"/>
      <c r="E58" s="39"/>
      <c r="F58" s="39"/>
      <c r="G58" s="57"/>
      <c r="H58" s="137"/>
      <c r="I58" s="59"/>
      <c r="M58" s="61"/>
      <c r="N58" s="61"/>
      <c r="O58" s="61"/>
    </row>
    <row r="59" spans="2:15" ht="12.75" customHeight="1">
      <c r="B59" s="253" t="s">
        <v>14</v>
      </c>
      <c r="C59" s="253"/>
      <c r="D59" s="253"/>
      <c r="E59" s="253"/>
      <c r="F59" s="253"/>
      <c r="G59" s="253"/>
      <c r="H59" s="253"/>
      <c r="I59" s="253"/>
      <c r="M59" s="61"/>
      <c r="N59" s="61"/>
      <c r="O59" s="61"/>
    </row>
    <row r="60" spans="2:15" ht="12.75" customHeight="1">
      <c r="B60" s="120"/>
      <c r="C60" s="120"/>
      <c r="D60" s="61"/>
      <c r="E60" s="39"/>
      <c r="F60" s="39"/>
      <c r="G60" s="57"/>
      <c r="H60" s="137"/>
      <c r="I60" s="59"/>
      <c r="M60" s="61"/>
      <c r="N60" s="61"/>
      <c r="O60" s="61"/>
    </row>
    <row r="61" spans="2:15" ht="12.75" customHeight="1">
      <c r="B61" s="257" t="s">
        <v>0</v>
      </c>
      <c r="C61" s="258"/>
      <c r="D61" s="277">
        <v>3111</v>
      </c>
      <c r="E61" s="277"/>
      <c r="F61" s="277"/>
      <c r="G61" s="57"/>
      <c r="H61" s="137"/>
      <c r="I61" s="59"/>
      <c r="M61" s="61"/>
      <c r="N61" s="61"/>
      <c r="O61" s="61"/>
    </row>
    <row r="62" spans="2:15" ht="12.75" customHeight="1">
      <c r="B62" s="257" t="s">
        <v>119</v>
      </c>
      <c r="C62" s="284"/>
      <c r="D62" s="254">
        <v>0.5</v>
      </c>
      <c r="E62" s="254"/>
      <c r="F62" s="254"/>
      <c r="G62" s="285"/>
      <c r="H62" s="285"/>
      <c r="I62" s="285"/>
      <c r="M62" s="61"/>
      <c r="N62" s="61"/>
      <c r="O62" s="61"/>
    </row>
    <row r="63" spans="2:15" ht="12.75" customHeight="1">
      <c r="B63" s="257" t="s">
        <v>120</v>
      </c>
      <c r="C63" s="284"/>
      <c r="D63" s="254">
        <v>0.3</v>
      </c>
      <c r="E63" s="254"/>
      <c r="F63" s="254"/>
      <c r="G63" s="60"/>
      <c r="H63" s="60"/>
      <c r="I63" s="60"/>
      <c r="M63" s="61"/>
      <c r="N63" s="61"/>
      <c r="O63" s="61"/>
    </row>
    <row r="64" spans="2:15" ht="12.75" customHeight="1">
      <c r="B64" s="157" t="s">
        <v>94</v>
      </c>
      <c r="C64" s="158"/>
      <c r="D64" s="254">
        <v>0.6</v>
      </c>
      <c r="E64" s="254"/>
      <c r="F64" s="254"/>
      <c r="M64" s="61"/>
      <c r="N64" s="61"/>
      <c r="O64" s="61"/>
    </row>
    <row r="65" spans="2:15" ht="12.75" customHeight="1">
      <c r="M65" s="61"/>
      <c r="N65" s="61"/>
      <c r="O65" s="61"/>
    </row>
    <row r="66" spans="2:15" ht="12.75" customHeight="1">
      <c r="B66" s="255"/>
      <c r="C66" s="256"/>
      <c r="D66" s="151" t="s">
        <v>205</v>
      </c>
      <c r="E66" s="151" t="s">
        <v>206</v>
      </c>
      <c r="F66" s="152" t="s">
        <v>3</v>
      </c>
      <c r="G66" s="151" t="s">
        <v>30</v>
      </c>
      <c r="H66" s="137"/>
      <c r="I66" s="59"/>
      <c r="M66" s="61"/>
      <c r="N66" s="61"/>
      <c r="O66" s="61"/>
    </row>
    <row r="67" spans="2:15" ht="12.75" customHeight="1">
      <c r="B67" s="257" t="s">
        <v>4</v>
      </c>
      <c r="C67" s="258"/>
      <c r="D67" s="124"/>
      <c r="E67" s="124"/>
      <c r="F67" s="153" t="e">
        <f>AVERAGE(D67:E67)</f>
        <v>#DIV/0!</v>
      </c>
      <c r="G67" s="153">
        <f>ABS(D67-E67)</f>
        <v>0</v>
      </c>
      <c r="M67" s="61"/>
      <c r="N67" s="61"/>
      <c r="O67" s="61"/>
    </row>
    <row r="68" spans="2:15" ht="12.75" customHeight="1">
      <c r="B68" s="257" t="s">
        <v>2</v>
      </c>
      <c r="C68" s="258"/>
      <c r="D68" s="124"/>
      <c r="E68" s="124"/>
      <c r="F68" s="154" t="e">
        <f>AVERAGE(D68:E68)</f>
        <v>#DIV/0!</v>
      </c>
      <c r="G68" s="236">
        <f>ABS(D68-E68)</f>
        <v>0</v>
      </c>
      <c r="M68" s="61"/>
      <c r="N68" s="61"/>
      <c r="O68" s="61"/>
    </row>
    <row r="69" spans="2:15" ht="12.75" customHeight="1">
      <c r="B69" s="260" t="s">
        <v>97</v>
      </c>
      <c r="C69" s="261"/>
      <c r="D69" s="262"/>
      <c r="E69" s="262"/>
      <c r="F69" s="262"/>
      <c r="M69" s="61"/>
      <c r="N69" s="61"/>
      <c r="O69" s="61"/>
    </row>
    <row r="70" spans="2:15" ht="12.75" customHeight="1">
      <c r="B70" s="121"/>
      <c r="C70" s="122"/>
      <c r="D70" s="123"/>
      <c r="E70" s="123"/>
      <c r="F70" s="123"/>
      <c r="G70" s="123"/>
      <c r="H70" s="79"/>
      <c r="I70" s="80"/>
      <c r="M70" s="61"/>
      <c r="N70" s="61"/>
      <c r="O70" s="61"/>
    </row>
    <row r="71" spans="2:15" s="38" customFormat="1" ht="12.75" customHeight="1">
      <c r="J71" s="59"/>
      <c r="K71" s="59"/>
      <c r="L71" s="169"/>
    </row>
    <row r="72" spans="2:15" s="38" customFormat="1" ht="12.75" customHeight="1">
      <c r="B72" s="253" t="s">
        <v>124</v>
      </c>
      <c r="C72" s="253"/>
      <c r="D72" s="253"/>
      <c r="E72" s="253"/>
      <c r="F72" s="253"/>
      <c r="G72" s="253"/>
      <c r="H72" s="253"/>
      <c r="I72" s="253"/>
      <c r="J72" s="59"/>
      <c r="K72" s="59"/>
      <c r="L72" s="169"/>
    </row>
    <row r="73" spans="2:15" s="38" customFormat="1" ht="12.75" customHeight="1">
      <c r="J73" s="59"/>
      <c r="K73" s="59"/>
      <c r="L73" s="169"/>
    </row>
    <row r="74" spans="2:15" s="38" customFormat="1" ht="12.75" customHeight="1">
      <c r="J74" s="59"/>
      <c r="K74" s="59"/>
      <c r="L74" s="169"/>
    </row>
    <row r="75" spans="2:15" s="38" customFormat="1" ht="12.75" customHeight="1">
      <c r="B75" s="259" t="s">
        <v>121</v>
      </c>
      <c r="C75" s="252" t="s">
        <v>122</v>
      </c>
      <c r="D75" s="252" t="s">
        <v>123</v>
      </c>
      <c r="E75" s="252" t="s">
        <v>128</v>
      </c>
      <c r="J75" s="59"/>
      <c r="K75" s="59"/>
      <c r="L75" s="169"/>
    </row>
    <row r="76" spans="2:15" s="38" customFormat="1" ht="12.75" customHeight="1">
      <c r="B76" s="259"/>
      <c r="C76" s="252"/>
      <c r="D76" s="252"/>
      <c r="E76" s="252"/>
      <c r="J76" s="59"/>
      <c r="K76" s="59"/>
      <c r="L76" s="169"/>
    </row>
    <row r="77" spans="2:15" s="38" customFormat="1" ht="12.75" customHeight="1">
      <c r="B77" s="155" t="e">
        <f>VLOOKUP($D$14,[1]EQUIPOS!$B$8:$AP$8,29,FALSE)</f>
        <v>#N/A</v>
      </c>
      <c r="C77" s="155" t="e">
        <f>VLOOKUP($D$14,[1]EQUIPOS!$B$8:$AP$8,30,FALSE)</f>
        <v>#N/A</v>
      </c>
      <c r="D77" s="155" t="e">
        <f>VLOOKUP($D$14,[1]EQUIPOS!$B$8:$AP$8,31,FALSE)</f>
        <v>#N/A</v>
      </c>
      <c r="E77" s="156" t="e">
        <f>VLOOKUP($D$14,[1]EQUIPOS!$B$8:$AP$8,33,FALSE)</f>
        <v>#N/A</v>
      </c>
      <c r="J77" s="59"/>
      <c r="K77" s="59"/>
      <c r="L77" s="169"/>
    </row>
    <row r="78" spans="2:15" ht="12.75" customHeight="1">
      <c r="J78" s="57"/>
      <c r="L78" s="169"/>
    </row>
    <row r="79" spans="2:15" ht="12.75" customHeight="1">
      <c r="L79" s="169"/>
    </row>
    <row r="80" spans="2:15" ht="12.75" customHeight="1">
      <c r="L80" s="169"/>
    </row>
    <row r="81" spans="2:12" ht="12.75" customHeight="1">
      <c r="L81" s="169"/>
    </row>
    <row r="82" spans="2:12" ht="12.75" customHeight="1">
      <c r="L82" s="169"/>
    </row>
    <row r="83" spans="2:12" ht="12.75" customHeight="1">
      <c r="L83" s="169"/>
    </row>
    <row r="84" spans="2:12" ht="12.75" customHeight="1">
      <c r="L84" s="169"/>
    </row>
    <row r="85" spans="2:12" ht="12.75" customHeight="1">
      <c r="L85" s="168"/>
    </row>
    <row r="86" spans="2:12" ht="12.75" customHeight="1">
      <c r="L86" s="169"/>
    </row>
    <row r="87" spans="2:12" ht="12.75" customHeight="1">
      <c r="L87" s="168"/>
    </row>
    <row r="88" spans="2:12" ht="12.75" customHeight="1">
      <c r="L88" s="169"/>
    </row>
    <row r="89" spans="2:12" ht="12.75" customHeight="1">
      <c r="B89" s="38"/>
      <c r="C89" s="38"/>
      <c r="D89" s="38"/>
      <c r="E89" s="38"/>
      <c r="F89" s="38"/>
      <c r="G89" s="38"/>
      <c r="H89" s="38"/>
      <c r="I89" s="38"/>
      <c r="L89" s="169"/>
    </row>
    <row r="90" spans="2:12" ht="12.75" customHeight="1">
      <c r="B90" s="38"/>
      <c r="C90" s="38"/>
      <c r="D90" s="38"/>
      <c r="E90" s="38"/>
      <c r="F90" s="38"/>
      <c r="G90" s="38"/>
      <c r="H90" s="38"/>
      <c r="I90" s="38"/>
      <c r="L90" s="169"/>
    </row>
    <row r="91" spans="2:12" ht="12.75" customHeight="1">
      <c r="B91" s="38"/>
      <c r="C91" s="38"/>
      <c r="D91" s="38"/>
      <c r="E91" s="38"/>
      <c r="F91" s="38"/>
      <c r="G91" s="38"/>
      <c r="H91" s="38"/>
      <c r="I91" s="38"/>
      <c r="L91" s="169"/>
    </row>
    <row r="92" spans="2:12" ht="12.75" customHeight="1">
      <c r="B92" s="38"/>
      <c r="C92" s="38"/>
      <c r="D92" s="38"/>
      <c r="E92" s="38"/>
      <c r="F92" s="38"/>
      <c r="G92" s="38"/>
      <c r="H92" s="38"/>
      <c r="I92" s="38"/>
      <c r="L92" s="169"/>
    </row>
    <row r="93" spans="2:12" ht="12.75" customHeight="1">
      <c r="B93" s="87"/>
      <c r="C93" s="87"/>
      <c r="D93" s="87"/>
      <c r="E93" s="87"/>
      <c r="F93" s="87"/>
      <c r="G93" s="87"/>
      <c r="H93" s="87"/>
      <c r="I93" s="87"/>
      <c r="L93" s="169"/>
    </row>
    <row r="94" spans="2:12" ht="12.75" customHeight="1">
      <c r="B94" s="60"/>
      <c r="C94" s="60"/>
      <c r="D94" s="60"/>
      <c r="E94" s="60"/>
      <c r="F94" s="60"/>
      <c r="G94" s="60"/>
      <c r="H94" s="38"/>
      <c r="I94" s="38"/>
      <c r="L94" s="169"/>
    </row>
    <row r="95" spans="2:12" ht="12.75" customHeight="1">
      <c r="B95" s="47"/>
      <c r="C95" s="47"/>
      <c r="D95" s="47"/>
      <c r="E95" s="47"/>
      <c r="F95" s="47"/>
      <c r="G95" s="47"/>
      <c r="H95" s="47"/>
      <c r="I95" s="47"/>
      <c r="L95" s="168"/>
    </row>
    <row r="96" spans="2:12" ht="12.75" customHeight="1">
      <c r="B96" s="60"/>
      <c r="C96" s="60"/>
      <c r="D96" s="57"/>
      <c r="E96" s="87"/>
      <c r="F96" s="87"/>
      <c r="G96" s="57"/>
      <c r="H96" s="137"/>
      <c r="I96" s="59"/>
      <c r="L96" s="168"/>
    </row>
    <row r="97" spans="2:12" ht="12.75" customHeight="1">
      <c r="B97" s="87"/>
      <c r="C97" s="87"/>
      <c r="D97" s="87"/>
      <c r="E97" s="87"/>
      <c r="F97" s="87"/>
      <c r="G97" s="87"/>
      <c r="H97" s="87"/>
      <c r="I97" s="87"/>
      <c r="L97" s="168"/>
    </row>
    <row r="98" spans="2:12" ht="12.75" customHeight="1">
      <c r="B98" s="60"/>
      <c r="C98" s="60"/>
      <c r="D98" s="57"/>
      <c r="E98" s="87"/>
      <c r="F98" s="87"/>
      <c r="G98" s="57"/>
      <c r="H98" s="137"/>
      <c r="I98" s="59"/>
      <c r="L98" s="168"/>
    </row>
    <row r="99" spans="2:12" ht="12.75" customHeight="1">
      <c r="B99" s="47"/>
      <c r="C99" s="47"/>
      <c r="D99" s="47"/>
      <c r="E99" s="47"/>
      <c r="F99" s="47"/>
      <c r="G99" s="47"/>
      <c r="H99" s="47"/>
      <c r="I99" s="47"/>
      <c r="L99" s="168"/>
    </row>
    <row r="100" spans="2:12" ht="12.75" customHeight="1">
      <c r="B100" s="47"/>
      <c r="C100" s="47"/>
      <c r="D100" s="47"/>
      <c r="E100" s="47"/>
      <c r="F100" s="47"/>
      <c r="G100" s="47"/>
      <c r="H100" s="47"/>
      <c r="I100" s="47"/>
      <c r="L100" s="168"/>
    </row>
    <row r="101" spans="2:12" ht="12.75" customHeight="1">
      <c r="B101" s="60"/>
      <c r="C101" s="60"/>
      <c r="D101" s="57"/>
      <c r="E101" s="87"/>
      <c r="F101" s="87"/>
      <c r="G101" s="57"/>
      <c r="H101" s="137"/>
      <c r="I101" s="59"/>
      <c r="L101" s="168"/>
    </row>
    <row r="102" spans="2:12" ht="12.75" customHeight="1">
      <c r="B102" s="87"/>
      <c r="C102" s="87"/>
      <c r="D102" s="87"/>
      <c r="E102" s="87"/>
      <c r="F102" s="87"/>
      <c r="G102" s="87"/>
      <c r="H102" s="87"/>
      <c r="I102" s="87"/>
      <c r="L102" s="168"/>
    </row>
    <row r="103" spans="2:12" ht="12.75" customHeight="1">
      <c r="B103" s="60"/>
      <c r="C103" s="60"/>
      <c r="D103" s="57"/>
      <c r="E103" s="87"/>
      <c r="F103" s="87"/>
      <c r="G103" s="57"/>
      <c r="H103" s="137"/>
      <c r="I103" s="59"/>
      <c r="L103" s="168"/>
    </row>
    <row r="104" spans="2:12" ht="12.75" customHeight="1">
      <c r="B104" s="47"/>
      <c r="C104" s="125"/>
      <c r="D104" s="47"/>
      <c r="E104" s="47"/>
      <c r="F104" s="47"/>
      <c r="G104" s="57"/>
      <c r="H104" s="137"/>
      <c r="I104" s="59"/>
      <c r="L104" s="168"/>
    </row>
    <row r="105" spans="2:12" ht="12.75" customHeight="1">
      <c r="B105" s="47"/>
      <c r="C105" s="125"/>
      <c r="D105" s="47"/>
      <c r="E105" s="47"/>
      <c r="F105" s="47"/>
      <c r="G105" s="57"/>
      <c r="H105" s="137"/>
      <c r="I105" s="59"/>
      <c r="L105" s="168"/>
    </row>
    <row r="106" spans="2:12" ht="12.75" customHeight="1">
      <c r="B106" s="47"/>
      <c r="C106" s="125"/>
      <c r="D106" s="47"/>
      <c r="E106" s="47"/>
      <c r="F106" s="47"/>
      <c r="G106" s="57"/>
      <c r="H106" s="137"/>
      <c r="I106" s="59"/>
      <c r="L106" s="168"/>
    </row>
    <row r="107" spans="2:12" ht="12.75" customHeight="1">
      <c r="B107" s="47"/>
      <c r="C107" s="125"/>
      <c r="D107" s="47"/>
      <c r="E107" s="47"/>
      <c r="F107" s="47"/>
      <c r="G107" s="57"/>
      <c r="H107" s="137"/>
      <c r="I107" s="59"/>
      <c r="L107" s="168"/>
    </row>
    <row r="108" spans="2:12" ht="12.75" customHeight="1">
      <c r="B108" s="47"/>
      <c r="C108" s="125"/>
      <c r="D108" s="56"/>
      <c r="E108" s="56"/>
      <c r="F108" s="56"/>
      <c r="G108" s="56"/>
      <c r="H108" s="125"/>
      <c r="I108" s="125"/>
      <c r="L108" s="168"/>
    </row>
    <row r="109" spans="2:12" ht="12.75" customHeight="1">
      <c r="B109" s="47"/>
      <c r="C109" s="125"/>
      <c r="D109" s="126"/>
      <c r="E109" s="126"/>
      <c r="F109" s="126"/>
      <c r="G109" s="126"/>
      <c r="H109" s="127"/>
      <c r="I109" s="127"/>
      <c r="L109" s="168"/>
    </row>
    <row r="110" spans="2:12" ht="12.75" customHeight="1">
      <c r="B110" s="47"/>
      <c r="C110" s="125"/>
      <c r="D110" s="126"/>
      <c r="E110" s="126"/>
      <c r="F110" s="126"/>
      <c r="G110" s="126"/>
      <c r="H110" s="127"/>
      <c r="I110" s="127"/>
      <c r="L110" s="168"/>
    </row>
    <row r="111" spans="2:12" ht="12.75" customHeight="1">
      <c r="B111" s="47"/>
      <c r="C111" s="125"/>
      <c r="D111" s="126"/>
      <c r="E111" s="126"/>
      <c r="F111" s="126"/>
      <c r="G111" s="126"/>
      <c r="H111" s="127"/>
      <c r="I111" s="127"/>
      <c r="L111" s="168"/>
    </row>
    <row r="112" spans="2:12" ht="12.75" customHeight="1">
      <c r="B112" s="47"/>
      <c r="C112" s="125"/>
      <c r="D112" s="126"/>
      <c r="E112" s="126"/>
      <c r="F112" s="126"/>
      <c r="G112" s="126"/>
      <c r="H112" s="127"/>
      <c r="I112" s="127"/>
      <c r="L112" s="168"/>
    </row>
    <row r="113" spans="2:12" ht="12.75" customHeight="1">
      <c r="B113" s="38"/>
      <c r="C113" s="60"/>
      <c r="D113" s="57"/>
      <c r="E113" s="87"/>
      <c r="F113" s="87"/>
      <c r="G113" s="57"/>
      <c r="H113" s="137"/>
      <c r="I113" s="59"/>
      <c r="L113" s="168"/>
    </row>
    <row r="114" spans="2:12" ht="12.75" customHeight="1">
      <c r="B114" s="60"/>
      <c r="C114" s="60"/>
      <c r="D114" s="57"/>
      <c r="E114" s="87"/>
      <c r="F114" s="87"/>
      <c r="G114" s="57"/>
      <c r="H114" s="56"/>
      <c r="I114" s="103"/>
      <c r="L114" s="168"/>
    </row>
    <row r="115" spans="2:12" ht="12.75" customHeight="1">
      <c r="B115" s="60"/>
      <c r="C115" s="60"/>
      <c r="D115" s="57"/>
      <c r="E115" s="87"/>
      <c r="F115" s="87"/>
      <c r="G115" s="57"/>
      <c r="H115" s="56"/>
      <c r="I115" s="138"/>
      <c r="L115" s="168"/>
    </row>
    <row r="116" spans="2:12" ht="12.75" customHeight="1">
      <c r="B116" s="60"/>
      <c r="C116" s="60"/>
      <c r="D116" s="57"/>
      <c r="E116" s="87"/>
      <c r="F116" s="87"/>
      <c r="G116" s="57"/>
      <c r="H116" s="137"/>
      <c r="I116" s="59"/>
      <c r="L116" s="168"/>
    </row>
    <row r="117" spans="2:12" ht="12.75" customHeight="1">
      <c r="B117" s="60"/>
      <c r="C117" s="60"/>
      <c r="D117" s="57"/>
      <c r="E117" s="87"/>
      <c r="F117" s="87"/>
      <c r="G117" s="57"/>
      <c r="H117" s="137"/>
      <c r="I117" s="59"/>
      <c r="L117" s="168"/>
    </row>
    <row r="118" spans="2:12" ht="12.75" customHeight="1">
      <c r="B118" s="38"/>
      <c r="C118" s="60"/>
      <c r="D118" s="57"/>
      <c r="E118" s="87"/>
      <c r="F118" s="87"/>
      <c r="G118" s="60"/>
      <c r="H118" s="137"/>
      <c r="I118" s="59"/>
      <c r="L118" s="168"/>
    </row>
    <row r="119" spans="2:12" ht="12.75" customHeight="1">
      <c r="B119" s="60"/>
      <c r="C119" s="60"/>
      <c r="D119" s="57"/>
      <c r="E119" s="87"/>
      <c r="F119" s="87"/>
      <c r="G119" s="57"/>
      <c r="H119" s="137"/>
      <c r="I119" s="59"/>
      <c r="L119" s="168"/>
    </row>
    <row r="120" spans="2:12" ht="12.75" customHeight="1">
      <c r="B120" s="87"/>
      <c r="C120" s="87"/>
      <c r="D120" s="87"/>
      <c r="E120" s="87"/>
      <c r="F120" s="87"/>
      <c r="G120" s="87"/>
      <c r="H120" s="87"/>
      <c r="I120" s="87"/>
      <c r="L120" s="168"/>
    </row>
    <row r="121" spans="2:12" ht="12.75" customHeight="1">
      <c r="B121" s="60"/>
      <c r="C121" s="60"/>
      <c r="D121" s="57"/>
      <c r="E121" s="87"/>
      <c r="F121" s="87"/>
      <c r="G121" s="57"/>
      <c r="H121" s="137"/>
      <c r="I121" s="59"/>
      <c r="L121" s="168"/>
    </row>
    <row r="122" spans="2:12" ht="12.75" customHeight="1">
      <c r="B122" s="38"/>
      <c r="C122" s="38"/>
      <c r="D122" s="47"/>
      <c r="E122" s="47"/>
      <c r="F122" s="128"/>
      <c r="G122" s="57"/>
      <c r="H122" s="57"/>
      <c r="I122" s="57"/>
      <c r="L122" s="168"/>
    </row>
    <row r="123" spans="2:12" ht="12.75" customHeight="1">
      <c r="B123" s="38"/>
      <c r="C123" s="38"/>
      <c r="D123" s="47"/>
      <c r="E123" s="47"/>
      <c r="F123" s="128"/>
      <c r="G123" s="57"/>
      <c r="H123" s="57"/>
      <c r="I123" s="57"/>
      <c r="L123" s="168"/>
    </row>
    <row r="124" spans="2:12" ht="12.75" customHeight="1">
      <c r="B124" s="110"/>
      <c r="C124" s="110"/>
      <c r="D124" s="56"/>
      <c r="E124" s="110"/>
      <c r="F124" s="38"/>
      <c r="G124" s="38"/>
      <c r="H124" s="60"/>
      <c r="I124" s="60"/>
      <c r="J124" s="60"/>
      <c r="K124" s="60"/>
      <c r="L124" s="168"/>
    </row>
    <row r="125" spans="2:12" ht="12.75" customHeight="1">
      <c r="B125" s="110"/>
      <c r="C125" s="110"/>
      <c r="D125" s="56"/>
      <c r="E125" s="110"/>
      <c r="F125" s="38"/>
      <c r="G125" s="38"/>
      <c r="H125" s="60"/>
      <c r="I125" s="60"/>
      <c r="L125" s="168"/>
    </row>
    <row r="126" spans="2:12" ht="12.75" customHeight="1">
      <c r="B126" s="87"/>
      <c r="C126" s="87"/>
      <c r="D126" s="87"/>
      <c r="E126" s="87"/>
      <c r="F126" s="87"/>
      <c r="G126" s="87"/>
      <c r="H126" s="87"/>
      <c r="I126" s="87"/>
      <c r="L126" s="168"/>
    </row>
    <row r="127" spans="2:12" ht="12.75" customHeight="1">
      <c r="B127" s="38"/>
      <c r="C127" s="38"/>
      <c r="D127" s="38"/>
      <c r="E127" s="38"/>
      <c r="F127" s="38"/>
      <c r="G127" s="38"/>
      <c r="H127" s="38"/>
      <c r="I127" s="38"/>
      <c r="J127" s="60"/>
      <c r="K127" s="60"/>
      <c r="L127" s="168"/>
    </row>
    <row r="128" spans="2:12" ht="12.75" customHeight="1">
      <c r="B128" s="57"/>
      <c r="C128" s="57"/>
      <c r="D128" s="129"/>
      <c r="E128" s="130"/>
      <c r="F128" s="130"/>
      <c r="G128" s="130"/>
      <c r="H128" s="130"/>
      <c r="I128" s="130"/>
      <c r="J128" s="60"/>
      <c r="K128" s="60"/>
      <c r="L128" s="168"/>
    </row>
    <row r="129" spans="2:12" ht="12.75" customHeight="1">
      <c r="B129" s="57"/>
      <c r="C129" s="87"/>
      <c r="D129" s="131"/>
      <c r="E129" s="131"/>
      <c r="F129" s="131"/>
      <c r="G129" s="131"/>
      <c r="H129" s="131"/>
      <c r="I129" s="131"/>
      <c r="L129" s="168"/>
    </row>
    <row r="130" spans="2:12" ht="12.75" customHeight="1">
      <c r="B130" s="38"/>
      <c r="C130" s="38"/>
      <c r="D130" s="38"/>
      <c r="E130" s="38"/>
      <c r="F130" s="38"/>
      <c r="G130" s="38"/>
      <c r="H130" s="38"/>
      <c r="I130" s="38"/>
      <c r="L130" s="168"/>
    </row>
    <row r="131" spans="2:12" ht="12.75" customHeight="1">
      <c r="B131" s="57"/>
      <c r="C131" s="87"/>
      <c r="D131" s="80"/>
      <c r="E131" s="80"/>
      <c r="F131" s="80"/>
      <c r="G131" s="80"/>
      <c r="H131" s="80"/>
      <c r="I131" s="80"/>
      <c r="L131" s="168"/>
    </row>
    <row r="132" spans="2:12" ht="12.75" customHeight="1">
      <c r="B132" s="57"/>
      <c r="C132" s="87"/>
      <c r="D132" s="80"/>
      <c r="E132" s="80"/>
      <c r="F132" s="80"/>
      <c r="G132" s="80"/>
      <c r="H132" s="80"/>
      <c r="I132" s="80"/>
      <c r="L132" s="168"/>
    </row>
    <row r="133" spans="2:12" ht="12.75" customHeight="1">
      <c r="B133" s="57"/>
      <c r="C133" s="87"/>
      <c r="D133" s="80"/>
      <c r="E133" s="80"/>
      <c r="F133" s="80"/>
      <c r="G133" s="80"/>
      <c r="H133" s="80"/>
      <c r="I133" s="80"/>
      <c r="L133" s="168"/>
    </row>
    <row r="134" spans="2:12" ht="12.75" customHeight="1">
      <c r="B134" s="57"/>
      <c r="C134" s="87"/>
      <c r="D134" s="80"/>
      <c r="E134" s="80"/>
      <c r="F134" s="80"/>
      <c r="G134" s="80"/>
      <c r="H134" s="80"/>
      <c r="I134" s="80"/>
      <c r="L134" s="168"/>
    </row>
    <row r="135" spans="2:12" ht="12.75" customHeight="1">
      <c r="B135" s="57"/>
      <c r="C135" s="87"/>
      <c r="D135" s="80"/>
      <c r="E135" s="80"/>
      <c r="F135" s="80"/>
      <c r="G135" s="80"/>
      <c r="H135" s="80"/>
      <c r="I135" s="80"/>
      <c r="L135" s="168"/>
    </row>
    <row r="136" spans="2:12" ht="12.75" customHeight="1">
      <c r="B136" s="57"/>
      <c r="C136" s="87"/>
      <c r="D136" s="121"/>
      <c r="E136" s="121"/>
      <c r="F136" s="121"/>
      <c r="G136" s="121"/>
      <c r="H136" s="121"/>
      <c r="I136" s="121"/>
      <c r="L136" s="168"/>
    </row>
    <row r="137" spans="2:12" ht="12.75" customHeight="1">
      <c r="B137" s="57"/>
      <c r="C137" s="87"/>
      <c r="D137" s="123"/>
      <c r="E137" s="123"/>
      <c r="F137" s="123"/>
      <c r="G137" s="79"/>
      <c r="H137" s="76"/>
      <c r="I137" s="79"/>
      <c r="L137" s="38"/>
    </row>
    <row r="138" spans="2:12" ht="12.75" customHeight="1">
      <c r="B138" s="57"/>
      <c r="C138" s="87"/>
      <c r="D138" s="102"/>
      <c r="E138" s="102"/>
      <c r="F138" s="102"/>
      <c r="G138" s="102"/>
      <c r="H138" s="102"/>
      <c r="I138" s="102"/>
    </row>
    <row r="139" spans="2:12" ht="12.75" customHeight="1">
      <c r="B139" s="57"/>
      <c r="C139" s="57"/>
      <c r="D139" s="139"/>
      <c r="E139" s="139"/>
      <c r="F139" s="139"/>
      <c r="G139" s="139"/>
      <c r="H139" s="139"/>
      <c r="I139" s="139"/>
    </row>
    <row r="140" spans="2:12" ht="12.75" customHeight="1">
      <c r="B140" s="57"/>
      <c r="C140" s="57"/>
      <c r="D140" s="139"/>
      <c r="E140" s="139"/>
      <c r="F140" s="139"/>
      <c r="G140" s="139"/>
      <c r="H140" s="139"/>
      <c r="I140" s="139"/>
    </row>
    <row r="141" spans="2:12" ht="12.75" customHeight="1">
      <c r="B141" s="38"/>
      <c r="C141" s="38"/>
      <c r="D141" s="38"/>
      <c r="E141" s="38"/>
      <c r="F141" s="38"/>
      <c r="G141" s="38"/>
      <c r="H141" s="38"/>
      <c r="I141" s="38"/>
    </row>
    <row r="142" spans="2:12" ht="12.75" customHeight="1">
      <c r="B142" s="38"/>
      <c r="C142" s="38"/>
      <c r="D142" s="38"/>
      <c r="E142" s="38"/>
      <c r="F142" s="38"/>
      <c r="G142" s="38"/>
      <c r="H142" s="38"/>
      <c r="I142" s="38"/>
    </row>
    <row r="143" spans="2:12" ht="12.75" customHeight="1">
      <c r="B143" s="71"/>
      <c r="C143" s="71"/>
      <c r="D143" s="71"/>
      <c r="E143" s="71"/>
      <c r="F143" s="71"/>
      <c r="G143" s="71"/>
      <c r="H143" s="71"/>
      <c r="I143" s="71"/>
    </row>
    <row r="144" spans="2:12" ht="12.75" customHeight="1">
      <c r="B144" s="38"/>
      <c r="C144" s="38"/>
      <c r="D144" s="38"/>
      <c r="E144" s="38"/>
      <c r="F144" s="38"/>
      <c r="G144" s="38"/>
      <c r="H144" s="38"/>
      <c r="I144" s="38"/>
    </row>
    <row r="145" spans="2:9" ht="12.75" customHeight="1">
      <c r="B145" s="38"/>
      <c r="C145" s="60"/>
      <c r="D145" s="60"/>
      <c r="E145" s="132"/>
      <c r="F145" s="38"/>
      <c r="G145" s="38"/>
      <c r="H145" s="38"/>
      <c r="I145" s="38"/>
    </row>
    <row r="146" spans="2:9" ht="12.75" customHeight="1">
      <c r="B146" s="38"/>
      <c r="C146" s="60"/>
      <c r="D146" s="59"/>
      <c r="E146" s="133"/>
      <c r="F146" s="38"/>
      <c r="G146" s="38"/>
      <c r="H146" s="38"/>
      <c r="I146" s="38"/>
    </row>
    <row r="147" spans="2:9" ht="12.75" customHeight="1">
      <c r="B147" s="38"/>
      <c r="C147" s="60"/>
      <c r="D147" s="59"/>
      <c r="E147" s="133"/>
      <c r="F147" s="38"/>
      <c r="G147" s="38"/>
      <c r="H147" s="38"/>
      <c r="I147" s="38"/>
    </row>
    <row r="148" spans="2:9" ht="12.75" customHeight="1">
      <c r="B148" s="38"/>
      <c r="C148" s="60"/>
      <c r="D148" s="59"/>
      <c r="E148" s="133"/>
      <c r="F148" s="38"/>
      <c r="G148" s="38"/>
      <c r="H148" s="38"/>
      <c r="I148" s="38"/>
    </row>
    <row r="149" spans="2:9" ht="12.75" customHeight="1">
      <c r="B149" s="38"/>
      <c r="C149" s="60"/>
      <c r="D149" s="59"/>
      <c r="E149" s="133"/>
      <c r="F149" s="38"/>
      <c r="G149" s="38"/>
      <c r="H149" s="38"/>
      <c r="I149" s="38"/>
    </row>
    <row r="150" spans="2:9" ht="12.75" customHeight="1">
      <c r="B150" s="38"/>
      <c r="C150" s="60"/>
      <c r="D150" s="59"/>
      <c r="E150" s="80"/>
      <c r="F150" s="38"/>
      <c r="G150" s="38"/>
      <c r="H150" s="38"/>
      <c r="I150" s="38"/>
    </row>
    <row r="151" spans="2:9" ht="12.75" customHeight="1">
      <c r="B151" s="38"/>
      <c r="C151" s="60"/>
      <c r="D151" s="60"/>
      <c r="E151" s="80"/>
      <c r="F151" s="38"/>
      <c r="G151" s="38"/>
      <c r="H151" s="38"/>
      <c r="I151" s="38"/>
    </row>
    <row r="152" spans="2:9" ht="12.75" customHeight="1">
      <c r="B152" s="38"/>
      <c r="C152" s="38"/>
      <c r="D152" s="38"/>
      <c r="E152" s="38"/>
      <c r="F152" s="38"/>
      <c r="G152" s="38"/>
      <c r="H152" s="38"/>
      <c r="I152" s="38"/>
    </row>
    <row r="153" spans="2:9" ht="12.75" customHeight="1">
      <c r="B153" s="38"/>
      <c r="C153" s="38"/>
      <c r="D153" s="38"/>
      <c r="E153" s="38"/>
      <c r="F153" s="38"/>
      <c r="G153" s="38"/>
      <c r="H153" s="38"/>
      <c r="I153" s="38"/>
    </row>
    <row r="154" spans="2:9" ht="12.75" customHeight="1">
      <c r="B154" s="71"/>
      <c r="C154" s="71"/>
      <c r="D154" s="71"/>
      <c r="E154" s="71"/>
      <c r="F154" s="71"/>
      <c r="G154" s="71"/>
      <c r="H154" s="71"/>
      <c r="I154" s="71"/>
    </row>
    <row r="155" spans="2:9" ht="12.75" customHeight="1">
      <c r="B155" s="38"/>
      <c r="C155" s="38"/>
      <c r="D155" s="38"/>
      <c r="E155" s="38"/>
      <c r="F155" s="38"/>
      <c r="G155" s="38"/>
      <c r="H155" s="38"/>
      <c r="I155" s="38"/>
    </row>
    <row r="156" spans="2:9" ht="12.75" customHeight="1">
      <c r="B156" s="38"/>
      <c r="C156" s="60"/>
      <c r="D156" s="60"/>
      <c r="E156" s="140"/>
      <c r="F156" s="141"/>
      <c r="G156" s="140"/>
      <c r="H156" s="38"/>
      <c r="I156" s="38"/>
    </row>
    <row r="157" spans="2:9" ht="12.75" customHeight="1">
      <c r="B157" s="38"/>
      <c r="C157" s="60"/>
      <c r="D157" s="60"/>
      <c r="E157" s="140"/>
      <c r="F157" s="141"/>
      <c r="G157" s="140"/>
      <c r="H157" s="38"/>
      <c r="I157" s="38"/>
    </row>
    <row r="158" spans="2:9" ht="12.75" customHeight="1">
      <c r="B158" s="38"/>
      <c r="C158" s="142"/>
      <c r="D158" s="142"/>
      <c r="E158" s="133"/>
      <c r="F158" s="133"/>
      <c r="G158" s="133"/>
      <c r="H158" s="38"/>
      <c r="I158" s="38"/>
    </row>
    <row r="159" spans="2:9" ht="12.75" customHeight="1">
      <c r="B159" s="38"/>
      <c r="C159" s="142"/>
      <c r="D159" s="142"/>
      <c r="E159" s="133"/>
      <c r="F159" s="133"/>
      <c r="G159" s="133"/>
      <c r="H159" s="38"/>
      <c r="I159" s="38"/>
    </row>
    <row r="160" spans="2:9" ht="12.75" hidden="1" customHeight="1">
      <c r="B160" s="38"/>
      <c r="C160" s="142"/>
      <c r="D160" s="142"/>
      <c r="E160" s="133"/>
      <c r="F160" s="133"/>
      <c r="G160" s="133"/>
      <c r="H160" s="38"/>
      <c r="I160" s="38"/>
    </row>
    <row r="161" spans="2:12" ht="12.75" hidden="1" customHeight="1">
      <c r="B161" s="38"/>
      <c r="C161" s="142"/>
      <c r="D161" s="142"/>
      <c r="E161" s="133"/>
      <c r="F161" s="133"/>
      <c r="G161" s="133"/>
      <c r="H161" s="38"/>
      <c r="I161" s="38"/>
    </row>
    <row r="162" spans="2:12" ht="12.75" hidden="1" customHeight="1">
      <c r="B162" s="38"/>
      <c r="C162" s="142"/>
      <c r="D162" s="142"/>
      <c r="E162" s="133"/>
      <c r="F162" s="133"/>
      <c r="G162" s="133"/>
      <c r="H162" s="38"/>
      <c r="I162" s="38"/>
    </row>
    <row r="163" spans="2:12" ht="12.75" hidden="1" customHeight="1">
      <c r="B163" s="38"/>
      <c r="C163" s="142"/>
      <c r="D163" s="142"/>
      <c r="E163" s="133"/>
      <c r="F163" s="133"/>
      <c r="G163" s="133"/>
      <c r="H163" s="38"/>
      <c r="I163" s="38"/>
    </row>
    <row r="164" spans="2:12" ht="12.75" hidden="1" customHeight="1">
      <c r="B164" s="38"/>
      <c r="C164" s="38"/>
      <c r="D164" s="38"/>
      <c r="E164" s="38"/>
      <c r="F164" s="38"/>
      <c r="G164" s="38"/>
      <c r="H164" s="38"/>
      <c r="I164" s="38"/>
    </row>
    <row r="165" spans="2:12" ht="12.75" hidden="1" customHeight="1">
      <c r="B165" s="38"/>
      <c r="C165" s="60"/>
      <c r="D165" s="60"/>
      <c r="E165" s="80"/>
      <c r="F165" s="80"/>
      <c r="G165" s="80"/>
      <c r="H165" s="38"/>
      <c r="I165" s="38"/>
    </row>
    <row r="166" spans="2:12" ht="12.75" hidden="1" customHeight="1">
      <c r="B166" s="38"/>
      <c r="C166" s="38"/>
      <c r="D166" s="38"/>
      <c r="E166" s="38"/>
      <c r="F166" s="38"/>
      <c r="G166" s="38"/>
      <c r="H166" s="38"/>
      <c r="I166" s="38"/>
    </row>
    <row r="167" spans="2:12" ht="12.75" hidden="1" customHeight="1">
      <c r="B167" s="38"/>
      <c r="C167" s="38"/>
      <c r="D167" s="38"/>
      <c r="E167" s="38"/>
      <c r="F167" s="38"/>
      <c r="G167" s="38"/>
      <c r="H167" s="38"/>
      <c r="I167" s="38"/>
    </row>
    <row r="168" spans="2:12" ht="12.75" hidden="1" customHeight="1">
      <c r="B168" s="38"/>
      <c r="C168" s="38"/>
      <c r="D168" s="38"/>
      <c r="E168" s="38"/>
      <c r="F168" s="38"/>
      <c r="G168" s="38"/>
      <c r="H168" s="38"/>
      <c r="I168" s="38"/>
    </row>
    <row r="169" spans="2:12" ht="12.75" hidden="1" customHeight="1">
      <c r="B169" s="38"/>
      <c r="C169" s="38"/>
      <c r="D169" s="38"/>
      <c r="E169" s="38"/>
      <c r="F169" s="38"/>
      <c r="G169" s="38"/>
      <c r="H169" s="38"/>
      <c r="I169" s="38"/>
    </row>
    <row r="170" spans="2:12" ht="12.75" hidden="1" customHeight="1">
      <c r="B170" s="38"/>
      <c r="C170" s="38"/>
      <c r="D170" s="38"/>
      <c r="E170" s="38"/>
      <c r="F170" s="38"/>
      <c r="G170" s="38"/>
      <c r="H170" s="38"/>
      <c r="I170" s="38"/>
    </row>
    <row r="171" spans="2:12" ht="12.75" hidden="1" customHeight="1">
      <c r="B171" s="38"/>
      <c r="C171" s="38"/>
      <c r="D171" s="38"/>
      <c r="E171" s="38"/>
      <c r="F171" s="38"/>
      <c r="G171" s="38"/>
      <c r="H171" s="38"/>
      <c r="I171" s="38"/>
    </row>
    <row r="172" spans="2:12" ht="12.75" customHeight="1">
      <c r="B172" s="38"/>
      <c r="C172" s="38"/>
      <c r="D172" s="38"/>
      <c r="E172" s="38"/>
      <c r="F172" s="38"/>
      <c r="G172" s="38"/>
      <c r="H172" s="38"/>
      <c r="I172" s="38"/>
    </row>
    <row r="173" spans="2:12" ht="12.75" customHeight="1">
      <c r="B173" s="110"/>
      <c r="C173" s="110"/>
      <c r="D173" s="56"/>
      <c r="E173" s="110"/>
      <c r="F173" s="38"/>
      <c r="G173" s="38"/>
      <c r="H173" s="56"/>
      <c r="I173" s="103"/>
    </row>
    <row r="174" spans="2:12">
      <c r="B174" s="110"/>
      <c r="C174" s="110"/>
      <c r="D174" s="56"/>
      <c r="E174" s="110"/>
      <c r="F174" s="38"/>
      <c r="G174" s="38"/>
      <c r="H174" s="56"/>
      <c r="I174" s="138"/>
    </row>
    <row r="175" spans="2:12" s="134" customFormat="1" ht="15.75" customHeight="1">
      <c r="B175" s="110"/>
      <c r="C175" s="110"/>
      <c r="D175" s="56"/>
      <c r="E175" s="110"/>
      <c r="F175" s="38"/>
      <c r="G175" s="38"/>
      <c r="H175" s="38"/>
      <c r="I175" s="38"/>
      <c r="J175" s="61"/>
      <c r="K175" s="61"/>
      <c r="L175" s="61"/>
    </row>
    <row r="176" spans="2:12">
      <c r="B176" s="110"/>
      <c r="C176" s="110"/>
      <c r="D176" s="56"/>
      <c r="E176" s="110"/>
      <c r="F176" s="38"/>
      <c r="G176" s="38"/>
      <c r="H176" s="60"/>
      <c r="I176" s="60"/>
      <c r="J176" s="61"/>
      <c r="K176" s="61"/>
      <c r="L176" s="61"/>
    </row>
    <row r="177" spans="2:12">
      <c r="B177" s="38"/>
      <c r="C177" s="110"/>
      <c r="D177" s="56"/>
      <c r="E177" s="110"/>
      <c r="F177" s="38"/>
      <c r="G177" s="38"/>
      <c r="H177" s="60"/>
      <c r="I177" s="60"/>
      <c r="J177" s="61"/>
      <c r="K177" s="61"/>
      <c r="L177" s="61"/>
    </row>
    <row r="178" spans="2:12">
      <c r="B178" s="38"/>
      <c r="C178" s="38"/>
      <c r="D178" s="38"/>
      <c r="E178" s="38"/>
      <c r="F178" s="38"/>
      <c r="G178" s="38"/>
      <c r="H178" s="38"/>
      <c r="I178" s="38"/>
      <c r="J178" s="61"/>
      <c r="K178" s="61"/>
    </row>
    <row r="179" spans="2:12">
      <c r="B179" s="71"/>
      <c r="C179" s="71"/>
      <c r="D179" s="71"/>
      <c r="E179" s="71"/>
      <c r="F179" s="71"/>
      <c r="G179" s="71"/>
      <c r="H179" s="71"/>
      <c r="I179" s="71"/>
      <c r="J179" s="61"/>
      <c r="K179" s="61"/>
    </row>
    <row r="180" spans="2:12">
      <c r="B180" s="59"/>
      <c r="C180" s="59"/>
      <c r="D180" s="59"/>
      <c r="E180" s="38"/>
      <c r="F180" s="38"/>
      <c r="G180" s="69"/>
      <c r="H180" s="38"/>
      <c r="I180" s="38"/>
      <c r="J180" s="61"/>
      <c r="K180" s="61"/>
    </row>
    <row r="181" spans="2:12">
      <c r="B181" s="110"/>
      <c r="C181" s="110"/>
      <c r="D181" s="101"/>
      <c r="E181" s="101"/>
      <c r="F181" s="101"/>
      <c r="G181" s="101"/>
      <c r="H181" s="101"/>
      <c r="I181" s="101"/>
    </row>
    <row r="182" spans="2:12">
      <c r="B182" s="110"/>
      <c r="C182" s="110"/>
      <c r="D182" s="102"/>
      <c r="E182" s="102"/>
      <c r="F182" s="102"/>
      <c r="G182" s="102"/>
      <c r="H182" s="102"/>
      <c r="I182" s="102"/>
    </row>
    <row r="183" spans="2:12">
      <c r="B183" s="110"/>
      <c r="C183" s="110"/>
      <c r="D183" s="102"/>
      <c r="E183" s="102"/>
      <c r="F183" s="102"/>
      <c r="G183" s="102"/>
      <c r="H183" s="102"/>
      <c r="I183" s="102"/>
    </row>
    <row r="184" spans="2:12">
      <c r="B184" s="110"/>
      <c r="C184" s="110"/>
      <c r="D184" s="102"/>
      <c r="E184" s="102"/>
      <c r="F184" s="102"/>
      <c r="G184" s="102"/>
      <c r="H184" s="102"/>
      <c r="I184" s="102"/>
    </row>
    <row r="185" spans="2:12">
      <c r="B185" s="110"/>
      <c r="C185" s="110"/>
      <c r="D185" s="102"/>
      <c r="E185" s="102"/>
      <c r="F185" s="102"/>
      <c r="G185" s="102"/>
      <c r="H185" s="102"/>
      <c r="I185" s="102"/>
    </row>
    <row r="186" spans="2:12">
      <c r="B186" s="110"/>
      <c r="C186" s="110"/>
      <c r="D186" s="102"/>
      <c r="E186" s="102"/>
      <c r="F186" s="102"/>
      <c r="G186" s="102"/>
      <c r="H186" s="102"/>
      <c r="I186" s="102"/>
    </row>
    <row r="187" spans="2:12">
      <c r="B187" s="110"/>
      <c r="C187" s="110"/>
      <c r="D187" s="102"/>
      <c r="E187" s="102"/>
      <c r="F187" s="102"/>
      <c r="G187" s="102"/>
      <c r="H187" s="102"/>
      <c r="I187" s="102"/>
    </row>
    <row r="188" spans="2:12">
      <c r="B188" s="110"/>
      <c r="C188" s="110"/>
      <c r="D188" s="102"/>
      <c r="E188" s="102"/>
      <c r="F188" s="102"/>
      <c r="G188" s="102"/>
      <c r="H188" s="102"/>
      <c r="I188" s="102"/>
    </row>
    <row r="189" spans="2:12">
      <c r="B189" s="110"/>
      <c r="C189" s="110"/>
      <c r="D189" s="102"/>
      <c r="E189" s="102"/>
      <c r="F189" s="102"/>
      <c r="G189" s="102"/>
      <c r="H189" s="102"/>
      <c r="I189" s="102"/>
    </row>
    <row r="190" spans="2:12">
      <c r="B190" s="102"/>
      <c r="C190" s="102"/>
      <c r="D190" s="102"/>
      <c r="E190" s="102"/>
      <c r="F190" s="102"/>
      <c r="G190" s="102"/>
      <c r="H190" s="102"/>
      <c r="I190" s="102"/>
    </row>
    <row r="191" spans="2:12">
      <c r="B191" s="110"/>
      <c r="C191" s="110"/>
      <c r="D191" s="143"/>
      <c r="E191" s="143"/>
      <c r="F191" s="143"/>
      <c r="G191" s="143"/>
      <c r="H191" s="143"/>
      <c r="I191" s="143"/>
    </row>
    <row r="192" spans="2:12">
      <c r="B192" s="110"/>
      <c r="C192" s="110"/>
      <c r="D192" s="143"/>
      <c r="E192" s="143"/>
      <c r="F192" s="143"/>
      <c r="G192" s="143"/>
      <c r="H192" s="143"/>
      <c r="I192" s="143"/>
    </row>
    <row r="193" spans="2:9">
      <c r="B193" s="110"/>
      <c r="C193" s="110"/>
      <c r="D193" s="80"/>
      <c r="E193" s="80"/>
      <c r="F193" s="80"/>
      <c r="G193" s="80"/>
      <c r="H193" s="80"/>
      <c r="I193" s="80"/>
    </row>
    <row r="194" spans="2:9">
      <c r="B194" s="38"/>
      <c r="C194" s="38"/>
      <c r="D194" s="38"/>
      <c r="E194" s="38"/>
      <c r="F194" s="38"/>
      <c r="G194" s="38"/>
      <c r="H194" s="38"/>
      <c r="I194" s="38"/>
    </row>
    <row r="195" spans="2:9">
      <c r="B195" s="110"/>
      <c r="C195" s="110"/>
      <c r="D195" s="83"/>
      <c r="E195" s="83"/>
      <c r="F195" s="83"/>
      <c r="G195" s="83"/>
      <c r="H195" s="83"/>
      <c r="I195" s="83"/>
    </row>
    <row r="196" spans="2:9">
      <c r="B196" s="110"/>
      <c r="C196" s="110"/>
      <c r="D196" s="103"/>
      <c r="E196" s="103"/>
      <c r="F196" s="103"/>
      <c r="G196" s="103"/>
      <c r="H196" s="103"/>
      <c r="I196" s="103"/>
    </row>
    <row r="197" spans="2:9">
      <c r="B197" s="110"/>
      <c r="C197" s="110"/>
      <c r="D197" s="80"/>
      <c r="E197" s="80"/>
      <c r="F197" s="80"/>
      <c r="G197" s="80"/>
      <c r="H197" s="80"/>
      <c r="I197" s="80"/>
    </row>
    <row r="198" spans="2:9">
      <c r="B198" s="110"/>
      <c r="C198" s="110"/>
      <c r="D198" s="135"/>
      <c r="E198" s="135"/>
      <c r="F198" s="135"/>
      <c r="G198" s="135"/>
      <c r="H198" s="136"/>
      <c r="I198" s="136"/>
    </row>
    <row r="199" spans="2:9">
      <c r="B199" s="38"/>
      <c r="C199" s="38"/>
      <c r="D199" s="38"/>
      <c r="E199" s="42"/>
      <c r="F199" s="42"/>
      <c r="G199" s="42"/>
      <c r="H199" s="38"/>
      <c r="I199" s="38"/>
    </row>
    <row r="200" spans="2:9">
      <c r="B200" s="71"/>
      <c r="C200" s="71"/>
      <c r="D200" s="71"/>
      <c r="E200" s="71"/>
      <c r="F200" s="71"/>
      <c r="G200" s="71"/>
      <c r="H200" s="71"/>
      <c r="I200" s="71"/>
    </row>
    <row r="201" spans="2:9">
      <c r="B201" s="38"/>
      <c r="C201" s="38"/>
      <c r="D201" s="38"/>
      <c r="E201" s="42"/>
      <c r="F201" s="42"/>
      <c r="G201" s="42"/>
      <c r="H201" s="38"/>
      <c r="I201" s="38"/>
    </row>
    <row r="202" spans="2:9">
      <c r="B202" s="110"/>
      <c r="C202" s="110"/>
      <c r="D202" s="104"/>
      <c r="E202" s="104"/>
      <c r="F202" s="104"/>
      <c r="G202" s="104"/>
      <c r="H202" s="104"/>
      <c r="I202" s="104"/>
    </row>
    <row r="203" spans="2:9">
      <c r="B203" s="110"/>
      <c r="C203" s="110"/>
      <c r="D203" s="79"/>
      <c r="E203" s="79"/>
      <c r="F203" s="79"/>
      <c r="G203" s="79"/>
      <c r="H203" s="79"/>
      <c r="I203" s="79"/>
    </row>
    <row r="204" spans="2:9">
      <c r="B204" s="110"/>
      <c r="C204" s="110"/>
      <c r="D204" s="76"/>
      <c r="E204" s="83"/>
      <c r="F204" s="83"/>
      <c r="G204" s="83"/>
      <c r="H204" s="83"/>
      <c r="I204" s="83"/>
    </row>
    <row r="205" spans="2:9">
      <c r="B205" s="110"/>
      <c r="C205" s="110"/>
      <c r="D205" s="123"/>
      <c r="E205" s="123"/>
      <c r="F205" s="123"/>
      <c r="G205" s="123"/>
      <c r="H205" s="123"/>
      <c r="I205" s="123"/>
    </row>
    <row r="206" spans="2:9">
      <c r="B206" s="110"/>
      <c r="C206" s="110"/>
      <c r="D206" s="105"/>
      <c r="E206" s="105"/>
      <c r="F206" s="105"/>
      <c r="G206" s="105"/>
      <c r="H206" s="105"/>
      <c r="I206" s="105"/>
    </row>
    <row r="207" spans="2:9">
      <c r="B207" s="110"/>
      <c r="C207" s="110"/>
      <c r="D207" s="76"/>
      <c r="E207" s="76"/>
      <c r="F207" s="76"/>
      <c r="G207" s="76"/>
      <c r="H207" s="76"/>
      <c r="I207" s="76"/>
    </row>
    <row r="208" spans="2:9">
      <c r="B208" s="83"/>
      <c r="C208" s="83"/>
      <c r="D208" s="83"/>
      <c r="E208" s="83"/>
      <c r="F208" s="83"/>
      <c r="G208" s="38"/>
      <c r="H208" s="38"/>
      <c r="I208" s="38"/>
    </row>
    <row r="209" spans="2:9">
      <c r="B209" s="83"/>
      <c r="C209" s="83"/>
      <c r="D209" s="83"/>
      <c r="E209" s="83"/>
      <c r="F209" s="83"/>
      <c r="G209" s="38"/>
      <c r="H209" s="38"/>
      <c r="I209" s="38"/>
    </row>
    <row r="210" spans="2:9">
      <c r="B210" s="106"/>
      <c r="C210" s="106"/>
      <c r="D210" s="106"/>
      <c r="E210" s="83"/>
      <c r="F210" s="83"/>
      <c r="G210" s="38"/>
      <c r="H210" s="38"/>
      <c r="I210" s="38"/>
    </row>
    <row r="211" spans="2:9">
      <c r="B211" s="83"/>
      <c r="C211" s="83"/>
      <c r="D211" s="83"/>
      <c r="E211" s="83"/>
      <c r="F211" s="83"/>
      <c r="G211" s="83"/>
      <c r="H211" s="83"/>
      <c r="I211" s="38"/>
    </row>
    <row r="212" spans="2:9">
      <c r="B212" s="110"/>
      <c r="C212" s="110"/>
      <c r="D212" s="105"/>
      <c r="E212" s="105"/>
      <c r="F212" s="105"/>
      <c r="G212" s="105"/>
      <c r="H212" s="105"/>
      <c r="I212" s="105"/>
    </row>
    <row r="213" spans="2:9">
      <c r="B213" s="83"/>
      <c r="C213" s="83"/>
      <c r="D213" s="83"/>
      <c r="E213" s="83"/>
      <c r="F213" s="83"/>
      <c r="G213" s="83"/>
      <c r="H213" s="38"/>
      <c r="I213" s="38"/>
    </row>
    <row r="214" spans="2:9">
      <c r="B214" s="106"/>
      <c r="C214" s="106"/>
      <c r="D214" s="83"/>
      <c r="E214" s="83"/>
      <c r="F214" s="83"/>
      <c r="G214" s="83"/>
      <c r="H214" s="38"/>
      <c r="I214" s="38"/>
    </row>
    <row r="215" spans="2:9">
      <c r="B215" s="83"/>
      <c r="C215" s="83"/>
      <c r="D215" s="83"/>
      <c r="E215" s="83"/>
      <c r="F215" s="83"/>
      <c r="G215" s="83"/>
      <c r="H215" s="38"/>
      <c r="I215" s="38"/>
    </row>
    <row r="216" spans="2:9">
      <c r="B216" s="110"/>
      <c r="C216" s="110"/>
      <c r="D216" s="105"/>
      <c r="E216" s="105"/>
      <c r="F216" s="105"/>
      <c r="G216" s="105"/>
      <c r="H216" s="105"/>
      <c r="I216" s="105"/>
    </row>
    <row r="217" spans="2:9">
      <c r="B217" s="110"/>
      <c r="C217" s="110"/>
      <c r="D217" s="80"/>
      <c r="E217" s="107"/>
      <c r="F217" s="107"/>
      <c r="G217" s="107"/>
      <c r="H217" s="80"/>
      <c r="I217" s="107"/>
    </row>
    <row r="218" spans="2:9">
      <c r="B218" s="110"/>
      <c r="C218" s="110"/>
      <c r="D218" s="105"/>
      <c r="E218" s="105"/>
      <c r="F218" s="105"/>
      <c r="G218" s="105"/>
      <c r="H218" s="105"/>
      <c r="I218" s="105"/>
    </row>
    <row r="219" spans="2:9">
      <c r="B219" s="110"/>
      <c r="C219" s="110"/>
      <c r="D219" s="80"/>
      <c r="E219" s="107"/>
      <c r="F219" s="107"/>
      <c r="G219" s="107"/>
      <c r="H219" s="80"/>
      <c r="I219" s="107"/>
    </row>
    <row r="220" spans="2:9">
      <c r="B220" s="80"/>
      <c r="C220" s="80"/>
      <c r="D220" s="80"/>
      <c r="E220" s="107"/>
      <c r="F220" s="107"/>
      <c r="G220" s="107"/>
      <c r="H220" s="80"/>
      <c r="I220" s="80"/>
    </row>
    <row r="221" spans="2:9">
      <c r="B221" s="80"/>
      <c r="C221" s="80"/>
      <c r="D221" s="80"/>
      <c r="E221" s="107"/>
      <c r="F221" s="107"/>
      <c r="G221" s="107"/>
      <c r="H221" s="80"/>
      <c r="I221" s="80"/>
    </row>
    <row r="222" spans="2:9">
      <c r="B222" s="38"/>
      <c r="C222" s="38"/>
      <c r="D222" s="38"/>
      <c r="E222" s="42"/>
      <c r="F222" s="42"/>
      <c r="G222" s="42"/>
      <c r="H222" s="38"/>
      <c r="I222" s="38"/>
    </row>
    <row r="223" spans="2:9">
      <c r="B223" s="108"/>
      <c r="C223" s="108"/>
      <c r="D223" s="38"/>
      <c r="E223" s="38"/>
      <c r="F223" s="38"/>
      <c r="G223" s="38"/>
      <c r="H223" s="38"/>
      <c r="I223" s="38"/>
    </row>
    <row r="224" spans="2:9" ht="12.75" customHeight="1">
      <c r="B224" s="47"/>
      <c r="C224" s="47"/>
      <c r="D224" s="47"/>
      <c r="E224" s="47"/>
      <c r="F224" s="47"/>
      <c r="G224" s="47"/>
      <c r="H224" s="47"/>
      <c r="I224" s="47"/>
    </row>
    <row r="225" spans="2:9">
      <c r="B225" s="47"/>
      <c r="C225" s="47"/>
      <c r="D225" s="47"/>
      <c r="E225" s="47"/>
      <c r="F225" s="47"/>
      <c r="G225" s="47"/>
      <c r="H225" s="47"/>
      <c r="I225" s="47"/>
    </row>
    <row r="226" spans="2:9">
      <c r="B226" s="47"/>
      <c r="C226" s="47"/>
      <c r="D226" s="47"/>
      <c r="E226" s="47"/>
      <c r="F226" s="47"/>
      <c r="G226" s="47"/>
      <c r="H226" s="47"/>
      <c r="I226" s="47"/>
    </row>
    <row r="227" spans="2:9">
      <c r="B227" s="47"/>
      <c r="C227" s="47"/>
      <c r="D227" s="47"/>
      <c r="E227" s="47"/>
      <c r="F227" s="47"/>
      <c r="G227" s="47"/>
      <c r="H227" s="47"/>
      <c r="I227" s="47"/>
    </row>
    <row r="228" spans="2:9">
      <c r="B228" s="47"/>
      <c r="C228" s="47"/>
      <c r="D228" s="47"/>
      <c r="E228" s="47"/>
      <c r="F228" s="47"/>
      <c r="G228" s="47"/>
      <c r="H228" s="47"/>
      <c r="I228" s="47"/>
    </row>
    <row r="229" spans="2:9">
      <c r="B229" s="47"/>
      <c r="C229" s="47"/>
      <c r="D229" s="47"/>
      <c r="E229" s="47"/>
      <c r="F229" s="47"/>
      <c r="G229" s="47"/>
      <c r="H229" s="47"/>
      <c r="I229" s="47"/>
    </row>
    <row r="230" spans="2:9">
      <c r="B230" s="47"/>
      <c r="C230" s="47"/>
      <c r="D230" s="47"/>
      <c r="E230" s="47"/>
      <c r="F230" s="47"/>
      <c r="G230" s="47"/>
      <c r="H230" s="47"/>
      <c r="I230" s="47"/>
    </row>
    <row r="231" spans="2:9">
      <c r="B231" s="38"/>
      <c r="C231" s="38"/>
      <c r="D231" s="38"/>
      <c r="E231" s="38"/>
      <c r="F231" s="38"/>
      <c r="G231" s="38"/>
      <c r="H231" s="38"/>
      <c r="I231" s="38"/>
    </row>
    <row r="232" spans="2:9">
      <c r="B232" s="38"/>
      <c r="C232" s="38"/>
      <c r="D232" s="38"/>
      <c r="E232" s="38"/>
      <c r="F232" s="38"/>
      <c r="G232" s="38"/>
      <c r="H232" s="38"/>
      <c r="I232" s="38"/>
    </row>
    <row r="233" spans="2:9">
      <c r="B233" s="38"/>
      <c r="C233" s="38"/>
      <c r="D233" s="38"/>
      <c r="E233" s="38"/>
      <c r="F233" s="38"/>
      <c r="G233" s="38"/>
      <c r="H233" s="38"/>
      <c r="I233" s="38"/>
    </row>
    <row r="234" spans="2:9">
      <c r="B234" s="38"/>
      <c r="C234" s="38"/>
      <c r="D234" s="38"/>
      <c r="E234" s="38"/>
      <c r="F234" s="38"/>
      <c r="G234" s="38"/>
      <c r="H234" s="38"/>
      <c r="I234" s="38"/>
    </row>
    <row r="235" spans="2:9">
      <c r="B235" s="38"/>
      <c r="C235" s="38"/>
      <c r="D235" s="38"/>
      <c r="E235" s="38"/>
      <c r="F235" s="38"/>
      <c r="G235" s="38"/>
      <c r="H235" s="38"/>
      <c r="I235" s="38"/>
    </row>
    <row r="236" spans="2:9">
      <c r="B236" s="38"/>
      <c r="C236" s="38"/>
      <c r="D236" s="38"/>
      <c r="E236" s="38"/>
      <c r="F236" s="38"/>
      <c r="G236" s="38"/>
      <c r="H236" s="38"/>
      <c r="I236" s="38"/>
    </row>
    <row r="237" spans="2:9">
      <c r="B237" s="38"/>
      <c r="C237" s="38"/>
      <c r="D237" s="38"/>
      <c r="E237" s="38"/>
      <c r="F237" s="38"/>
      <c r="G237" s="38"/>
      <c r="H237" s="38"/>
      <c r="I237" s="38"/>
    </row>
    <row r="238" spans="2:9">
      <c r="B238" s="38"/>
      <c r="C238" s="38"/>
      <c r="D238" s="38"/>
      <c r="E238" s="38"/>
      <c r="F238" s="38"/>
      <c r="G238" s="38"/>
      <c r="H238" s="38"/>
      <c r="I238" s="38"/>
    </row>
    <row r="239" spans="2:9">
      <c r="B239" s="38"/>
      <c r="C239" s="38"/>
      <c r="D239" s="38"/>
      <c r="E239" s="38"/>
      <c r="F239" s="38"/>
      <c r="G239" s="38"/>
      <c r="H239" s="38"/>
      <c r="I239" s="38"/>
    </row>
    <row r="240" spans="2:9">
      <c r="B240" s="38"/>
      <c r="C240" s="38"/>
      <c r="D240" s="38"/>
      <c r="E240" s="38"/>
      <c r="F240" s="38"/>
      <c r="G240" s="38"/>
      <c r="H240" s="38"/>
      <c r="I240" s="38"/>
    </row>
    <row r="241" spans="2:9">
      <c r="B241" s="38"/>
      <c r="C241" s="38"/>
      <c r="D241" s="38"/>
      <c r="E241" s="38"/>
      <c r="F241" s="38"/>
      <c r="G241" s="38"/>
      <c r="H241" s="38"/>
      <c r="I241" s="38"/>
    </row>
    <row r="242" spans="2:9">
      <c r="B242" s="38"/>
      <c r="C242" s="38"/>
      <c r="D242" s="38"/>
      <c r="E242" s="38"/>
      <c r="F242" s="38"/>
      <c r="G242" s="38"/>
      <c r="H242" s="38"/>
      <c r="I242" s="38"/>
    </row>
    <row r="243" spans="2:9">
      <c r="B243" s="38"/>
      <c r="C243" s="38"/>
      <c r="D243" s="38"/>
      <c r="E243" s="38"/>
      <c r="F243" s="38"/>
      <c r="G243" s="38"/>
      <c r="H243" s="38"/>
      <c r="I243" s="38"/>
    </row>
    <row r="244" spans="2:9">
      <c r="B244" s="38"/>
      <c r="C244" s="38"/>
      <c r="D244" s="38"/>
      <c r="E244" s="38"/>
      <c r="F244" s="38"/>
      <c r="G244" s="38"/>
      <c r="H244" s="38"/>
      <c r="I244" s="38"/>
    </row>
    <row r="245" spans="2:9">
      <c r="B245" s="38"/>
      <c r="C245" s="38"/>
      <c r="D245" s="38"/>
      <c r="E245" s="38"/>
      <c r="F245" s="38"/>
      <c r="G245" s="38"/>
      <c r="H245" s="38"/>
      <c r="I245" s="38"/>
    </row>
    <row r="246" spans="2:9">
      <c r="B246" s="38"/>
      <c r="C246" s="38"/>
      <c r="D246" s="38"/>
      <c r="E246" s="38"/>
      <c r="F246" s="38"/>
      <c r="G246" s="38"/>
      <c r="H246" s="38"/>
      <c r="I246" s="38"/>
    </row>
    <row r="247" spans="2:9">
      <c r="B247" s="38"/>
      <c r="C247" s="38"/>
      <c r="D247" s="38"/>
      <c r="E247" s="38"/>
      <c r="F247" s="38"/>
      <c r="G247" s="38"/>
      <c r="H247" s="38"/>
      <c r="I247" s="38"/>
    </row>
    <row r="248" spans="2:9">
      <c r="B248" s="38"/>
      <c r="C248" s="38"/>
      <c r="D248" s="38"/>
      <c r="E248" s="38"/>
      <c r="F248" s="38"/>
      <c r="G248" s="38"/>
      <c r="H248" s="38"/>
      <c r="I248" s="38"/>
    </row>
    <row r="249" spans="2:9">
      <c r="B249" s="38"/>
      <c r="C249" s="38"/>
      <c r="D249" s="38"/>
      <c r="E249" s="38"/>
      <c r="F249" s="38"/>
      <c r="G249" s="38"/>
      <c r="H249" s="38"/>
      <c r="I249" s="38"/>
    </row>
    <row r="250" spans="2:9">
      <c r="B250" s="38"/>
      <c r="C250" s="38"/>
      <c r="D250" s="38"/>
      <c r="E250" s="38"/>
      <c r="F250" s="38"/>
      <c r="G250" s="38"/>
      <c r="H250" s="38"/>
      <c r="I250" s="38"/>
    </row>
    <row r="251" spans="2:9">
      <c r="B251" s="38"/>
      <c r="C251" s="38"/>
      <c r="D251" s="38"/>
      <c r="E251" s="38"/>
      <c r="F251" s="38"/>
      <c r="G251" s="38"/>
      <c r="H251" s="38"/>
      <c r="I251" s="38"/>
    </row>
    <row r="252" spans="2:9">
      <c r="B252" s="38"/>
      <c r="C252" s="38"/>
      <c r="D252" s="38"/>
      <c r="E252" s="38"/>
      <c r="F252" s="38"/>
      <c r="G252" s="38"/>
      <c r="H252" s="38"/>
      <c r="I252" s="38"/>
    </row>
    <row r="253" spans="2:9">
      <c r="B253" s="38"/>
      <c r="C253" s="38"/>
      <c r="D253" s="38"/>
      <c r="E253" s="38"/>
      <c r="F253" s="38"/>
      <c r="G253" s="38"/>
      <c r="H253" s="38"/>
      <c r="I253" s="38"/>
    </row>
    <row r="254" spans="2:9">
      <c r="B254" s="38"/>
      <c r="C254" s="38"/>
      <c r="D254" s="38"/>
      <c r="E254" s="38"/>
      <c r="F254" s="38"/>
      <c r="G254" s="38"/>
      <c r="H254" s="38"/>
      <c r="I254" s="38"/>
    </row>
    <row r="255" spans="2:9">
      <c r="B255" s="38"/>
      <c r="C255" s="38"/>
      <c r="D255" s="38"/>
      <c r="E255" s="38"/>
      <c r="F255" s="38"/>
      <c r="G255" s="38"/>
      <c r="H255" s="38"/>
      <c r="I255" s="38"/>
    </row>
    <row r="256" spans="2:9">
      <c r="B256" s="38"/>
      <c r="C256" s="38"/>
      <c r="D256" s="38"/>
      <c r="E256" s="38"/>
      <c r="F256" s="38"/>
      <c r="G256" s="38"/>
      <c r="H256" s="38"/>
      <c r="I256" s="38"/>
    </row>
    <row r="257" spans="2:9">
      <c r="B257" s="38"/>
      <c r="C257" s="38"/>
      <c r="D257" s="38"/>
      <c r="E257" s="38"/>
      <c r="F257" s="38"/>
      <c r="G257" s="38"/>
      <c r="H257" s="38"/>
      <c r="I257" s="38"/>
    </row>
    <row r="258" spans="2:9">
      <c r="B258" s="38"/>
      <c r="C258" s="38"/>
      <c r="D258" s="38"/>
      <c r="E258" s="38"/>
      <c r="F258" s="38"/>
      <c r="G258" s="38"/>
      <c r="H258" s="38"/>
      <c r="I258" s="38"/>
    </row>
    <row r="259" spans="2:9">
      <c r="B259" s="38"/>
      <c r="C259" s="38"/>
      <c r="D259" s="38"/>
      <c r="E259" s="38"/>
      <c r="F259" s="38"/>
      <c r="G259" s="38"/>
      <c r="H259" s="38"/>
      <c r="I259" s="38"/>
    </row>
    <row r="260" spans="2:9">
      <c r="B260" s="38"/>
      <c r="C260" s="38"/>
      <c r="D260" s="38"/>
      <c r="E260" s="38"/>
      <c r="F260" s="38"/>
      <c r="G260" s="38"/>
      <c r="H260" s="38"/>
      <c r="I260" s="38"/>
    </row>
    <row r="261" spans="2:9">
      <c r="B261" s="38"/>
      <c r="C261" s="38"/>
      <c r="D261" s="38"/>
      <c r="E261" s="38"/>
      <c r="F261" s="38"/>
      <c r="G261" s="38"/>
      <c r="H261" s="38"/>
      <c r="I261" s="38"/>
    </row>
    <row r="262" spans="2:9">
      <c r="B262" s="38"/>
      <c r="C262" s="38"/>
      <c r="D262" s="38"/>
      <c r="E262" s="38"/>
      <c r="F262" s="38"/>
      <c r="G262" s="38"/>
      <c r="H262" s="38"/>
      <c r="I262" s="38"/>
    </row>
    <row r="263" spans="2:9">
      <c r="B263" s="38"/>
      <c r="C263" s="38"/>
      <c r="D263" s="38"/>
      <c r="E263" s="38"/>
      <c r="F263" s="38"/>
      <c r="G263" s="38"/>
      <c r="H263" s="38"/>
      <c r="I263" s="38"/>
    </row>
    <row r="264" spans="2:9">
      <c r="B264" s="38"/>
      <c r="C264" s="38"/>
      <c r="D264" s="38"/>
      <c r="E264" s="38"/>
      <c r="F264" s="38"/>
      <c r="G264" s="38"/>
      <c r="H264" s="38"/>
      <c r="I264" s="38"/>
    </row>
    <row r="265" spans="2:9">
      <c r="B265" s="38"/>
      <c r="C265" s="38"/>
      <c r="D265" s="38"/>
      <c r="E265" s="38"/>
      <c r="F265" s="38"/>
      <c r="G265" s="38"/>
      <c r="H265" s="38"/>
      <c r="I265" s="38"/>
    </row>
    <row r="266" spans="2:9">
      <c r="B266" s="38"/>
      <c r="C266" s="38"/>
      <c r="D266" s="38"/>
      <c r="E266" s="38"/>
      <c r="F266" s="38"/>
      <c r="G266" s="38"/>
      <c r="H266" s="38"/>
      <c r="I266" s="38"/>
    </row>
    <row r="267" spans="2:9">
      <c r="B267" s="38"/>
      <c r="C267" s="38"/>
      <c r="D267" s="38"/>
      <c r="E267" s="38"/>
      <c r="F267" s="38"/>
      <c r="G267" s="38"/>
      <c r="H267" s="38"/>
      <c r="I267" s="38"/>
    </row>
    <row r="268" spans="2:9">
      <c r="B268" s="38"/>
      <c r="C268" s="38"/>
      <c r="D268" s="38"/>
      <c r="E268" s="38"/>
      <c r="F268" s="38"/>
      <c r="G268" s="38"/>
      <c r="H268" s="38"/>
      <c r="I268" s="38"/>
    </row>
    <row r="269" spans="2:9">
      <c r="B269" s="38"/>
      <c r="C269" s="38"/>
      <c r="D269" s="38"/>
      <c r="E269" s="38"/>
      <c r="F269" s="38"/>
      <c r="G269" s="38"/>
      <c r="H269" s="38"/>
      <c r="I269" s="38"/>
    </row>
    <row r="270" spans="2:9">
      <c r="B270" s="38"/>
      <c r="C270" s="38"/>
      <c r="D270" s="38"/>
      <c r="E270" s="38"/>
      <c r="F270" s="38"/>
      <c r="G270" s="38"/>
      <c r="H270" s="38"/>
      <c r="I270" s="38"/>
    </row>
    <row r="271" spans="2:9">
      <c r="B271" s="38"/>
      <c r="C271" s="38"/>
      <c r="D271" s="38"/>
      <c r="E271" s="38"/>
      <c r="F271" s="38"/>
      <c r="G271" s="38"/>
      <c r="H271" s="38"/>
      <c r="I271" s="38"/>
    </row>
    <row r="272" spans="2:9">
      <c r="B272" s="38"/>
      <c r="C272" s="38"/>
      <c r="D272" s="38"/>
      <c r="E272" s="38"/>
      <c r="F272" s="38"/>
      <c r="G272" s="38"/>
      <c r="H272" s="38"/>
      <c r="I272" s="38"/>
    </row>
    <row r="273" spans="2:9">
      <c r="B273" s="38"/>
      <c r="C273" s="38"/>
      <c r="D273" s="38"/>
      <c r="E273" s="38"/>
      <c r="F273" s="38"/>
      <c r="G273" s="38"/>
      <c r="H273" s="38"/>
      <c r="I273" s="38"/>
    </row>
    <row r="274" spans="2:9">
      <c r="B274" s="38"/>
      <c r="C274" s="38"/>
      <c r="D274" s="38"/>
      <c r="E274" s="38"/>
      <c r="F274" s="38"/>
      <c r="G274" s="38"/>
      <c r="H274" s="38"/>
      <c r="I274" s="38"/>
    </row>
    <row r="275" spans="2:9">
      <c r="B275" s="38"/>
      <c r="C275" s="38"/>
      <c r="D275" s="38"/>
      <c r="E275" s="38"/>
      <c r="F275" s="38"/>
      <c r="G275" s="38"/>
      <c r="H275" s="38"/>
      <c r="I275" s="38"/>
    </row>
    <row r="276" spans="2:9">
      <c r="B276" s="38"/>
      <c r="C276" s="38"/>
      <c r="D276" s="38"/>
      <c r="E276" s="38"/>
      <c r="F276" s="38"/>
      <c r="G276" s="38"/>
      <c r="H276" s="38"/>
      <c r="I276" s="38"/>
    </row>
    <row r="277" spans="2:9">
      <c r="B277" s="38"/>
      <c r="C277" s="38"/>
      <c r="D277" s="38"/>
      <c r="E277" s="38"/>
      <c r="F277" s="38"/>
      <c r="G277" s="38"/>
      <c r="H277" s="38"/>
      <c r="I277" s="38"/>
    </row>
    <row r="278" spans="2:9">
      <c r="B278" s="38"/>
      <c r="C278" s="38"/>
      <c r="D278" s="38"/>
      <c r="E278" s="38"/>
      <c r="F278" s="38"/>
      <c r="G278" s="38"/>
      <c r="H278" s="38"/>
      <c r="I278" s="38"/>
    </row>
    <row r="279" spans="2:9">
      <c r="B279" s="38"/>
      <c r="C279" s="38"/>
      <c r="D279" s="38"/>
      <c r="E279" s="38"/>
      <c r="F279" s="38"/>
      <c r="G279" s="38"/>
      <c r="H279" s="38"/>
      <c r="I279" s="38"/>
    </row>
    <row r="280" spans="2:9">
      <c r="B280" s="38"/>
      <c r="C280" s="38"/>
      <c r="D280" s="38"/>
      <c r="E280" s="38"/>
      <c r="F280" s="38"/>
      <c r="G280" s="38"/>
      <c r="H280" s="38"/>
      <c r="I280" s="38"/>
    </row>
    <row r="281" spans="2:9">
      <c r="B281" s="38"/>
      <c r="C281" s="38"/>
      <c r="D281" s="38"/>
      <c r="E281" s="38"/>
      <c r="F281" s="38"/>
      <c r="G281" s="38"/>
      <c r="H281" s="38"/>
      <c r="I281" s="38"/>
    </row>
    <row r="282" spans="2:9">
      <c r="B282" s="38"/>
      <c r="C282" s="38"/>
      <c r="D282" s="38"/>
      <c r="E282" s="38"/>
      <c r="F282" s="38"/>
      <c r="G282" s="38"/>
      <c r="H282" s="38"/>
      <c r="I282" s="38"/>
    </row>
    <row r="283" spans="2:9">
      <c r="B283" s="38"/>
      <c r="C283" s="38"/>
      <c r="D283" s="38"/>
      <c r="E283" s="38"/>
      <c r="F283" s="38"/>
      <c r="G283" s="38"/>
      <c r="H283" s="38"/>
      <c r="I283" s="38"/>
    </row>
    <row r="284" spans="2:9">
      <c r="B284" s="38"/>
      <c r="C284" s="38"/>
      <c r="D284" s="38"/>
      <c r="E284" s="38"/>
      <c r="F284" s="38"/>
      <c r="G284" s="38"/>
      <c r="H284" s="38"/>
      <c r="I284" s="38"/>
    </row>
    <row r="285" spans="2:9">
      <c r="B285" s="38"/>
      <c r="C285" s="38"/>
      <c r="D285" s="38"/>
      <c r="E285" s="38"/>
      <c r="F285" s="38"/>
      <c r="G285" s="38"/>
      <c r="H285" s="38"/>
      <c r="I285" s="38"/>
    </row>
    <row r="286" spans="2:9">
      <c r="B286" s="38"/>
      <c r="C286" s="38"/>
      <c r="D286" s="38"/>
      <c r="E286" s="38"/>
      <c r="F286" s="38"/>
      <c r="G286" s="38"/>
      <c r="H286" s="38"/>
      <c r="I286" s="38"/>
    </row>
    <row r="287" spans="2:9">
      <c r="B287" s="38"/>
      <c r="C287" s="38"/>
      <c r="D287" s="38"/>
      <c r="E287" s="38"/>
      <c r="F287" s="38"/>
      <c r="G287" s="38"/>
      <c r="H287" s="38"/>
      <c r="I287" s="38"/>
    </row>
    <row r="288" spans="2:9">
      <c r="B288" s="38"/>
      <c r="C288" s="38"/>
      <c r="D288" s="38"/>
      <c r="E288" s="38"/>
      <c r="F288" s="38"/>
      <c r="G288" s="38"/>
      <c r="H288" s="38"/>
      <c r="I288" s="38"/>
    </row>
    <row r="289" spans="2:9">
      <c r="B289" s="38"/>
      <c r="C289" s="38"/>
      <c r="D289" s="38"/>
      <c r="E289" s="38"/>
      <c r="F289" s="38"/>
      <c r="G289" s="38"/>
      <c r="H289" s="38"/>
      <c r="I289" s="38"/>
    </row>
    <row r="290" spans="2:9">
      <c r="B290" s="38"/>
      <c r="C290" s="38"/>
      <c r="D290" s="38"/>
      <c r="E290" s="38"/>
      <c r="F290" s="38"/>
      <c r="G290" s="38"/>
      <c r="H290" s="38"/>
      <c r="I290" s="38"/>
    </row>
    <row r="291" spans="2:9">
      <c r="B291" s="38"/>
      <c r="C291" s="38"/>
      <c r="D291" s="38"/>
      <c r="E291" s="38"/>
      <c r="F291" s="38"/>
      <c r="G291" s="38"/>
      <c r="H291" s="38"/>
      <c r="I291" s="38"/>
    </row>
    <row r="292" spans="2:9">
      <c r="B292" s="38"/>
      <c r="C292" s="38"/>
      <c r="D292" s="38"/>
      <c r="E292" s="38"/>
      <c r="F292" s="38"/>
      <c r="G292" s="38"/>
      <c r="H292" s="38"/>
      <c r="I292" s="38"/>
    </row>
    <row r="293" spans="2:9">
      <c r="B293" s="38"/>
      <c r="C293" s="38"/>
      <c r="D293" s="38"/>
      <c r="E293" s="38"/>
      <c r="F293" s="38"/>
      <c r="G293" s="38"/>
      <c r="H293" s="38"/>
      <c r="I293" s="38"/>
    </row>
    <row r="294" spans="2:9">
      <c r="B294" s="38"/>
      <c r="C294" s="38"/>
      <c r="D294" s="38"/>
      <c r="E294" s="38"/>
      <c r="F294" s="38"/>
      <c r="G294" s="38"/>
      <c r="H294" s="38"/>
      <c r="I294" s="38"/>
    </row>
    <row r="295" spans="2:9">
      <c r="B295" s="38"/>
      <c r="C295" s="38"/>
      <c r="D295" s="38"/>
      <c r="E295" s="38"/>
      <c r="F295" s="38"/>
      <c r="G295" s="38"/>
      <c r="H295" s="38"/>
      <c r="I295" s="38"/>
    </row>
    <row r="296" spans="2:9">
      <c r="B296" s="38"/>
      <c r="C296" s="38"/>
      <c r="D296" s="38"/>
      <c r="E296" s="38"/>
      <c r="F296" s="38"/>
      <c r="G296" s="38"/>
      <c r="H296" s="38"/>
      <c r="I296" s="38"/>
    </row>
    <row r="297" spans="2:9">
      <c r="B297" s="38"/>
      <c r="C297" s="38"/>
      <c r="D297" s="38"/>
      <c r="E297" s="38"/>
      <c r="F297" s="38"/>
      <c r="G297" s="38"/>
      <c r="H297" s="38"/>
      <c r="I297" s="38"/>
    </row>
    <row r="298" spans="2:9">
      <c r="B298" s="38"/>
      <c r="C298" s="38"/>
      <c r="D298" s="38"/>
      <c r="E298" s="38"/>
      <c r="F298" s="38"/>
      <c r="G298" s="38"/>
      <c r="H298" s="38"/>
      <c r="I298" s="38"/>
    </row>
    <row r="299" spans="2:9">
      <c r="B299" s="38"/>
      <c r="C299" s="38"/>
      <c r="D299" s="38"/>
      <c r="E299" s="38"/>
      <c r="F299" s="38"/>
      <c r="G299" s="38"/>
      <c r="H299" s="38"/>
      <c r="I299" s="38"/>
    </row>
    <row r="300" spans="2:9">
      <c r="B300" s="38"/>
      <c r="C300" s="38"/>
      <c r="D300" s="38"/>
      <c r="E300" s="38"/>
      <c r="F300" s="38"/>
      <c r="G300" s="38"/>
      <c r="H300" s="38"/>
      <c r="I300" s="38"/>
    </row>
  </sheetData>
  <sheetProtection password="D104" sheet="1" objects="1" scenarios="1"/>
  <mergeCells count="74">
    <mergeCell ref="M20:P20"/>
    <mergeCell ref="D16:I16"/>
    <mergeCell ref="D17:I17"/>
    <mergeCell ref="D18:I18"/>
    <mergeCell ref="D19:I19"/>
    <mergeCell ref="B27:C27"/>
    <mergeCell ref="D27:I27"/>
    <mergeCell ref="B21:C21"/>
    <mergeCell ref="D21:I21"/>
    <mergeCell ref="B22:C22"/>
    <mergeCell ref="D22:I22"/>
    <mergeCell ref="B23:C23"/>
    <mergeCell ref="D23:I23"/>
    <mergeCell ref="B33:E34"/>
    <mergeCell ref="B37:I37"/>
    <mergeCell ref="B39:E40"/>
    <mergeCell ref="F39:I40"/>
    <mergeCell ref="B24:C24"/>
    <mergeCell ref="D24:I24"/>
    <mergeCell ref="B25:C25"/>
    <mergeCell ref="D25:I25"/>
    <mergeCell ref="B26:C26"/>
    <mergeCell ref="D26:I26"/>
    <mergeCell ref="B30:I30"/>
    <mergeCell ref="B32:I32"/>
    <mergeCell ref="D51:H51"/>
    <mergeCell ref="H47:H48"/>
    <mergeCell ref="D50:H50"/>
    <mergeCell ref="B41:E42"/>
    <mergeCell ref="F41:I42"/>
    <mergeCell ref="B45:I45"/>
    <mergeCell ref="B47:B48"/>
    <mergeCell ref="C47:C48"/>
    <mergeCell ref="D47:D48"/>
    <mergeCell ref="E47:E48"/>
    <mergeCell ref="F47:F48"/>
    <mergeCell ref="G47:G48"/>
    <mergeCell ref="D64:F64"/>
    <mergeCell ref="B63:C63"/>
    <mergeCell ref="D63:F63"/>
    <mergeCell ref="B62:C62"/>
    <mergeCell ref="G62:I62"/>
    <mergeCell ref="B61:C61"/>
    <mergeCell ref="B6:D6"/>
    <mergeCell ref="B7:D7"/>
    <mergeCell ref="B19:C19"/>
    <mergeCell ref="B18:C18"/>
    <mergeCell ref="B11:I11"/>
    <mergeCell ref="B14:C14"/>
    <mergeCell ref="B15:C15"/>
    <mergeCell ref="B17:C17"/>
    <mergeCell ref="H5:H6"/>
    <mergeCell ref="I5:I6"/>
    <mergeCell ref="B9:I9"/>
    <mergeCell ref="B13:C13"/>
    <mergeCell ref="I47:I48"/>
    <mergeCell ref="D61:F61"/>
    <mergeCell ref="F33:I34"/>
    <mergeCell ref="D13:I13"/>
    <mergeCell ref="D15:I15"/>
    <mergeCell ref="E75:E76"/>
    <mergeCell ref="B72:I72"/>
    <mergeCell ref="D62:F62"/>
    <mergeCell ref="B66:C66"/>
    <mergeCell ref="B67:C67"/>
    <mergeCell ref="B68:C68"/>
    <mergeCell ref="B75:B76"/>
    <mergeCell ref="C75:C76"/>
    <mergeCell ref="D75:D76"/>
    <mergeCell ref="B69:C69"/>
    <mergeCell ref="D69:F69"/>
    <mergeCell ref="B54:I54"/>
    <mergeCell ref="B56:I57"/>
    <mergeCell ref="B59:I59"/>
  </mergeCells>
  <conditionalFormatting sqref="B200 B179 B126 B143 B154 B120 B102 B97 B93 B37 B30:B31 B11 B45 B54 B59:B60 B72">
    <cfRule type="cellIs" dxfId="43" priority="72" stopIfTrue="1" operator="equal">
      <formula>"NO CONFORME"</formula>
    </cfRule>
  </conditionalFormatting>
  <conditionalFormatting sqref="D212:I212 D216:I216 D218:I218 D206:I206">
    <cfRule type="containsText" dxfId="42" priority="71" operator="containsText" text="NO CONFORME">
      <formula>NOT(ISERROR(SEARCH("NO CONFORME",D206)))</formula>
    </cfRule>
  </conditionalFormatting>
  <conditionalFormatting sqref="D212:I212 D218:I218 D206:I206">
    <cfRule type="containsText" dxfId="41" priority="70" operator="containsText" text="CONFORME">
      <formula>NOT(ISERROR(SEARCH("CONFORME",D206)))</formula>
    </cfRule>
  </conditionalFormatting>
  <conditionalFormatting sqref="H109:I112">
    <cfRule type="cellIs" dxfId="40" priority="69" operator="greaterThan">
      <formula>5</formula>
    </cfRule>
  </conditionalFormatting>
  <conditionalFormatting sqref="D212:I212 D216:I216 D218:I218 D206:I206">
    <cfRule type="cellIs" dxfId="39" priority="66" operator="equal">
      <formula>"NO CONFORME"</formula>
    </cfRule>
    <cfRule type="cellIs" dxfId="38" priority="67" operator="equal">
      <formula>"NO CONFORME"</formula>
    </cfRule>
    <cfRule type="cellIs" dxfId="37" priority="68" operator="equal">
      <formula>"CONFORME"</formula>
    </cfRule>
  </conditionalFormatting>
  <conditionalFormatting sqref="D67:E67">
    <cfRule type="cellIs" dxfId="36" priority="45" operator="notBetween">
      <formula>18</formula>
      <formula>22</formula>
    </cfRule>
    <cfRule type="cellIs" dxfId="35" priority="46" operator="between">
      <formula>18</formula>
      <formula>22</formula>
    </cfRule>
  </conditionalFormatting>
  <conditionalFormatting sqref="D68:E68">
    <cfRule type="cellIs" dxfId="34" priority="43" operator="notBetween">
      <formula>30</formula>
      <formula>65</formula>
    </cfRule>
    <cfRule type="cellIs" dxfId="33" priority="44" operator="between">
      <formula>30</formula>
      <formula>65</formula>
    </cfRule>
  </conditionalFormatting>
  <conditionalFormatting sqref="D69 D61 F41 F39 F33">
    <cfRule type="containsBlanks" dxfId="32" priority="73">
      <formula>LEN(TRIM(D33))=0</formula>
    </cfRule>
  </conditionalFormatting>
  <conditionalFormatting sqref="I5:I6 I3 F39:I42 F33:I34">
    <cfRule type="containsBlanks" dxfId="31" priority="28">
      <formula>LEN(TRIM(F3))=0</formula>
    </cfRule>
  </conditionalFormatting>
  <conditionalFormatting sqref="D26:I26">
    <cfRule type="cellIs" dxfId="30" priority="11" operator="lessThan">
      <formula>$D$22</formula>
    </cfRule>
  </conditionalFormatting>
  <dataValidations count="2">
    <dataValidation type="list" allowBlank="1" showInputMessage="1" showErrorMessage="1" sqref="D27:I27">
      <formula1>$O$5:$O$15</formula1>
    </dataValidation>
    <dataValidation type="list" allowBlank="1" showInputMessage="1" showErrorMessage="1" sqref="D24:I24">
      <formula1>$L$5:$L$15</formula1>
    </dataValidation>
  </dataValidations>
  <pageMargins left="0.23622047244094491" right="0.23622047244094491" top="0.74803149606299213" bottom="0.74803149606299213" header="0.31496062992125984" footer="0.31496062992125984"/>
  <pageSetup paperSize="9" scale="97" orientation="portrait" horizontalDpi="300" verticalDpi="300" r:id="rId1"/>
  <headerFooter>
    <oddHeader>&amp;R&amp;"-,Normal"&amp;8Página &amp;P de &amp;N  Páginas&amp;6Page &amp;P of  &amp;N Pages</oddHeader>
    <oddFooter>&amp;R&amp;"-,Normal"&amp;8COD: PNT C 060 - ANEXO I ED.3</oddFooter>
  </headerFooter>
  <drawing r:id="rId2"/>
</worksheet>
</file>

<file path=xl/worksheets/sheet2.xml><?xml version="1.0" encoding="utf-8"?>
<worksheet xmlns="http://schemas.openxmlformats.org/spreadsheetml/2006/main" xmlns:r="http://schemas.openxmlformats.org/officeDocument/2006/relationships">
  <dimension ref="A1:AE304"/>
  <sheetViews>
    <sheetView zoomScaleNormal="100" workbookViewId="0">
      <selection activeCell="D31" sqref="D31:D35"/>
    </sheetView>
  </sheetViews>
  <sheetFormatPr baseColWidth="10" defaultRowHeight="12.75"/>
  <cols>
    <col min="1" max="1" width="2.42578125" style="40" customWidth="1"/>
    <col min="2" max="2" width="11.42578125" style="40"/>
    <col min="3" max="20" width="11.42578125" style="40" customWidth="1"/>
    <col min="21" max="25" width="11.42578125" style="40"/>
    <col min="26" max="29" width="11.42578125" style="40" customWidth="1"/>
    <col min="30" max="16384" width="11.42578125" style="40"/>
  </cols>
  <sheetData>
    <row r="1" spans="1:23" ht="12.75" customHeight="1">
      <c r="A1" s="38"/>
      <c r="B1" s="39"/>
      <c r="C1" s="39"/>
      <c r="D1" s="39"/>
      <c r="H1" s="41"/>
      <c r="I1" s="41"/>
      <c r="J1" s="41"/>
      <c r="K1" s="41"/>
      <c r="L1" s="39"/>
      <c r="M1" s="39"/>
      <c r="N1" s="39"/>
      <c r="O1" s="39"/>
    </row>
    <row r="2" spans="1:23" s="50" customFormat="1" ht="12.75" customHeight="1">
      <c r="A2" s="42"/>
      <c r="B2" s="43"/>
      <c r="C2" s="44"/>
      <c r="D2" s="45"/>
      <c r="E2" s="46"/>
      <c r="F2" s="46"/>
      <c r="G2" s="47"/>
      <c r="H2" s="144" t="s">
        <v>8</v>
      </c>
      <c r="I2" s="163">
        <f>DATOS!I3</f>
        <v>0</v>
      </c>
      <c r="J2" s="48"/>
      <c r="K2" s="48"/>
      <c r="L2" s="49"/>
      <c r="M2" s="49"/>
      <c r="N2" s="49"/>
      <c r="O2" s="49"/>
    </row>
    <row r="3" spans="1:23" s="50" customFormat="1" ht="12.75" customHeight="1">
      <c r="A3" s="42"/>
      <c r="B3" s="51"/>
      <c r="C3" s="52"/>
      <c r="D3" s="53"/>
      <c r="E3" s="46"/>
      <c r="F3" s="46"/>
      <c r="G3" s="47"/>
      <c r="H3" s="145" t="s">
        <v>9</v>
      </c>
      <c r="I3" s="146">
        <f>DATOS!I4</f>
        <v>0</v>
      </c>
      <c r="J3" s="48"/>
      <c r="K3" s="48"/>
      <c r="L3" s="49"/>
      <c r="M3" s="49"/>
      <c r="N3" s="49"/>
      <c r="O3" s="49"/>
    </row>
    <row r="4" spans="1:23" ht="12.75" customHeight="1">
      <c r="A4" s="42"/>
      <c r="B4" s="51"/>
      <c r="C4" s="52"/>
      <c r="D4" s="53"/>
      <c r="E4" s="46"/>
      <c r="F4" s="46"/>
      <c r="G4" s="47"/>
      <c r="H4" s="329" t="s">
        <v>101</v>
      </c>
      <c r="I4" s="331">
        <f>DATOS!I5</f>
        <v>0</v>
      </c>
      <c r="J4" s="54"/>
      <c r="K4" s="54"/>
      <c r="L4" s="54"/>
      <c r="M4" s="54"/>
      <c r="N4" s="54"/>
      <c r="O4" s="54"/>
    </row>
    <row r="5" spans="1:23" ht="12.75" customHeight="1">
      <c r="A5" s="42"/>
      <c r="B5" s="51"/>
      <c r="C5" s="52"/>
      <c r="D5" s="53"/>
      <c r="E5" s="46"/>
      <c r="F5" s="46"/>
      <c r="G5" s="47"/>
      <c r="H5" s="330"/>
      <c r="I5" s="332"/>
      <c r="J5" s="54"/>
      <c r="K5" s="54"/>
      <c r="L5" s="54"/>
      <c r="M5" s="54"/>
      <c r="N5" s="54"/>
      <c r="O5" s="54"/>
    </row>
    <row r="6" spans="1:23" ht="12.75" customHeight="1">
      <c r="A6" s="42"/>
      <c r="B6" s="323" t="s">
        <v>27</v>
      </c>
      <c r="C6" s="324"/>
      <c r="D6" s="325"/>
      <c r="E6" s="46"/>
      <c r="F6" s="46"/>
      <c r="G6" s="47"/>
      <c r="H6" s="55"/>
      <c r="I6" s="56"/>
      <c r="J6" s="54"/>
      <c r="K6" s="54"/>
      <c r="L6" s="54"/>
      <c r="M6" s="54"/>
      <c r="N6" s="54"/>
      <c r="O6" s="54"/>
    </row>
    <row r="7" spans="1:23" ht="12.75" customHeight="1">
      <c r="A7" s="42"/>
      <c r="B7" s="326" t="str">
        <f>DATOS!B7</f>
        <v>ÁREA DIMENSIONAL</v>
      </c>
      <c r="C7" s="327"/>
      <c r="D7" s="328"/>
      <c r="E7" s="46"/>
      <c r="F7" s="46"/>
      <c r="G7" s="47"/>
      <c r="H7" s="55"/>
      <c r="I7" s="56"/>
      <c r="J7" s="54"/>
      <c r="K7" s="54"/>
      <c r="L7" s="54"/>
      <c r="M7" s="54"/>
      <c r="N7" s="54"/>
      <c r="O7" s="54"/>
    </row>
    <row r="8" spans="1:23" ht="12.75" customHeight="1">
      <c r="A8" s="38"/>
      <c r="H8" s="50"/>
      <c r="I8" s="50"/>
      <c r="J8" s="54"/>
      <c r="K8" s="54"/>
      <c r="L8" s="54"/>
      <c r="M8" s="54"/>
      <c r="N8" s="54"/>
      <c r="O8" s="54"/>
    </row>
    <row r="9" spans="1:23" ht="12.75" customHeight="1">
      <c r="S9" s="57"/>
      <c r="T9" s="61"/>
      <c r="U9" s="61"/>
      <c r="V9" s="61"/>
    </row>
    <row r="10" spans="1:23" ht="12.75" customHeight="1">
      <c r="B10" s="253" t="s">
        <v>25</v>
      </c>
      <c r="C10" s="253"/>
      <c r="D10" s="253"/>
      <c r="E10" s="253"/>
      <c r="F10" s="253"/>
      <c r="G10" s="253"/>
      <c r="H10" s="253"/>
      <c r="I10" s="253"/>
      <c r="J10" s="253"/>
      <c r="K10" s="253"/>
      <c r="L10" s="253"/>
      <c r="M10" s="253"/>
      <c r="N10" s="253"/>
      <c r="O10" s="253"/>
      <c r="P10" s="253"/>
      <c r="Q10" s="253"/>
      <c r="R10" s="253"/>
      <c r="S10" s="253"/>
      <c r="T10" s="253"/>
      <c r="U10" s="253"/>
      <c r="V10" s="253"/>
      <c r="W10" s="253"/>
    </row>
    <row r="11" spans="1:23" ht="12.75" customHeight="1">
      <c r="D11" s="62"/>
      <c r="S11" s="57"/>
      <c r="T11" s="61"/>
      <c r="U11" s="61"/>
      <c r="V11" s="61"/>
    </row>
    <row r="12" spans="1:23" ht="12.75" customHeight="1">
      <c r="S12" s="57"/>
      <c r="T12" s="61"/>
      <c r="U12" s="61"/>
      <c r="V12" s="61"/>
    </row>
    <row r="13" spans="1:23" ht="12.75" customHeight="1">
      <c r="B13" s="188" t="s">
        <v>142</v>
      </c>
      <c r="S13" s="57"/>
      <c r="T13" s="61"/>
      <c r="U13" s="61"/>
      <c r="V13" s="61"/>
    </row>
    <row r="14" spans="1:23" ht="12.75" customHeight="1">
      <c r="D14" s="249">
        <v>9</v>
      </c>
      <c r="E14" s="249">
        <v>10</v>
      </c>
      <c r="F14" s="249">
        <v>11</v>
      </c>
      <c r="G14" s="249">
        <v>12</v>
      </c>
      <c r="H14" s="249">
        <v>13</v>
      </c>
      <c r="I14" s="249">
        <v>14</v>
      </c>
      <c r="J14" s="249">
        <v>15</v>
      </c>
      <c r="K14" s="249">
        <v>16</v>
      </c>
      <c r="L14" s="249">
        <v>17</v>
      </c>
      <c r="M14" s="249">
        <v>18</v>
      </c>
      <c r="N14" s="249">
        <v>19</v>
      </c>
      <c r="O14" s="249">
        <v>20</v>
      </c>
      <c r="P14" s="249">
        <v>21</v>
      </c>
      <c r="Q14" s="249">
        <v>22</v>
      </c>
      <c r="R14" s="249">
        <v>23</v>
      </c>
      <c r="S14" s="249">
        <v>24</v>
      </c>
      <c r="T14" s="249">
        <v>25</v>
      </c>
      <c r="U14" s="249">
        <v>26</v>
      </c>
      <c r="V14" s="249">
        <v>27</v>
      </c>
      <c r="W14" s="249">
        <v>28</v>
      </c>
    </row>
    <row r="15" spans="1:23" ht="12.75" customHeight="1">
      <c r="B15" s="303" t="s">
        <v>143</v>
      </c>
      <c r="C15" s="304"/>
      <c r="D15" s="189">
        <v>1</v>
      </c>
      <c r="E15" s="189">
        <v>2</v>
      </c>
      <c r="F15" s="189">
        <v>3</v>
      </c>
      <c r="G15" s="189">
        <v>4</v>
      </c>
      <c r="H15" s="189">
        <v>5</v>
      </c>
      <c r="I15" s="189">
        <v>6</v>
      </c>
      <c r="J15" s="189">
        <v>7</v>
      </c>
      <c r="K15" s="189">
        <v>8</v>
      </c>
      <c r="L15" s="189">
        <v>9</v>
      </c>
      <c r="M15" s="189">
        <v>10</v>
      </c>
      <c r="N15" s="189">
        <v>11</v>
      </c>
      <c r="O15" s="189">
        <v>12</v>
      </c>
      <c r="P15" s="189">
        <v>13</v>
      </c>
      <c r="Q15" s="189">
        <v>14</v>
      </c>
      <c r="R15" s="189">
        <v>15</v>
      </c>
      <c r="S15" s="189">
        <v>16</v>
      </c>
      <c r="T15" s="189">
        <v>17</v>
      </c>
      <c r="U15" s="189">
        <v>18</v>
      </c>
      <c r="V15" s="189">
        <v>19</v>
      </c>
      <c r="W15" s="189">
        <v>20</v>
      </c>
    </row>
    <row r="16" spans="1:23" ht="12.75" customHeight="1">
      <c r="B16" s="303" t="s">
        <v>21</v>
      </c>
      <c r="C16" s="304"/>
      <c r="D16" s="64" t="e">
        <f>VLOOKUP(DATOS!$D$14,[1]EQUIPOS!$B$8:$AC$8,D14,FALSE)</f>
        <v>#N/A</v>
      </c>
      <c r="E16" s="64" t="e">
        <f>VLOOKUP(DATOS!$D$14,[1]EQUIPOS!$B$8:$AC$8,E14,FALSE)</f>
        <v>#N/A</v>
      </c>
      <c r="F16" s="64" t="e">
        <f>VLOOKUP(DATOS!$D$14,[1]EQUIPOS!$B$8:$AC$8,F14,FALSE)</f>
        <v>#N/A</v>
      </c>
      <c r="G16" s="64" t="e">
        <f>VLOOKUP(DATOS!$D$14,[1]EQUIPOS!$B$8:$AC$8,G14,FALSE)</f>
        <v>#N/A</v>
      </c>
      <c r="H16" s="64" t="e">
        <f>VLOOKUP(DATOS!$D$14,[1]EQUIPOS!$B$8:$AC$8,H14,FALSE)</f>
        <v>#N/A</v>
      </c>
      <c r="I16" s="64" t="e">
        <f>VLOOKUP(DATOS!$D$14,[1]EQUIPOS!$B$8:$AC$8,I14,FALSE)</f>
        <v>#N/A</v>
      </c>
      <c r="J16" s="64" t="e">
        <f>VLOOKUP(DATOS!$D$14,[1]EQUIPOS!$B$8:$AC$8,J14,FALSE)</f>
        <v>#N/A</v>
      </c>
      <c r="K16" s="64" t="e">
        <f>VLOOKUP(DATOS!$D$14,[1]EQUIPOS!$B$8:$AC$8,K14,FALSE)</f>
        <v>#N/A</v>
      </c>
      <c r="L16" s="64" t="e">
        <f>VLOOKUP(DATOS!$D$14,[1]EQUIPOS!$B$8:$AC$8,L14,FALSE)</f>
        <v>#N/A</v>
      </c>
      <c r="M16" s="64" t="e">
        <f>VLOOKUP(DATOS!$D$14,[1]EQUIPOS!$B$8:$AC$8,M14,FALSE)</f>
        <v>#N/A</v>
      </c>
      <c r="N16" s="64" t="e">
        <f>VLOOKUP(DATOS!$D$14,[1]EQUIPOS!$B$8:$AC$8,N14,FALSE)</f>
        <v>#N/A</v>
      </c>
      <c r="O16" s="64" t="e">
        <f>VLOOKUP(DATOS!$D$14,[1]EQUIPOS!$B$8:$AC$8,O14,FALSE)</f>
        <v>#N/A</v>
      </c>
      <c r="P16" s="64" t="e">
        <f>VLOOKUP(DATOS!$D$14,[1]EQUIPOS!$B$8:$AC$8,P14,FALSE)</f>
        <v>#N/A</v>
      </c>
      <c r="Q16" s="64" t="e">
        <f>VLOOKUP(DATOS!$D$14,[1]EQUIPOS!$B$8:$AC$8,Q14,FALSE)</f>
        <v>#N/A</v>
      </c>
      <c r="R16" s="64" t="e">
        <f>VLOOKUP(DATOS!$D$14,[1]EQUIPOS!$B$8:$AC$8,R14,FALSE)</f>
        <v>#N/A</v>
      </c>
      <c r="S16" s="64" t="e">
        <f>VLOOKUP(DATOS!$D$14,[1]EQUIPOS!$B$8:$AC$8,S14,FALSE)</f>
        <v>#N/A</v>
      </c>
      <c r="T16" s="64" t="e">
        <f>VLOOKUP(DATOS!$D$14,[1]EQUIPOS!$B$8:$AC$8,T14,FALSE)</f>
        <v>#N/A</v>
      </c>
      <c r="U16" s="64" t="e">
        <f>VLOOKUP(DATOS!$D$14,[1]EQUIPOS!$B$8:$AC$8,U14,FALSE)</f>
        <v>#N/A</v>
      </c>
      <c r="V16" s="64" t="e">
        <f>VLOOKUP(DATOS!$D$14,[1]EQUIPOS!$B$8:$AC$8,V14,FALSE)</f>
        <v>#N/A</v>
      </c>
      <c r="W16" s="64" t="e">
        <f>VLOOKUP(DATOS!$D$14,[1]EQUIPOS!$B$8:$AC$8,W14,FALSE)</f>
        <v>#N/A</v>
      </c>
    </row>
    <row r="17" spans="2:23" ht="12.75" customHeight="1">
      <c r="B17" s="308" t="s">
        <v>111</v>
      </c>
      <c r="C17" s="309"/>
      <c r="D17" s="241"/>
      <c r="E17" s="65"/>
      <c r="F17" s="65"/>
      <c r="G17" s="65"/>
      <c r="H17" s="65"/>
      <c r="I17" s="65"/>
      <c r="J17" s="65"/>
      <c r="K17" s="65"/>
      <c r="L17" s="65"/>
      <c r="M17" s="65"/>
      <c r="N17" s="65"/>
      <c r="O17" s="65"/>
      <c r="P17" s="65"/>
      <c r="Q17" s="65"/>
      <c r="R17" s="65"/>
      <c r="S17" s="65"/>
      <c r="T17" s="65"/>
      <c r="U17" s="65"/>
      <c r="V17" s="65"/>
      <c r="W17" s="65"/>
    </row>
    <row r="18" spans="2:23" ht="12.75" customHeight="1">
      <c r="B18" s="308" t="s">
        <v>112</v>
      </c>
      <c r="C18" s="309"/>
      <c r="D18" s="242"/>
      <c r="E18" s="66"/>
      <c r="F18" s="66"/>
      <c r="G18" s="66"/>
      <c r="H18" s="66"/>
      <c r="I18" s="66"/>
      <c r="J18" s="66"/>
      <c r="K18" s="66"/>
      <c r="L18" s="66"/>
      <c r="M18" s="66"/>
      <c r="N18" s="66"/>
      <c r="O18" s="66"/>
      <c r="P18" s="66"/>
      <c r="Q18" s="66"/>
      <c r="R18" s="66"/>
      <c r="S18" s="66"/>
      <c r="T18" s="66"/>
      <c r="U18" s="66"/>
      <c r="V18" s="66"/>
      <c r="W18" s="66"/>
    </row>
    <row r="19" spans="2:23" ht="12.75" customHeight="1">
      <c r="B19" s="308" t="s">
        <v>113</v>
      </c>
      <c r="C19" s="309"/>
      <c r="D19" s="242"/>
      <c r="E19" s="66"/>
      <c r="F19" s="66"/>
      <c r="G19" s="66"/>
      <c r="H19" s="66"/>
      <c r="I19" s="66"/>
      <c r="J19" s="66"/>
      <c r="K19" s="66"/>
      <c r="L19" s="66"/>
      <c r="M19" s="66"/>
      <c r="N19" s="66"/>
      <c r="O19" s="66"/>
      <c r="P19" s="66"/>
      <c r="Q19" s="66"/>
      <c r="R19" s="66"/>
      <c r="S19" s="66"/>
      <c r="T19" s="66"/>
      <c r="U19" s="66"/>
      <c r="V19" s="66"/>
      <c r="W19" s="66"/>
    </row>
    <row r="20" spans="2:23" ht="12.75" customHeight="1">
      <c r="B20" s="308" t="s">
        <v>114</v>
      </c>
      <c r="C20" s="309"/>
      <c r="D20" s="242"/>
      <c r="E20" s="66"/>
      <c r="F20" s="66"/>
      <c r="G20" s="66"/>
      <c r="H20" s="66"/>
      <c r="I20" s="66"/>
      <c r="J20" s="66"/>
      <c r="K20" s="66"/>
      <c r="L20" s="66"/>
      <c r="M20" s="66"/>
      <c r="N20" s="66"/>
      <c r="O20" s="66"/>
      <c r="P20" s="66"/>
      <c r="Q20" s="66"/>
      <c r="R20" s="66"/>
      <c r="S20" s="66"/>
      <c r="T20" s="66"/>
      <c r="U20" s="66"/>
      <c r="V20" s="66"/>
      <c r="W20" s="66"/>
    </row>
    <row r="21" spans="2:23" ht="12.75" customHeight="1">
      <c r="B21" s="308" t="s">
        <v>115</v>
      </c>
      <c r="C21" s="309"/>
      <c r="D21" s="242"/>
      <c r="E21" s="66"/>
      <c r="F21" s="66"/>
      <c r="G21" s="66"/>
      <c r="H21" s="66"/>
      <c r="I21" s="66"/>
      <c r="J21" s="66"/>
      <c r="K21" s="66"/>
      <c r="L21" s="66"/>
      <c r="M21" s="66"/>
      <c r="N21" s="66"/>
      <c r="O21" s="66"/>
      <c r="P21" s="66"/>
      <c r="Q21" s="66"/>
      <c r="R21" s="66"/>
      <c r="S21" s="66"/>
      <c r="T21" s="66"/>
      <c r="U21" s="66"/>
      <c r="V21" s="66"/>
      <c r="W21" s="66"/>
    </row>
    <row r="22" spans="2:23" ht="12.75" customHeight="1">
      <c r="B22" s="303" t="s">
        <v>32</v>
      </c>
      <c r="C22" s="304"/>
      <c r="D22" s="67" t="e">
        <f t="shared" ref="D22:W22" si="0">AVERAGE(D17:D21)</f>
        <v>#DIV/0!</v>
      </c>
      <c r="E22" s="67" t="e">
        <f t="shared" si="0"/>
        <v>#DIV/0!</v>
      </c>
      <c r="F22" s="67" t="e">
        <f t="shared" si="0"/>
        <v>#DIV/0!</v>
      </c>
      <c r="G22" s="67" t="e">
        <f t="shared" si="0"/>
        <v>#DIV/0!</v>
      </c>
      <c r="H22" s="67" t="e">
        <f t="shared" si="0"/>
        <v>#DIV/0!</v>
      </c>
      <c r="I22" s="67" t="e">
        <f t="shared" si="0"/>
        <v>#DIV/0!</v>
      </c>
      <c r="J22" s="67" t="e">
        <f t="shared" si="0"/>
        <v>#DIV/0!</v>
      </c>
      <c r="K22" s="67" t="e">
        <f t="shared" si="0"/>
        <v>#DIV/0!</v>
      </c>
      <c r="L22" s="67" t="e">
        <f t="shared" si="0"/>
        <v>#DIV/0!</v>
      </c>
      <c r="M22" s="67" t="e">
        <f t="shared" si="0"/>
        <v>#DIV/0!</v>
      </c>
      <c r="N22" s="67" t="e">
        <f t="shared" si="0"/>
        <v>#DIV/0!</v>
      </c>
      <c r="O22" s="67" t="e">
        <f t="shared" si="0"/>
        <v>#DIV/0!</v>
      </c>
      <c r="P22" s="67" t="e">
        <f t="shared" si="0"/>
        <v>#DIV/0!</v>
      </c>
      <c r="Q22" s="67" t="e">
        <f t="shared" si="0"/>
        <v>#DIV/0!</v>
      </c>
      <c r="R22" s="67" t="e">
        <f t="shared" si="0"/>
        <v>#DIV/0!</v>
      </c>
      <c r="S22" s="67" t="e">
        <f t="shared" si="0"/>
        <v>#DIV/0!</v>
      </c>
      <c r="T22" s="67" t="e">
        <f t="shared" si="0"/>
        <v>#DIV/0!</v>
      </c>
      <c r="U22" s="67" t="e">
        <f t="shared" si="0"/>
        <v>#DIV/0!</v>
      </c>
      <c r="V22" s="67" t="e">
        <f t="shared" si="0"/>
        <v>#DIV/0!</v>
      </c>
      <c r="W22" s="67" t="e">
        <f t="shared" si="0"/>
        <v>#DIV/0!</v>
      </c>
    </row>
    <row r="23" spans="2:23" ht="12.75" customHeight="1">
      <c r="B23" s="303" t="s">
        <v>22</v>
      </c>
      <c r="C23" s="304"/>
      <c r="D23" s="68" t="e">
        <f t="shared" ref="D23:W23" si="1">STDEV(D17:D21)</f>
        <v>#DIV/0!</v>
      </c>
      <c r="E23" s="68" t="e">
        <f t="shared" si="1"/>
        <v>#DIV/0!</v>
      </c>
      <c r="F23" s="68" t="e">
        <f t="shared" si="1"/>
        <v>#DIV/0!</v>
      </c>
      <c r="G23" s="68" t="e">
        <f t="shared" si="1"/>
        <v>#DIV/0!</v>
      </c>
      <c r="H23" s="68" t="e">
        <f t="shared" si="1"/>
        <v>#DIV/0!</v>
      </c>
      <c r="I23" s="67" t="e">
        <f t="shared" si="1"/>
        <v>#DIV/0!</v>
      </c>
      <c r="J23" s="67" t="e">
        <f t="shared" si="1"/>
        <v>#DIV/0!</v>
      </c>
      <c r="K23" s="67" t="e">
        <f t="shared" si="1"/>
        <v>#DIV/0!</v>
      </c>
      <c r="L23" s="67" t="e">
        <f t="shared" si="1"/>
        <v>#DIV/0!</v>
      </c>
      <c r="M23" s="67" t="e">
        <f t="shared" si="1"/>
        <v>#DIV/0!</v>
      </c>
      <c r="N23" s="67" t="e">
        <f t="shared" si="1"/>
        <v>#DIV/0!</v>
      </c>
      <c r="O23" s="67" t="e">
        <f t="shared" si="1"/>
        <v>#DIV/0!</v>
      </c>
      <c r="P23" s="67" t="e">
        <f t="shared" si="1"/>
        <v>#DIV/0!</v>
      </c>
      <c r="Q23" s="67" t="e">
        <f t="shared" si="1"/>
        <v>#DIV/0!</v>
      </c>
      <c r="R23" s="67" t="e">
        <f t="shared" si="1"/>
        <v>#DIV/0!</v>
      </c>
      <c r="S23" s="67" t="e">
        <f t="shared" si="1"/>
        <v>#DIV/0!</v>
      </c>
      <c r="T23" s="67" t="e">
        <f t="shared" si="1"/>
        <v>#DIV/0!</v>
      </c>
      <c r="U23" s="67" t="e">
        <f t="shared" si="1"/>
        <v>#DIV/0!</v>
      </c>
      <c r="V23" s="67" t="e">
        <f t="shared" si="1"/>
        <v>#DIV/0!</v>
      </c>
      <c r="W23" s="67" t="e">
        <f t="shared" si="1"/>
        <v>#DIV/0!</v>
      </c>
    </row>
    <row r="24" spans="2:23" ht="12.75" customHeight="1">
      <c r="B24" s="303" t="s">
        <v>145</v>
      </c>
      <c r="C24" s="304"/>
      <c r="D24" s="68" t="e">
        <f t="shared" ref="D24:W24" si="2">D22-D16</f>
        <v>#DIV/0!</v>
      </c>
      <c r="E24" s="68" t="e">
        <f t="shared" si="2"/>
        <v>#DIV/0!</v>
      </c>
      <c r="F24" s="68" t="e">
        <f t="shared" si="2"/>
        <v>#DIV/0!</v>
      </c>
      <c r="G24" s="68" t="e">
        <f t="shared" si="2"/>
        <v>#DIV/0!</v>
      </c>
      <c r="H24" s="68" t="e">
        <f t="shared" si="2"/>
        <v>#DIV/0!</v>
      </c>
      <c r="I24" s="67" t="e">
        <f t="shared" si="2"/>
        <v>#DIV/0!</v>
      </c>
      <c r="J24" s="67" t="e">
        <f t="shared" si="2"/>
        <v>#DIV/0!</v>
      </c>
      <c r="K24" s="67" t="e">
        <f t="shared" si="2"/>
        <v>#DIV/0!</v>
      </c>
      <c r="L24" s="67" t="e">
        <f t="shared" si="2"/>
        <v>#DIV/0!</v>
      </c>
      <c r="M24" s="67" t="e">
        <f t="shared" si="2"/>
        <v>#DIV/0!</v>
      </c>
      <c r="N24" s="67" t="e">
        <f t="shared" si="2"/>
        <v>#DIV/0!</v>
      </c>
      <c r="O24" s="67" t="e">
        <f t="shared" si="2"/>
        <v>#DIV/0!</v>
      </c>
      <c r="P24" s="67" t="e">
        <f t="shared" si="2"/>
        <v>#DIV/0!</v>
      </c>
      <c r="Q24" s="67" t="e">
        <f t="shared" si="2"/>
        <v>#DIV/0!</v>
      </c>
      <c r="R24" s="67" t="e">
        <f t="shared" si="2"/>
        <v>#DIV/0!</v>
      </c>
      <c r="S24" s="67" t="e">
        <f t="shared" si="2"/>
        <v>#DIV/0!</v>
      </c>
      <c r="T24" s="67" t="e">
        <f t="shared" si="2"/>
        <v>#DIV/0!</v>
      </c>
      <c r="U24" s="67" t="e">
        <f t="shared" si="2"/>
        <v>#DIV/0!</v>
      </c>
      <c r="V24" s="67" t="e">
        <f t="shared" si="2"/>
        <v>#DIV/0!</v>
      </c>
      <c r="W24" s="67" t="e">
        <f t="shared" si="2"/>
        <v>#DIV/0!</v>
      </c>
    </row>
    <row r="25" spans="2:23" ht="12.75" customHeight="1">
      <c r="D25" s="62"/>
      <c r="S25" s="57"/>
      <c r="T25" s="61"/>
      <c r="U25" s="61"/>
      <c r="V25" s="61"/>
    </row>
    <row r="26" spans="2:23" ht="12.75" customHeight="1">
      <c r="S26" s="57"/>
      <c r="T26" s="61"/>
      <c r="U26" s="61"/>
      <c r="V26" s="61"/>
    </row>
    <row r="27" spans="2:23" ht="12.75" customHeight="1">
      <c r="B27" s="188" t="s">
        <v>144</v>
      </c>
      <c r="S27" s="57"/>
      <c r="T27" s="61"/>
      <c r="U27" s="61"/>
      <c r="V27" s="61"/>
    </row>
    <row r="28" spans="2:23" ht="12.75" customHeight="1">
      <c r="S28" s="57"/>
      <c r="T28" s="61"/>
      <c r="U28" s="61"/>
      <c r="V28" s="61"/>
    </row>
    <row r="29" spans="2:23" ht="12.75" customHeight="1">
      <c r="B29" s="303" t="s">
        <v>143</v>
      </c>
      <c r="C29" s="304"/>
      <c r="D29" s="189">
        <v>1</v>
      </c>
      <c r="E29" s="189">
        <v>2</v>
      </c>
      <c r="F29" s="189">
        <v>3</v>
      </c>
      <c r="G29" s="189">
        <v>4</v>
      </c>
      <c r="H29" s="189">
        <v>5</v>
      </c>
      <c r="I29" s="189">
        <v>6</v>
      </c>
      <c r="J29" s="189">
        <v>7</v>
      </c>
      <c r="K29" s="189">
        <v>8</v>
      </c>
      <c r="L29" s="189">
        <v>9</v>
      </c>
      <c r="M29" s="189">
        <v>10</v>
      </c>
      <c r="N29" s="189">
        <v>11</v>
      </c>
      <c r="O29" s="189">
        <v>12</v>
      </c>
      <c r="P29" s="189">
        <v>13</v>
      </c>
      <c r="Q29" s="189">
        <v>14</v>
      </c>
      <c r="R29" s="189">
        <v>15</v>
      </c>
      <c r="S29" s="189">
        <v>16</v>
      </c>
      <c r="T29" s="189">
        <v>17</v>
      </c>
      <c r="U29" s="189">
        <v>18</v>
      </c>
      <c r="V29" s="189">
        <v>19</v>
      </c>
      <c r="W29" s="189">
        <v>20</v>
      </c>
    </row>
    <row r="30" spans="2:23" ht="12.75" customHeight="1">
      <c r="B30" s="303" t="s">
        <v>21</v>
      </c>
      <c r="C30" s="304"/>
      <c r="D30" s="64" t="e">
        <f>D16</f>
        <v>#N/A</v>
      </c>
      <c r="E30" s="64" t="e">
        <f t="shared" ref="E30:W30" si="3">E16</f>
        <v>#N/A</v>
      </c>
      <c r="F30" s="64" t="e">
        <f t="shared" si="3"/>
        <v>#N/A</v>
      </c>
      <c r="G30" s="64" t="e">
        <f t="shared" si="3"/>
        <v>#N/A</v>
      </c>
      <c r="H30" s="64" t="e">
        <f t="shared" si="3"/>
        <v>#N/A</v>
      </c>
      <c r="I30" s="64" t="e">
        <f t="shared" si="3"/>
        <v>#N/A</v>
      </c>
      <c r="J30" s="64" t="e">
        <f t="shared" si="3"/>
        <v>#N/A</v>
      </c>
      <c r="K30" s="64" t="e">
        <f t="shared" si="3"/>
        <v>#N/A</v>
      </c>
      <c r="L30" s="64" t="e">
        <f t="shared" si="3"/>
        <v>#N/A</v>
      </c>
      <c r="M30" s="64" t="e">
        <f t="shared" si="3"/>
        <v>#N/A</v>
      </c>
      <c r="N30" s="64" t="e">
        <f t="shared" si="3"/>
        <v>#N/A</v>
      </c>
      <c r="O30" s="64" t="e">
        <f t="shared" si="3"/>
        <v>#N/A</v>
      </c>
      <c r="P30" s="64" t="e">
        <f t="shared" si="3"/>
        <v>#N/A</v>
      </c>
      <c r="Q30" s="64" t="e">
        <f t="shared" si="3"/>
        <v>#N/A</v>
      </c>
      <c r="R30" s="64" t="e">
        <f t="shared" si="3"/>
        <v>#N/A</v>
      </c>
      <c r="S30" s="64" t="e">
        <f t="shared" si="3"/>
        <v>#N/A</v>
      </c>
      <c r="T30" s="64" t="e">
        <f t="shared" si="3"/>
        <v>#N/A</v>
      </c>
      <c r="U30" s="64" t="e">
        <f t="shared" si="3"/>
        <v>#N/A</v>
      </c>
      <c r="V30" s="64" t="e">
        <f t="shared" si="3"/>
        <v>#N/A</v>
      </c>
      <c r="W30" s="64" t="e">
        <f t="shared" si="3"/>
        <v>#N/A</v>
      </c>
    </row>
    <row r="31" spans="2:23" ht="12.75" customHeight="1">
      <c r="B31" s="308" t="s">
        <v>111</v>
      </c>
      <c r="C31" s="309"/>
      <c r="D31" s="241"/>
      <c r="E31" s="65"/>
      <c r="F31" s="65"/>
      <c r="G31" s="65"/>
      <c r="H31" s="65"/>
      <c r="I31" s="65"/>
      <c r="J31" s="65"/>
      <c r="K31" s="65"/>
      <c r="L31" s="65"/>
      <c r="M31" s="65"/>
      <c r="N31" s="65"/>
      <c r="O31" s="65"/>
      <c r="P31" s="65"/>
      <c r="Q31" s="65"/>
      <c r="R31" s="65"/>
      <c r="S31" s="65"/>
      <c r="T31" s="65"/>
      <c r="U31" s="65"/>
      <c r="V31" s="65"/>
      <c r="W31" s="65"/>
    </row>
    <row r="32" spans="2:23" ht="12.75" customHeight="1">
      <c r="B32" s="308" t="s">
        <v>112</v>
      </c>
      <c r="C32" s="309"/>
      <c r="D32" s="242"/>
      <c r="E32" s="66"/>
      <c r="F32" s="66"/>
      <c r="G32" s="66"/>
      <c r="H32" s="66"/>
      <c r="I32" s="66"/>
      <c r="J32" s="66"/>
      <c r="K32" s="66"/>
      <c r="L32" s="66"/>
      <c r="M32" s="66"/>
      <c r="N32" s="66"/>
      <c r="O32" s="66"/>
      <c r="P32" s="66"/>
      <c r="Q32" s="66"/>
      <c r="R32" s="66"/>
      <c r="S32" s="66"/>
      <c r="T32" s="66"/>
      <c r="U32" s="66"/>
      <c r="V32" s="66"/>
      <c r="W32" s="66"/>
    </row>
    <row r="33" spans="2:23" ht="12.75" customHeight="1">
      <c r="B33" s="308" t="s">
        <v>113</v>
      </c>
      <c r="C33" s="309"/>
      <c r="D33" s="242"/>
      <c r="E33" s="66"/>
      <c r="F33" s="66"/>
      <c r="G33" s="66"/>
      <c r="H33" s="66"/>
      <c r="I33" s="66"/>
      <c r="J33" s="66"/>
      <c r="K33" s="66"/>
      <c r="L33" s="66"/>
      <c r="M33" s="66"/>
      <c r="N33" s="66"/>
      <c r="O33" s="66"/>
      <c r="P33" s="66"/>
      <c r="Q33" s="66"/>
      <c r="R33" s="66"/>
      <c r="S33" s="66"/>
      <c r="T33" s="66"/>
      <c r="U33" s="66"/>
      <c r="V33" s="66"/>
      <c r="W33" s="66"/>
    </row>
    <row r="34" spans="2:23" ht="12.75" customHeight="1">
      <c r="B34" s="308" t="s">
        <v>114</v>
      </c>
      <c r="C34" s="309"/>
      <c r="D34" s="242"/>
      <c r="E34" s="66"/>
      <c r="F34" s="66"/>
      <c r="G34" s="66"/>
      <c r="H34" s="66"/>
      <c r="I34" s="66"/>
      <c r="J34" s="66"/>
      <c r="K34" s="66"/>
      <c r="L34" s="66"/>
      <c r="M34" s="66"/>
      <c r="N34" s="66"/>
      <c r="O34" s="66"/>
      <c r="P34" s="66"/>
      <c r="Q34" s="66"/>
      <c r="R34" s="66"/>
      <c r="S34" s="66"/>
      <c r="T34" s="66"/>
      <c r="U34" s="66"/>
      <c r="V34" s="66"/>
      <c r="W34" s="66"/>
    </row>
    <row r="35" spans="2:23" ht="12.75" customHeight="1">
      <c r="B35" s="308" t="s">
        <v>115</v>
      </c>
      <c r="C35" s="309"/>
      <c r="D35" s="242"/>
      <c r="E35" s="66"/>
      <c r="F35" s="66"/>
      <c r="G35" s="66"/>
      <c r="H35" s="66"/>
      <c r="I35" s="66"/>
      <c r="J35" s="66"/>
      <c r="K35" s="66"/>
      <c r="L35" s="66"/>
      <c r="M35" s="66"/>
      <c r="N35" s="66"/>
      <c r="O35" s="66"/>
      <c r="P35" s="66"/>
      <c r="Q35" s="66"/>
      <c r="R35" s="66"/>
      <c r="S35" s="66"/>
      <c r="T35" s="66"/>
      <c r="U35" s="66"/>
      <c r="V35" s="66"/>
      <c r="W35" s="66"/>
    </row>
    <row r="36" spans="2:23" ht="12.75" customHeight="1">
      <c r="B36" s="303" t="s">
        <v>32</v>
      </c>
      <c r="C36" s="304"/>
      <c r="D36" s="67" t="e">
        <f t="shared" ref="D36:W36" si="4">AVERAGE(D31:D35)</f>
        <v>#DIV/0!</v>
      </c>
      <c r="E36" s="67" t="e">
        <f t="shared" si="4"/>
        <v>#DIV/0!</v>
      </c>
      <c r="F36" s="67" t="e">
        <f t="shared" si="4"/>
        <v>#DIV/0!</v>
      </c>
      <c r="G36" s="67" t="e">
        <f t="shared" si="4"/>
        <v>#DIV/0!</v>
      </c>
      <c r="H36" s="67" t="e">
        <f t="shared" si="4"/>
        <v>#DIV/0!</v>
      </c>
      <c r="I36" s="67" t="e">
        <f t="shared" si="4"/>
        <v>#DIV/0!</v>
      </c>
      <c r="J36" s="67" t="e">
        <f t="shared" si="4"/>
        <v>#DIV/0!</v>
      </c>
      <c r="K36" s="67" t="e">
        <f t="shared" si="4"/>
        <v>#DIV/0!</v>
      </c>
      <c r="L36" s="67" t="e">
        <f t="shared" si="4"/>
        <v>#DIV/0!</v>
      </c>
      <c r="M36" s="67" t="e">
        <f t="shared" si="4"/>
        <v>#DIV/0!</v>
      </c>
      <c r="N36" s="67" t="e">
        <f t="shared" si="4"/>
        <v>#DIV/0!</v>
      </c>
      <c r="O36" s="67" t="e">
        <f t="shared" si="4"/>
        <v>#DIV/0!</v>
      </c>
      <c r="P36" s="67" t="e">
        <f t="shared" si="4"/>
        <v>#DIV/0!</v>
      </c>
      <c r="Q36" s="67" t="e">
        <f t="shared" si="4"/>
        <v>#DIV/0!</v>
      </c>
      <c r="R36" s="67" t="e">
        <f t="shared" si="4"/>
        <v>#DIV/0!</v>
      </c>
      <c r="S36" s="67" t="e">
        <f t="shared" si="4"/>
        <v>#DIV/0!</v>
      </c>
      <c r="T36" s="67" t="e">
        <f t="shared" si="4"/>
        <v>#DIV/0!</v>
      </c>
      <c r="U36" s="67" t="e">
        <f t="shared" si="4"/>
        <v>#DIV/0!</v>
      </c>
      <c r="V36" s="67" t="e">
        <f t="shared" si="4"/>
        <v>#DIV/0!</v>
      </c>
      <c r="W36" s="67" t="e">
        <f t="shared" si="4"/>
        <v>#DIV/0!</v>
      </c>
    </row>
    <row r="37" spans="2:23" ht="12.75" customHeight="1">
      <c r="B37" s="303" t="s">
        <v>22</v>
      </c>
      <c r="C37" s="304"/>
      <c r="D37" s="68" t="e">
        <f t="shared" ref="D37:W37" si="5">STDEV(D31:D35)</f>
        <v>#DIV/0!</v>
      </c>
      <c r="E37" s="68" t="e">
        <f t="shared" si="5"/>
        <v>#DIV/0!</v>
      </c>
      <c r="F37" s="68" t="e">
        <f t="shared" si="5"/>
        <v>#DIV/0!</v>
      </c>
      <c r="G37" s="68" t="e">
        <f t="shared" si="5"/>
        <v>#DIV/0!</v>
      </c>
      <c r="H37" s="68" t="e">
        <f t="shared" si="5"/>
        <v>#DIV/0!</v>
      </c>
      <c r="I37" s="67" t="e">
        <f t="shared" si="5"/>
        <v>#DIV/0!</v>
      </c>
      <c r="J37" s="67" t="e">
        <f t="shared" si="5"/>
        <v>#DIV/0!</v>
      </c>
      <c r="K37" s="67" t="e">
        <f t="shared" si="5"/>
        <v>#DIV/0!</v>
      </c>
      <c r="L37" s="67" t="e">
        <f t="shared" si="5"/>
        <v>#DIV/0!</v>
      </c>
      <c r="M37" s="67" t="e">
        <f t="shared" si="5"/>
        <v>#DIV/0!</v>
      </c>
      <c r="N37" s="67" t="e">
        <f t="shared" si="5"/>
        <v>#DIV/0!</v>
      </c>
      <c r="O37" s="67" t="e">
        <f t="shared" si="5"/>
        <v>#DIV/0!</v>
      </c>
      <c r="P37" s="67" t="e">
        <f t="shared" si="5"/>
        <v>#DIV/0!</v>
      </c>
      <c r="Q37" s="67" t="e">
        <f t="shared" si="5"/>
        <v>#DIV/0!</v>
      </c>
      <c r="R37" s="67" t="e">
        <f t="shared" si="5"/>
        <v>#DIV/0!</v>
      </c>
      <c r="S37" s="67" t="e">
        <f t="shared" si="5"/>
        <v>#DIV/0!</v>
      </c>
      <c r="T37" s="67" t="e">
        <f t="shared" si="5"/>
        <v>#DIV/0!</v>
      </c>
      <c r="U37" s="67" t="e">
        <f t="shared" si="5"/>
        <v>#DIV/0!</v>
      </c>
      <c r="V37" s="67" t="e">
        <f t="shared" si="5"/>
        <v>#DIV/0!</v>
      </c>
      <c r="W37" s="67" t="e">
        <f t="shared" si="5"/>
        <v>#DIV/0!</v>
      </c>
    </row>
    <row r="38" spans="2:23" ht="12.75" customHeight="1">
      <c r="B38" s="303" t="s">
        <v>145</v>
      </c>
      <c r="C38" s="304"/>
      <c r="D38" s="68" t="e">
        <f t="shared" ref="D38:W38" si="6">D36-D30</f>
        <v>#DIV/0!</v>
      </c>
      <c r="E38" s="68" t="e">
        <f t="shared" si="6"/>
        <v>#DIV/0!</v>
      </c>
      <c r="F38" s="68" t="e">
        <f t="shared" si="6"/>
        <v>#DIV/0!</v>
      </c>
      <c r="G38" s="68" t="e">
        <f t="shared" si="6"/>
        <v>#DIV/0!</v>
      </c>
      <c r="H38" s="68" t="e">
        <f t="shared" si="6"/>
        <v>#DIV/0!</v>
      </c>
      <c r="I38" s="67" t="e">
        <f t="shared" si="6"/>
        <v>#DIV/0!</v>
      </c>
      <c r="J38" s="67" t="e">
        <f t="shared" si="6"/>
        <v>#DIV/0!</v>
      </c>
      <c r="K38" s="67" t="e">
        <f t="shared" si="6"/>
        <v>#DIV/0!</v>
      </c>
      <c r="L38" s="67" t="e">
        <f t="shared" si="6"/>
        <v>#DIV/0!</v>
      </c>
      <c r="M38" s="67" t="e">
        <f t="shared" si="6"/>
        <v>#DIV/0!</v>
      </c>
      <c r="N38" s="67" t="e">
        <f t="shared" si="6"/>
        <v>#DIV/0!</v>
      </c>
      <c r="O38" s="67" t="e">
        <f t="shared" si="6"/>
        <v>#DIV/0!</v>
      </c>
      <c r="P38" s="67" t="e">
        <f t="shared" si="6"/>
        <v>#DIV/0!</v>
      </c>
      <c r="Q38" s="67" t="e">
        <f t="shared" si="6"/>
        <v>#DIV/0!</v>
      </c>
      <c r="R38" s="67" t="e">
        <f t="shared" si="6"/>
        <v>#DIV/0!</v>
      </c>
      <c r="S38" s="67" t="e">
        <f t="shared" si="6"/>
        <v>#DIV/0!</v>
      </c>
      <c r="T38" s="67" t="e">
        <f t="shared" si="6"/>
        <v>#DIV/0!</v>
      </c>
      <c r="U38" s="67" t="e">
        <f t="shared" si="6"/>
        <v>#DIV/0!</v>
      </c>
      <c r="V38" s="67" t="e">
        <f t="shared" si="6"/>
        <v>#DIV/0!</v>
      </c>
      <c r="W38" s="67" t="e">
        <f t="shared" si="6"/>
        <v>#DIV/0!</v>
      </c>
    </row>
    <row r="39" spans="2:23" ht="12.75" customHeight="1">
      <c r="D39" s="62"/>
      <c r="E39" s="62"/>
      <c r="L39" s="38"/>
      <c r="M39" s="38"/>
      <c r="N39" s="38"/>
      <c r="O39" s="38"/>
      <c r="P39" s="38"/>
      <c r="Q39" s="38"/>
      <c r="R39" s="38"/>
      <c r="S39" s="57"/>
      <c r="T39" s="61"/>
      <c r="U39" s="61"/>
      <c r="V39" s="61"/>
    </row>
    <row r="40" spans="2:23" ht="12.75" customHeight="1">
      <c r="D40" s="62"/>
      <c r="E40" s="62"/>
      <c r="L40" s="38"/>
      <c r="M40" s="38"/>
      <c r="N40" s="38"/>
      <c r="O40" s="38"/>
      <c r="P40" s="38"/>
      <c r="Q40" s="38"/>
      <c r="R40" s="38"/>
      <c r="S40" s="57"/>
      <c r="T40" s="61"/>
      <c r="U40" s="61"/>
      <c r="V40" s="61"/>
    </row>
    <row r="41" spans="2:23" ht="12.75" customHeight="1">
      <c r="B41" s="253" t="s">
        <v>168</v>
      </c>
      <c r="C41" s="253"/>
      <c r="D41" s="253"/>
      <c r="E41" s="253"/>
      <c r="F41" s="253"/>
      <c r="G41" s="253"/>
      <c r="H41" s="253"/>
      <c r="I41" s="253"/>
      <c r="J41" s="253"/>
      <c r="K41" s="253"/>
      <c r="L41" s="253"/>
      <c r="M41" s="253"/>
      <c r="N41" s="253"/>
      <c r="O41" s="253"/>
      <c r="P41" s="253"/>
      <c r="Q41" s="253"/>
      <c r="R41" s="253"/>
      <c r="S41" s="253"/>
      <c r="T41" s="253"/>
      <c r="U41" s="253"/>
      <c r="V41" s="253"/>
      <c r="W41" s="253"/>
    </row>
    <row r="42" spans="2:23" ht="12.75" customHeight="1">
      <c r="D42" s="62"/>
      <c r="E42" s="62"/>
      <c r="L42" s="38"/>
      <c r="M42" s="38"/>
      <c r="N42" s="38"/>
      <c r="O42" s="38"/>
      <c r="P42" s="38"/>
      <c r="Q42" s="38"/>
      <c r="R42" s="38"/>
      <c r="S42" s="57"/>
      <c r="T42" s="61"/>
      <c r="U42" s="61"/>
      <c r="V42" s="61"/>
    </row>
    <row r="43" spans="2:23" ht="12.75" customHeight="1">
      <c r="D43" s="62"/>
      <c r="E43" s="62"/>
      <c r="L43" s="38"/>
      <c r="M43" s="38"/>
      <c r="N43" s="38"/>
      <c r="O43" s="38"/>
      <c r="P43" s="38"/>
      <c r="Q43" s="38"/>
      <c r="R43" s="38"/>
      <c r="S43" s="57"/>
      <c r="T43" s="61"/>
      <c r="U43" s="61"/>
      <c r="V43" s="61"/>
    </row>
    <row r="44" spans="2:23" ht="12.75" customHeight="1">
      <c r="B44" s="303" t="s">
        <v>143</v>
      </c>
      <c r="C44" s="304"/>
      <c r="D44" s="189">
        <v>1</v>
      </c>
      <c r="E44" s="189">
        <v>2</v>
      </c>
      <c r="F44" s="189">
        <v>3</v>
      </c>
      <c r="G44" s="189">
        <v>4</v>
      </c>
      <c r="H44" s="189">
        <v>5</v>
      </c>
      <c r="I44" s="189">
        <v>6</v>
      </c>
      <c r="J44" s="189">
        <v>7</v>
      </c>
      <c r="K44" s="189">
        <v>8</v>
      </c>
      <c r="L44" s="189">
        <v>9</v>
      </c>
      <c r="M44" s="189">
        <v>10</v>
      </c>
      <c r="N44" s="189">
        <v>11</v>
      </c>
      <c r="O44" s="189">
        <v>12</v>
      </c>
      <c r="P44" s="189">
        <v>13</v>
      </c>
      <c r="Q44" s="189">
        <v>14</v>
      </c>
      <c r="R44" s="189">
        <v>15</v>
      </c>
      <c r="S44" s="189">
        <v>16</v>
      </c>
      <c r="T44" s="189">
        <v>17</v>
      </c>
      <c r="U44" s="189">
        <v>18</v>
      </c>
      <c r="V44" s="189">
        <v>19</v>
      </c>
      <c r="W44" s="189">
        <v>20</v>
      </c>
    </row>
    <row r="45" spans="2:23" ht="12.75" customHeight="1">
      <c r="B45" s="303" t="s">
        <v>21</v>
      </c>
      <c r="C45" s="304"/>
      <c r="D45" s="64" t="e">
        <f>D16</f>
        <v>#N/A</v>
      </c>
      <c r="E45" s="64" t="e">
        <f t="shared" ref="E45:W45" si="7">E16</f>
        <v>#N/A</v>
      </c>
      <c r="F45" s="64" t="e">
        <f t="shared" si="7"/>
        <v>#N/A</v>
      </c>
      <c r="G45" s="64" t="e">
        <f t="shared" si="7"/>
        <v>#N/A</v>
      </c>
      <c r="H45" s="64" t="e">
        <f t="shared" si="7"/>
        <v>#N/A</v>
      </c>
      <c r="I45" s="64" t="e">
        <f t="shared" si="7"/>
        <v>#N/A</v>
      </c>
      <c r="J45" s="64" t="e">
        <f t="shared" si="7"/>
        <v>#N/A</v>
      </c>
      <c r="K45" s="64" t="e">
        <f t="shared" si="7"/>
        <v>#N/A</v>
      </c>
      <c r="L45" s="64" t="e">
        <f t="shared" si="7"/>
        <v>#N/A</v>
      </c>
      <c r="M45" s="64" t="e">
        <f t="shared" si="7"/>
        <v>#N/A</v>
      </c>
      <c r="N45" s="64" t="e">
        <f t="shared" si="7"/>
        <v>#N/A</v>
      </c>
      <c r="O45" s="64" t="e">
        <f t="shared" si="7"/>
        <v>#N/A</v>
      </c>
      <c r="P45" s="64" t="e">
        <f t="shared" si="7"/>
        <v>#N/A</v>
      </c>
      <c r="Q45" s="64" t="e">
        <f t="shared" si="7"/>
        <v>#N/A</v>
      </c>
      <c r="R45" s="64" t="e">
        <f t="shared" si="7"/>
        <v>#N/A</v>
      </c>
      <c r="S45" s="64" t="e">
        <f t="shared" si="7"/>
        <v>#N/A</v>
      </c>
      <c r="T45" s="64" t="e">
        <f t="shared" si="7"/>
        <v>#N/A</v>
      </c>
      <c r="U45" s="64" t="e">
        <f t="shared" si="7"/>
        <v>#N/A</v>
      </c>
      <c r="V45" s="64" t="e">
        <f t="shared" si="7"/>
        <v>#N/A</v>
      </c>
      <c r="W45" s="64" t="e">
        <f t="shared" si="7"/>
        <v>#N/A</v>
      </c>
    </row>
    <row r="46" spans="2:23" ht="12.75" customHeight="1">
      <c r="B46" s="308" t="s">
        <v>111</v>
      </c>
      <c r="C46" s="309"/>
      <c r="D46" s="239">
        <f t="shared" ref="D46:W46" si="8">D17-D31</f>
        <v>0</v>
      </c>
      <c r="E46" s="65">
        <f t="shared" si="8"/>
        <v>0</v>
      </c>
      <c r="F46" s="65">
        <f t="shared" si="8"/>
        <v>0</v>
      </c>
      <c r="G46" s="65">
        <f t="shared" si="8"/>
        <v>0</v>
      </c>
      <c r="H46" s="65">
        <f t="shared" si="8"/>
        <v>0</v>
      </c>
      <c r="I46" s="65">
        <f t="shared" si="8"/>
        <v>0</v>
      </c>
      <c r="J46" s="65">
        <f t="shared" si="8"/>
        <v>0</v>
      </c>
      <c r="K46" s="65">
        <f t="shared" si="8"/>
        <v>0</v>
      </c>
      <c r="L46" s="65">
        <f t="shared" si="8"/>
        <v>0</v>
      </c>
      <c r="M46" s="65">
        <f t="shared" si="8"/>
        <v>0</v>
      </c>
      <c r="N46" s="65">
        <f t="shared" si="8"/>
        <v>0</v>
      </c>
      <c r="O46" s="65">
        <f t="shared" si="8"/>
        <v>0</v>
      </c>
      <c r="P46" s="65">
        <f t="shared" si="8"/>
        <v>0</v>
      </c>
      <c r="Q46" s="65">
        <f t="shared" si="8"/>
        <v>0</v>
      </c>
      <c r="R46" s="65">
        <f t="shared" si="8"/>
        <v>0</v>
      </c>
      <c r="S46" s="65">
        <f t="shared" si="8"/>
        <v>0</v>
      </c>
      <c r="T46" s="65">
        <f t="shared" si="8"/>
        <v>0</v>
      </c>
      <c r="U46" s="65">
        <f t="shared" si="8"/>
        <v>0</v>
      </c>
      <c r="V46" s="65">
        <f t="shared" si="8"/>
        <v>0</v>
      </c>
      <c r="W46" s="65">
        <f t="shared" si="8"/>
        <v>0</v>
      </c>
    </row>
    <row r="47" spans="2:23" ht="12.75" customHeight="1">
      <c r="B47" s="308" t="s">
        <v>112</v>
      </c>
      <c r="C47" s="309"/>
      <c r="D47" s="240">
        <f t="shared" ref="D47:W47" si="9">D18-D32</f>
        <v>0</v>
      </c>
      <c r="E47" s="66">
        <f t="shared" si="9"/>
        <v>0</v>
      </c>
      <c r="F47" s="66">
        <f t="shared" si="9"/>
        <v>0</v>
      </c>
      <c r="G47" s="66">
        <f t="shared" si="9"/>
        <v>0</v>
      </c>
      <c r="H47" s="66">
        <f t="shared" si="9"/>
        <v>0</v>
      </c>
      <c r="I47" s="66">
        <f t="shared" si="9"/>
        <v>0</v>
      </c>
      <c r="J47" s="66">
        <f t="shared" si="9"/>
        <v>0</v>
      </c>
      <c r="K47" s="66">
        <f t="shared" si="9"/>
        <v>0</v>
      </c>
      <c r="L47" s="66">
        <f t="shared" si="9"/>
        <v>0</v>
      </c>
      <c r="M47" s="66">
        <f t="shared" si="9"/>
        <v>0</v>
      </c>
      <c r="N47" s="66">
        <f t="shared" si="9"/>
        <v>0</v>
      </c>
      <c r="O47" s="66">
        <f t="shared" si="9"/>
        <v>0</v>
      </c>
      <c r="P47" s="66">
        <f t="shared" si="9"/>
        <v>0</v>
      </c>
      <c r="Q47" s="66">
        <f t="shared" si="9"/>
        <v>0</v>
      </c>
      <c r="R47" s="66">
        <f t="shared" si="9"/>
        <v>0</v>
      </c>
      <c r="S47" s="66">
        <f t="shared" si="9"/>
        <v>0</v>
      </c>
      <c r="T47" s="66">
        <f t="shared" si="9"/>
        <v>0</v>
      </c>
      <c r="U47" s="66">
        <f t="shared" si="9"/>
        <v>0</v>
      </c>
      <c r="V47" s="66">
        <f t="shared" si="9"/>
        <v>0</v>
      </c>
      <c r="W47" s="66">
        <f t="shared" si="9"/>
        <v>0</v>
      </c>
    </row>
    <row r="48" spans="2:23" ht="12.75" customHeight="1">
      <c r="B48" s="308" t="s">
        <v>113</v>
      </c>
      <c r="C48" s="309"/>
      <c r="D48" s="240">
        <f t="shared" ref="D48:W48" si="10">D19-D33</f>
        <v>0</v>
      </c>
      <c r="E48" s="66">
        <f t="shared" si="10"/>
        <v>0</v>
      </c>
      <c r="F48" s="66">
        <f t="shared" si="10"/>
        <v>0</v>
      </c>
      <c r="G48" s="66">
        <f t="shared" si="10"/>
        <v>0</v>
      </c>
      <c r="H48" s="66">
        <f t="shared" si="10"/>
        <v>0</v>
      </c>
      <c r="I48" s="66">
        <f t="shared" si="10"/>
        <v>0</v>
      </c>
      <c r="J48" s="66">
        <f t="shared" si="10"/>
        <v>0</v>
      </c>
      <c r="K48" s="66">
        <f t="shared" si="10"/>
        <v>0</v>
      </c>
      <c r="L48" s="66">
        <f t="shared" si="10"/>
        <v>0</v>
      </c>
      <c r="M48" s="66">
        <f t="shared" si="10"/>
        <v>0</v>
      </c>
      <c r="N48" s="66">
        <f t="shared" si="10"/>
        <v>0</v>
      </c>
      <c r="O48" s="66">
        <f t="shared" si="10"/>
        <v>0</v>
      </c>
      <c r="P48" s="66">
        <f t="shared" si="10"/>
        <v>0</v>
      </c>
      <c r="Q48" s="66">
        <f t="shared" si="10"/>
        <v>0</v>
      </c>
      <c r="R48" s="66">
        <f t="shared" si="10"/>
        <v>0</v>
      </c>
      <c r="S48" s="66">
        <f t="shared" si="10"/>
        <v>0</v>
      </c>
      <c r="T48" s="66">
        <f t="shared" si="10"/>
        <v>0</v>
      </c>
      <c r="U48" s="66">
        <f t="shared" si="10"/>
        <v>0</v>
      </c>
      <c r="V48" s="66">
        <f t="shared" si="10"/>
        <v>0</v>
      </c>
      <c r="W48" s="66">
        <f t="shared" si="10"/>
        <v>0</v>
      </c>
    </row>
    <row r="49" spans="2:23" ht="12.75" customHeight="1">
      <c r="B49" s="308" t="s">
        <v>114</v>
      </c>
      <c r="C49" s="309"/>
      <c r="D49" s="240">
        <f t="shared" ref="D49:W49" si="11">D20-D34</f>
        <v>0</v>
      </c>
      <c r="E49" s="66">
        <f t="shared" si="11"/>
        <v>0</v>
      </c>
      <c r="F49" s="66">
        <f t="shared" si="11"/>
        <v>0</v>
      </c>
      <c r="G49" s="66">
        <f t="shared" si="11"/>
        <v>0</v>
      </c>
      <c r="H49" s="66">
        <f t="shared" si="11"/>
        <v>0</v>
      </c>
      <c r="I49" s="66">
        <f t="shared" si="11"/>
        <v>0</v>
      </c>
      <c r="J49" s="66">
        <f t="shared" si="11"/>
        <v>0</v>
      </c>
      <c r="K49" s="66">
        <f t="shared" si="11"/>
        <v>0</v>
      </c>
      <c r="L49" s="66">
        <f t="shared" si="11"/>
        <v>0</v>
      </c>
      <c r="M49" s="66">
        <f t="shared" si="11"/>
        <v>0</v>
      </c>
      <c r="N49" s="66">
        <f t="shared" si="11"/>
        <v>0</v>
      </c>
      <c r="O49" s="66">
        <f t="shared" si="11"/>
        <v>0</v>
      </c>
      <c r="P49" s="66">
        <f t="shared" si="11"/>
        <v>0</v>
      </c>
      <c r="Q49" s="66">
        <f t="shared" si="11"/>
        <v>0</v>
      </c>
      <c r="R49" s="66">
        <f t="shared" si="11"/>
        <v>0</v>
      </c>
      <c r="S49" s="66">
        <f t="shared" si="11"/>
        <v>0</v>
      </c>
      <c r="T49" s="66">
        <f t="shared" si="11"/>
        <v>0</v>
      </c>
      <c r="U49" s="66">
        <f t="shared" si="11"/>
        <v>0</v>
      </c>
      <c r="V49" s="66">
        <f t="shared" si="11"/>
        <v>0</v>
      </c>
      <c r="W49" s="66">
        <f t="shared" si="11"/>
        <v>0</v>
      </c>
    </row>
    <row r="50" spans="2:23" ht="12.75" customHeight="1">
      <c r="B50" s="308" t="s">
        <v>115</v>
      </c>
      <c r="C50" s="309"/>
      <c r="D50" s="240">
        <f t="shared" ref="D50:W50" si="12">D21-D35</f>
        <v>0</v>
      </c>
      <c r="E50" s="66">
        <f t="shared" si="12"/>
        <v>0</v>
      </c>
      <c r="F50" s="66">
        <f t="shared" si="12"/>
        <v>0</v>
      </c>
      <c r="G50" s="66">
        <f t="shared" si="12"/>
        <v>0</v>
      </c>
      <c r="H50" s="66">
        <f t="shared" si="12"/>
        <v>0</v>
      </c>
      <c r="I50" s="66">
        <f t="shared" si="12"/>
        <v>0</v>
      </c>
      <c r="J50" s="66">
        <f t="shared" si="12"/>
        <v>0</v>
      </c>
      <c r="K50" s="66">
        <f t="shared" si="12"/>
        <v>0</v>
      </c>
      <c r="L50" s="66">
        <f t="shared" si="12"/>
        <v>0</v>
      </c>
      <c r="M50" s="66">
        <f t="shared" si="12"/>
        <v>0</v>
      </c>
      <c r="N50" s="66">
        <f t="shared" si="12"/>
        <v>0</v>
      </c>
      <c r="O50" s="66">
        <f t="shared" si="12"/>
        <v>0</v>
      </c>
      <c r="P50" s="66">
        <f t="shared" si="12"/>
        <v>0</v>
      </c>
      <c r="Q50" s="66">
        <f t="shared" si="12"/>
        <v>0</v>
      </c>
      <c r="R50" s="66">
        <f t="shared" si="12"/>
        <v>0</v>
      </c>
      <c r="S50" s="66">
        <f t="shared" si="12"/>
        <v>0</v>
      </c>
      <c r="T50" s="66">
        <f t="shared" si="12"/>
        <v>0</v>
      </c>
      <c r="U50" s="66">
        <f t="shared" si="12"/>
        <v>0</v>
      </c>
      <c r="V50" s="66">
        <f t="shared" si="12"/>
        <v>0</v>
      </c>
      <c r="W50" s="66">
        <f t="shared" si="12"/>
        <v>0</v>
      </c>
    </row>
    <row r="51" spans="2:23" ht="12.75" customHeight="1">
      <c r="B51" s="303" t="s">
        <v>32</v>
      </c>
      <c r="C51" s="304"/>
      <c r="D51" s="200">
        <f t="shared" ref="D51:W51" si="13">AVERAGE(D46:D50)</f>
        <v>0</v>
      </c>
      <c r="E51" s="67">
        <f t="shared" si="13"/>
        <v>0</v>
      </c>
      <c r="F51" s="67">
        <f t="shared" si="13"/>
        <v>0</v>
      </c>
      <c r="G51" s="67">
        <f t="shared" si="13"/>
        <v>0</v>
      </c>
      <c r="H51" s="67">
        <f t="shared" si="13"/>
        <v>0</v>
      </c>
      <c r="I51" s="67">
        <f t="shared" si="13"/>
        <v>0</v>
      </c>
      <c r="J51" s="67">
        <f t="shared" si="13"/>
        <v>0</v>
      </c>
      <c r="K51" s="67">
        <f t="shared" si="13"/>
        <v>0</v>
      </c>
      <c r="L51" s="67">
        <f t="shared" si="13"/>
        <v>0</v>
      </c>
      <c r="M51" s="67">
        <f t="shared" si="13"/>
        <v>0</v>
      </c>
      <c r="N51" s="67">
        <f t="shared" si="13"/>
        <v>0</v>
      </c>
      <c r="O51" s="67">
        <f t="shared" si="13"/>
        <v>0</v>
      </c>
      <c r="P51" s="67">
        <f t="shared" si="13"/>
        <v>0</v>
      </c>
      <c r="Q51" s="67">
        <f t="shared" si="13"/>
        <v>0</v>
      </c>
      <c r="R51" s="67">
        <f t="shared" si="13"/>
        <v>0</v>
      </c>
      <c r="S51" s="67">
        <f t="shared" si="13"/>
        <v>0</v>
      </c>
      <c r="T51" s="67">
        <f t="shared" si="13"/>
        <v>0</v>
      </c>
      <c r="U51" s="67">
        <f t="shared" si="13"/>
        <v>0</v>
      </c>
      <c r="V51" s="67">
        <f t="shared" si="13"/>
        <v>0</v>
      </c>
      <c r="W51" s="67">
        <f t="shared" si="13"/>
        <v>0</v>
      </c>
    </row>
    <row r="52" spans="2:23" ht="12.75" customHeight="1">
      <c r="D52" s="62"/>
      <c r="E52" s="62"/>
      <c r="L52" s="38"/>
      <c r="M52" s="38"/>
      <c r="N52" s="38"/>
      <c r="O52" s="38"/>
      <c r="P52" s="38"/>
      <c r="Q52" s="38"/>
      <c r="R52" s="38"/>
      <c r="S52" s="57"/>
      <c r="T52" s="61"/>
      <c r="U52" s="61"/>
      <c r="V52" s="61"/>
    </row>
    <row r="53" spans="2:23" ht="12.75" customHeight="1">
      <c r="D53" s="62"/>
      <c r="E53" s="62"/>
      <c r="L53" s="38"/>
      <c r="M53" s="38"/>
      <c r="N53" s="38"/>
      <c r="O53" s="38"/>
      <c r="P53" s="38"/>
      <c r="Q53" s="38"/>
      <c r="R53" s="38"/>
      <c r="S53" s="57"/>
      <c r="T53" s="61"/>
      <c r="U53" s="61"/>
      <c r="V53" s="61"/>
    </row>
    <row r="54" spans="2:23" ht="12.75" customHeight="1">
      <c r="B54" s="188" t="s">
        <v>169</v>
      </c>
      <c r="S54" s="57"/>
      <c r="T54" s="61"/>
      <c r="U54" s="61"/>
      <c r="V54" s="61"/>
    </row>
    <row r="55" spans="2:23" ht="12.75" customHeight="1">
      <c r="S55" s="57"/>
      <c r="T55" s="61"/>
      <c r="U55" s="61"/>
      <c r="V55" s="61"/>
    </row>
    <row r="56" spans="2:23" ht="12.75" customHeight="1">
      <c r="B56" s="303" t="s">
        <v>143</v>
      </c>
      <c r="C56" s="304"/>
      <c r="D56" s="189">
        <v>1</v>
      </c>
      <c r="E56" s="189">
        <v>2</v>
      </c>
      <c r="F56" s="189">
        <v>3</v>
      </c>
      <c r="G56" s="189">
        <v>4</v>
      </c>
      <c r="H56" s="189">
        <v>5</v>
      </c>
      <c r="I56" s="189">
        <v>6</v>
      </c>
      <c r="J56" s="189">
        <v>7</v>
      </c>
      <c r="K56" s="189">
        <v>8</v>
      </c>
      <c r="L56" s="189">
        <v>9</v>
      </c>
      <c r="M56" s="189">
        <v>10</v>
      </c>
      <c r="N56" s="189">
        <v>11</v>
      </c>
      <c r="O56" s="189">
        <v>12</v>
      </c>
      <c r="P56" s="189">
        <v>13</v>
      </c>
      <c r="Q56" s="189">
        <v>14</v>
      </c>
      <c r="R56" s="189">
        <v>15</v>
      </c>
      <c r="S56" s="189">
        <v>16</v>
      </c>
      <c r="T56" s="189">
        <v>17</v>
      </c>
      <c r="U56" s="189">
        <v>18</v>
      </c>
      <c r="V56" s="189">
        <v>19</v>
      </c>
      <c r="W56" s="189">
        <v>20</v>
      </c>
    </row>
    <row r="57" spans="2:23" ht="12.75" customHeight="1">
      <c r="B57" s="303" t="s">
        <v>21</v>
      </c>
      <c r="C57" s="304"/>
      <c r="D57" s="64" t="e">
        <f>D45</f>
        <v>#N/A</v>
      </c>
      <c r="E57" s="64" t="e">
        <f t="shared" ref="E57:W57" si="14">E45</f>
        <v>#N/A</v>
      </c>
      <c r="F57" s="64" t="e">
        <f t="shared" si="14"/>
        <v>#N/A</v>
      </c>
      <c r="G57" s="64" t="e">
        <f t="shared" si="14"/>
        <v>#N/A</v>
      </c>
      <c r="H57" s="64" t="e">
        <f t="shared" si="14"/>
        <v>#N/A</v>
      </c>
      <c r="I57" s="64" t="e">
        <f t="shared" si="14"/>
        <v>#N/A</v>
      </c>
      <c r="J57" s="64" t="e">
        <f t="shared" si="14"/>
        <v>#N/A</v>
      </c>
      <c r="K57" s="64" t="e">
        <f t="shared" si="14"/>
        <v>#N/A</v>
      </c>
      <c r="L57" s="64" t="e">
        <f t="shared" si="14"/>
        <v>#N/A</v>
      </c>
      <c r="M57" s="64" t="e">
        <f t="shared" si="14"/>
        <v>#N/A</v>
      </c>
      <c r="N57" s="64" t="e">
        <f t="shared" si="14"/>
        <v>#N/A</v>
      </c>
      <c r="O57" s="64" t="e">
        <f t="shared" si="14"/>
        <v>#N/A</v>
      </c>
      <c r="P57" s="64" t="e">
        <f t="shared" si="14"/>
        <v>#N/A</v>
      </c>
      <c r="Q57" s="64" t="e">
        <f t="shared" si="14"/>
        <v>#N/A</v>
      </c>
      <c r="R57" s="64" t="e">
        <f t="shared" si="14"/>
        <v>#N/A</v>
      </c>
      <c r="S57" s="64" t="e">
        <f t="shared" si="14"/>
        <v>#N/A</v>
      </c>
      <c r="T57" s="64" t="e">
        <f t="shared" si="14"/>
        <v>#N/A</v>
      </c>
      <c r="U57" s="64" t="e">
        <f t="shared" si="14"/>
        <v>#N/A</v>
      </c>
      <c r="V57" s="64" t="e">
        <f t="shared" si="14"/>
        <v>#N/A</v>
      </c>
      <c r="W57" s="64" t="e">
        <f t="shared" si="14"/>
        <v>#N/A</v>
      </c>
    </row>
    <row r="58" spans="2:23" ht="12.75" customHeight="1">
      <c r="B58" s="315" t="s">
        <v>111</v>
      </c>
      <c r="C58" s="316"/>
      <c r="D58" s="241">
        <f>D17+D$51</f>
        <v>0</v>
      </c>
      <c r="E58" s="65">
        <f>E17+E$51</f>
        <v>0</v>
      </c>
      <c r="F58" s="65">
        <f t="shared" ref="F58:W58" si="15">F17+F$51</f>
        <v>0</v>
      </c>
      <c r="G58" s="65">
        <f t="shared" si="15"/>
        <v>0</v>
      </c>
      <c r="H58" s="65">
        <f t="shared" si="15"/>
        <v>0</v>
      </c>
      <c r="I58" s="65">
        <f t="shared" si="15"/>
        <v>0</v>
      </c>
      <c r="J58" s="65">
        <f t="shared" si="15"/>
        <v>0</v>
      </c>
      <c r="K58" s="65">
        <f t="shared" si="15"/>
        <v>0</v>
      </c>
      <c r="L58" s="65">
        <f t="shared" si="15"/>
        <v>0</v>
      </c>
      <c r="M58" s="65">
        <f t="shared" si="15"/>
        <v>0</v>
      </c>
      <c r="N58" s="65">
        <f t="shared" si="15"/>
        <v>0</v>
      </c>
      <c r="O58" s="65">
        <f t="shared" si="15"/>
        <v>0</v>
      </c>
      <c r="P58" s="65">
        <f t="shared" si="15"/>
        <v>0</v>
      </c>
      <c r="Q58" s="65">
        <f t="shared" si="15"/>
        <v>0</v>
      </c>
      <c r="R58" s="65">
        <f t="shared" si="15"/>
        <v>0</v>
      </c>
      <c r="S58" s="65">
        <f t="shared" si="15"/>
        <v>0</v>
      </c>
      <c r="T58" s="65">
        <f t="shared" si="15"/>
        <v>0</v>
      </c>
      <c r="U58" s="65">
        <f t="shared" si="15"/>
        <v>0</v>
      </c>
      <c r="V58" s="65">
        <f t="shared" si="15"/>
        <v>0</v>
      </c>
      <c r="W58" s="65">
        <f t="shared" si="15"/>
        <v>0</v>
      </c>
    </row>
    <row r="59" spans="2:23" ht="12.75" customHeight="1">
      <c r="B59" s="308" t="s">
        <v>112</v>
      </c>
      <c r="C59" s="309"/>
      <c r="D59" s="242">
        <f t="shared" ref="D59:E62" si="16">D18+D$51</f>
        <v>0</v>
      </c>
      <c r="E59" s="66">
        <f t="shared" si="16"/>
        <v>0</v>
      </c>
      <c r="F59" s="66">
        <f t="shared" ref="F59:W59" si="17">F18+F$51</f>
        <v>0</v>
      </c>
      <c r="G59" s="66">
        <f t="shared" si="17"/>
        <v>0</v>
      </c>
      <c r="H59" s="66">
        <f t="shared" si="17"/>
        <v>0</v>
      </c>
      <c r="I59" s="66">
        <f t="shared" si="17"/>
        <v>0</v>
      </c>
      <c r="J59" s="66">
        <f t="shared" si="17"/>
        <v>0</v>
      </c>
      <c r="K59" s="66">
        <f t="shared" si="17"/>
        <v>0</v>
      </c>
      <c r="L59" s="66">
        <f t="shared" si="17"/>
        <v>0</v>
      </c>
      <c r="M59" s="66">
        <f t="shared" si="17"/>
        <v>0</v>
      </c>
      <c r="N59" s="66">
        <f t="shared" si="17"/>
        <v>0</v>
      </c>
      <c r="O59" s="66">
        <f t="shared" si="17"/>
        <v>0</v>
      </c>
      <c r="P59" s="66">
        <f t="shared" si="17"/>
        <v>0</v>
      </c>
      <c r="Q59" s="66">
        <f t="shared" si="17"/>
        <v>0</v>
      </c>
      <c r="R59" s="66">
        <f t="shared" si="17"/>
        <v>0</v>
      </c>
      <c r="S59" s="66">
        <f t="shared" si="17"/>
        <v>0</v>
      </c>
      <c r="T59" s="66">
        <f t="shared" si="17"/>
        <v>0</v>
      </c>
      <c r="U59" s="66">
        <f t="shared" si="17"/>
        <v>0</v>
      </c>
      <c r="V59" s="66">
        <f t="shared" si="17"/>
        <v>0</v>
      </c>
      <c r="W59" s="66">
        <f t="shared" si="17"/>
        <v>0</v>
      </c>
    </row>
    <row r="60" spans="2:23" ht="12.75" customHeight="1">
      <c r="B60" s="308" t="s">
        <v>113</v>
      </c>
      <c r="C60" s="309"/>
      <c r="D60" s="242">
        <f t="shared" si="16"/>
        <v>0</v>
      </c>
      <c r="E60" s="66">
        <f t="shared" si="16"/>
        <v>0</v>
      </c>
      <c r="F60" s="66">
        <f t="shared" ref="F60:W60" si="18">F19+F$51</f>
        <v>0</v>
      </c>
      <c r="G60" s="66">
        <f t="shared" si="18"/>
        <v>0</v>
      </c>
      <c r="H60" s="66">
        <f t="shared" si="18"/>
        <v>0</v>
      </c>
      <c r="I60" s="66">
        <f t="shared" si="18"/>
        <v>0</v>
      </c>
      <c r="J60" s="66">
        <f t="shared" si="18"/>
        <v>0</v>
      </c>
      <c r="K60" s="66">
        <f t="shared" si="18"/>
        <v>0</v>
      </c>
      <c r="L60" s="66">
        <f t="shared" si="18"/>
        <v>0</v>
      </c>
      <c r="M60" s="66">
        <f t="shared" si="18"/>
        <v>0</v>
      </c>
      <c r="N60" s="66">
        <f t="shared" si="18"/>
        <v>0</v>
      </c>
      <c r="O60" s="66">
        <f t="shared" si="18"/>
        <v>0</v>
      </c>
      <c r="P60" s="66">
        <f t="shared" si="18"/>
        <v>0</v>
      </c>
      <c r="Q60" s="66">
        <f t="shared" si="18"/>
        <v>0</v>
      </c>
      <c r="R60" s="66">
        <f t="shared" si="18"/>
        <v>0</v>
      </c>
      <c r="S60" s="66">
        <f t="shared" si="18"/>
        <v>0</v>
      </c>
      <c r="T60" s="66">
        <f t="shared" si="18"/>
        <v>0</v>
      </c>
      <c r="U60" s="66">
        <f t="shared" si="18"/>
        <v>0</v>
      </c>
      <c r="V60" s="66">
        <f t="shared" si="18"/>
        <v>0</v>
      </c>
      <c r="W60" s="66">
        <f t="shared" si="18"/>
        <v>0</v>
      </c>
    </row>
    <row r="61" spans="2:23" ht="12.75" customHeight="1">
      <c r="B61" s="308" t="s">
        <v>114</v>
      </c>
      <c r="C61" s="309"/>
      <c r="D61" s="242">
        <f t="shared" si="16"/>
        <v>0</v>
      </c>
      <c r="E61" s="66">
        <f t="shared" si="16"/>
        <v>0</v>
      </c>
      <c r="F61" s="66">
        <f t="shared" ref="F61:W61" si="19">F20+F$51</f>
        <v>0</v>
      </c>
      <c r="G61" s="66">
        <f t="shared" si="19"/>
        <v>0</v>
      </c>
      <c r="H61" s="66">
        <f t="shared" si="19"/>
        <v>0</v>
      </c>
      <c r="I61" s="66">
        <f t="shared" si="19"/>
        <v>0</v>
      </c>
      <c r="J61" s="66">
        <f t="shared" si="19"/>
        <v>0</v>
      </c>
      <c r="K61" s="66">
        <f t="shared" si="19"/>
        <v>0</v>
      </c>
      <c r="L61" s="66">
        <f t="shared" si="19"/>
        <v>0</v>
      </c>
      <c r="M61" s="66">
        <f t="shared" si="19"/>
        <v>0</v>
      </c>
      <c r="N61" s="66">
        <f t="shared" si="19"/>
        <v>0</v>
      </c>
      <c r="O61" s="66">
        <f t="shared" si="19"/>
        <v>0</v>
      </c>
      <c r="P61" s="66">
        <f t="shared" si="19"/>
        <v>0</v>
      </c>
      <c r="Q61" s="66">
        <f t="shared" si="19"/>
        <v>0</v>
      </c>
      <c r="R61" s="66">
        <f t="shared" si="19"/>
        <v>0</v>
      </c>
      <c r="S61" s="66">
        <f t="shared" si="19"/>
        <v>0</v>
      </c>
      <c r="T61" s="66">
        <f t="shared" si="19"/>
        <v>0</v>
      </c>
      <c r="U61" s="66">
        <f t="shared" si="19"/>
        <v>0</v>
      </c>
      <c r="V61" s="66">
        <f t="shared" si="19"/>
        <v>0</v>
      </c>
      <c r="W61" s="66">
        <f t="shared" si="19"/>
        <v>0</v>
      </c>
    </row>
    <row r="62" spans="2:23" ht="12.75" customHeight="1">
      <c r="B62" s="310" t="s">
        <v>115</v>
      </c>
      <c r="C62" s="311"/>
      <c r="D62" s="243">
        <f t="shared" si="16"/>
        <v>0</v>
      </c>
      <c r="E62" s="199">
        <f t="shared" si="16"/>
        <v>0</v>
      </c>
      <c r="F62" s="199">
        <f t="shared" ref="F62:W62" si="20">F21+F$51</f>
        <v>0</v>
      </c>
      <c r="G62" s="199">
        <f t="shared" si="20"/>
        <v>0</v>
      </c>
      <c r="H62" s="199">
        <f t="shared" si="20"/>
        <v>0</v>
      </c>
      <c r="I62" s="199">
        <f t="shared" si="20"/>
        <v>0</v>
      </c>
      <c r="J62" s="199">
        <f t="shared" si="20"/>
        <v>0</v>
      </c>
      <c r="K62" s="199">
        <f t="shared" si="20"/>
        <v>0</v>
      </c>
      <c r="L62" s="199">
        <f t="shared" si="20"/>
        <v>0</v>
      </c>
      <c r="M62" s="199">
        <f t="shared" si="20"/>
        <v>0</v>
      </c>
      <c r="N62" s="199">
        <f t="shared" si="20"/>
        <v>0</v>
      </c>
      <c r="O62" s="199">
        <f t="shared" si="20"/>
        <v>0</v>
      </c>
      <c r="P62" s="199">
        <f t="shared" si="20"/>
        <v>0</v>
      </c>
      <c r="Q62" s="199">
        <f t="shared" si="20"/>
        <v>0</v>
      </c>
      <c r="R62" s="199">
        <f t="shared" si="20"/>
        <v>0</v>
      </c>
      <c r="S62" s="199">
        <f t="shared" si="20"/>
        <v>0</v>
      </c>
      <c r="T62" s="199">
        <f t="shared" si="20"/>
        <v>0</v>
      </c>
      <c r="U62" s="199">
        <f t="shared" si="20"/>
        <v>0</v>
      </c>
      <c r="V62" s="199">
        <f t="shared" si="20"/>
        <v>0</v>
      </c>
      <c r="W62" s="199">
        <f t="shared" si="20"/>
        <v>0</v>
      </c>
    </row>
    <row r="63" spans="2:23" ht="12.75" customHeight="1">
      <c r="B63" s="317" t="s">
        <v>32</v>
      </c>
      <c r="C63" s="318"/>
      <c r="D63" s="244">
        <f>AVERAGE(D58:D62)</f>
        <v>0</v>
      </c>
      <c r="E63" s="206">
        <f t="shared" ref="E63:W63" si="21">AVERAGE(E58:E62)</f>
        <v>0</v>
      </c>
      <c r="F63" s="206">
        <f t="shared" si="21"/>
        <v>0</v>
      </c>
      <c r="G63" s="206">
        <f t="shared" si="21"/>
        <v>0</v>
      </c>
      <c r="H63" s="206">
        <f t="shared" si="21"/>
        <v>0</v>
      </c>
      <c r="I63" s="206">
        <f t="shared" si="21"/>
        <v>0</v>
      </c>
      <c r="J63" s="206">
        <f t="shared" si="21"/>
        <v>0</v>
      </c>
      <c r="K63" s="206">
        <f t="shared" si="21"/>
        <v>0</v>
      </c>
      <c r="L63" s="206">
        <f t="shared" si="21"/>
        <v>0</v>
      </c>
      <c r="M63" s="206">
        <f t="shared" si="21"/>
        <v>0</v>
      </c>
      <c r="N63" s="206">
        <f t="shared" si="21"/>
        <v>0</v>
      </c>
      <c r="O63" s="206">
        <f t="shared" si="21"/>
        <v>0</v>
      </c>
      <c r="P63" s="206">
        <f t="shared" si="21"/>
        <v>0</v>
      </c>
      <c r="Q63" s="206">
        <f t="shared" si="21"/>
        <v>0</v>
      </c>
      <c r="R63" s="206">
        <f t="shared" si="21"/>
        <v>0</v>
      </c>
      <c r="S63" s="206">
        <f t="shared" si="21"/>
        <v>0</v>
      </c>
      <c r="T63" s="206">
        <f t="shared" si="21"/>
        <v>0</v>
      </c>
      <c r="U63" s="206">
        <f t="shared" si="21"/>
        <v>0</v>
      </c>
      <c r="V63" s="206">
        <f t="shared" si="21"/>
        <v>0</v>
      </c>
      <c r="W63" s="206">
        <f t="shared" si="21"/>
        <v>0</v>
      </c>
    </row>
    <row r="64" spans="2:23" ht="12.75" customHeight="1">
      <c r="S64" s="57"/>
      <c r="T64" s="61"/>
      <c r="U64" s="61"/>
      <c r="V64" s="61"/>
    </row>
    <row r="65" spans="2:31" ht="12.75" customHeight="1">
      <c r="B65" s="188" t="s">
        <v>170</v>
      </c>
      <c r="S65" s="57"/>
      <c r="T65" s="61"/>
      <c r="U65" s="61"/>
      <c r="V65" s="61"/>
    </row>
    <row r="66" spans="2:31" ht="12.75" customHeight="1">
      <c r="S66" s="57"/>
      <c r="T66" s="61"/>
      <c r="U66" s="61"/>
      <c r="V66" s="61"/>
    </row>
    <row r="67" spans="2:31" ht="12.75" customHeight="1">
      <c r="B67" s="303" t="s">
        <v>143</v>
      </c>
      <c r="C67" s="304"/>
      <c r="D67" s="189">
        <v>1</v>
      </c>
      <c r="E67" s="189">
        <v>2</v>
      </c>
      <c r="F67" s="189">
        <v>3</v>
      </c>
      <c r="G67" s="189">
        <v>4</v>
      </c>
      <c r="H67" s="189">
        <v>5</v>
      </c>
      <c r="I67" s="189">
        <v>6</v>
      </c>
      <c r="J67" s="189">
        <v>7</v>
      </c>
      <c r="K67" s="189">
        <v>8</v>
      </c>
      <c r="L67" s="189">
        <v>9</v>
      </c>
      <c r="M67" s="189">
        <v>10</v>
      </c>
      <c r="N67" s="189">
        <v>11</v>
      </c>
      <c r="O67" s="189">
        <v>12</v>
      </c>
      <c r="P67" s="189">
        <v>13</v>
      </c>
      <c r="Q67" s="189">
        <v>14</v>
      </c>
      <c r="R67" s="189">
        <v>15</v>
      </c>
      <c r="S67" s="189">
        <v>16</v>
      </c>
      <c r="T67" s="189">
        <v>17</v>
      </c>
      <c r="U67" s="189">
        <v>18</v>
      </c>
      <c r="V67" s="189">
        <v>19</v>
      </c>
      <c r="W67" s="189">
        <v>20</v>
      </c>
      <c r="Z67" s="228" t="s">
        <v>172</v>
      </c>
      <c r="AA67" s="229" t="s">
        <v>173</v>
      </c>
      <c r="AB67" s="229" t="s">
        <v>174</v>
      </c>
      <c r="AC67" s="230" t="s">
        <v>175</v>
      </c>
      <c r="AD67" s="230" t="s">
        <v>176</v>
      </c>
      <c r="AE67" s="230" t="s">
        <v>177</v>
      </c>
    </row>
    <row r="68" spans="2:31" ht="12.75" customHeight="1">
      <c r="B68" s="303" t="s">
        <v>21</v>
      </c>
      <c r="C68" s="304"/>
      <c r="D68" s="64" t="e">
        <f>D57</f>
        <v>#N/A</v>
      </c>
      <c r="E68" s="64" t="e">
        <f t="shared" ref="E68:W68" si="22">E57</f>
        <v>#N/A</v>
      </c>
      <c r="F68" s="64" t="e">
        <f t="shared" si="22"/>
        <v>#N/A</v>
      </c>
      <c r="G68" s="64" t="e">
        <f t="shared" si="22"/>
        <v>#N/A</v>
      </c>
      <c r="H68" s="64" t="e">
        <f t="shared" si="22"/>
        <v>#N/A</v>
      </c>
      <c r="I68" s="64" t="e">
        <f t="shared" si="22"/>
        <v>#N/A</v>
      </c>
      <c r="J68" s="64" t="e">
        <f t="shared" si="22"/>
        <v>#N/A</v>
      </c>
      <c r="K68" s="64" t="e">
        <f t="shared" si="22"/>
        <v>#N/A</v>
      </c>
      <c r="L68" s="64" t="e">
        <f t="shared" si="22"/>
        <v>#N/A</v>
      </c>
      <c r="M68" s="64" t="e">
        <f t="shared" si="22"/>
        <v>#N/A</v>
      </c>
      <c r="N68" s="64" t="e">
        <f t="shared" si="22"/>
        <v>#N/A</v>
      </c>
      <c r="O68" s="64" t="e">
        <f t="shared" si="22"/>
        <v>#N/A</v>
      </c>
      <c r="P68" s="64" t="e">
        <f t="shared" si="22"/>
        <v>#N/A</v>
      </c>
      <c r="Q68" s="64" t="e">
        <f t="shared" si="22"/>
        <v>#N/A</v>
      </c>
      <c r="R68" s="64" t="e">
        <f t="shared" si="22"/>
        <v>#N/A</v>
      </c>
      <c r="S68" s="64" t="e">
        <f t="shared" si="22"/>
        <v>#N/A</v>
      </c>
      <c r="T68" s="64" t="e">
        <f t="shared" si="22"/>
        <v>#N/A</v>
      </c>
      <c r="U68" s="64" t="e">
        <f t="shared" si="22"/>
        <v>#N/A</v>
      </c>
      <c r="V68" s="64" t="e">
        <f t="shared" si="22"/>
        <v>#N/A</v>
      </c>
      <c r="W68" s="64" t="e">
        <f t="shared" si="22"/>
        <v>#N/A</v>
      </c>
      <c r="Z68" s="232" t="e">
        <f t="array" ref="Z68:Z87">TRANSPOSE(D68:W68)</f>
        <v>#N/A</v>
      </c>
      <c r="AA68" s="232">
        <f t="array" ref="AA68:AA87">TRANSPOSE(D76:W76)</f>
        <v>0</v>
      </c>
      <c r="AB68" s="232">
        <f t="array" ref="AB68:AB87">TRANSPOSE(D77:W77)</f>
        <v>0</v>
      </c>
      <c r="AC68" s="232" t="e">
        <f t="array" ref="AC68:AC87">TRANSPOSE(D110:W110)</f>
        <v>#DIV/0!</v>
      </c>
      <c r="AD68" s="233" t="e">
        <f t="array" ref="AD68:AD87">TRANSPOSE(D107:W107)</f>
        <v>#DIV/0!</v>
      </c>
      <c r="AE68" s="233" t="e">
        <f t="array" ref="AE68:AE87">TRANSPOSE(D106:W106)</f>
        <v>#DIV/0!</v>
      </c>
    </row>
    <row r="69" spans="2:31" ht="12.75" customHeight="1">
      <c r="B69" s="315" t="s">
        <v>111</v>
      </c>
      <c r="C69" s="316"/>
      <c r="D69" s="241">
        <f>D31+2*D$51</f>
        <v>0</v>
      </c>
      <c r="E69" s="65">
        <f t="shared" ref="E69:F69" si="23">E31+2*E$51</f>
        <v>0</v>
      </c>
      <c r="F69" s="65">
        <f t="shared" si="23"/>
        <v>0</v>
      </c>
      <c r="G69" s="65">
        <f t="shared" ref="G69:W69" si="24">G31+2*G$51</f>
        <v>0</v>
      </c>
      <c r="H69" s="65">
        <f t="shared" si="24"/>
        <v>0</v>
      </c>
      <c r="I69" s="65">
        <f t="shared" si="24"/>
        <v>0</v>
      </c>
      <c r="J69" s="65">
        <f t="shared" si="24"/>
        <v>0</v>
      </c>
      <c r="K69" s="65">
        <f t="shared" si="24"/>
        <v>0</v>
      </c>
      <c r="L69" s="65">
        <f t="shared" si="24"/>
        <v>0</v>
      </c>
      <c r="M69" s="65">
        <f t="shared" si="24"/>
        <v>0</v>
      </c>
      <c r="N69" s="65">
        <f t="shared" si="24"/>
        <v>0</v>
      </c>
      <c r="O69" s="65">
        <f t="shared" si="24"/>
        <v>0</v>
      </c>
      <c r="P69" s="65">
        <f t="shared" si="24"/>
        <v>0</v>
      </c>
      <c r="Q69" s="65">
        <f t="shared" si="24"/>
        <v>0</v>
      </c>
      <c r="R69" s="65">
        <f t="shared" si="24"/>
        <v>0</v>
      </c>
      <c r="S69" s="65">
        <f t="shared" si="24"/>
        <v>0</v>
      </c>
      <c r="T69" s="65">
        <f t="shared" si="24"/>
        <v>0</v>
      </c>
      <c r="U69" s="65">
        <f t="shared" si="24"/>
        <v>0</v>
      </c>
      <c r="V69" s="65">
        <f t="shared" si="24"/>
        <v>0</v>
      </c>
      <c r="W69" s="65">
        <f t="shared" si="24"/>
        <v>0</v>
      </c>
      <c r="Z69" s="232" t="e">
        <v>#N/A</v>
      </c>
      <c r="AA69" s="232">
        <v>0</v>
      </c>
      <c r="AB69" s="232">
        <v>0</v>
      </c>
      <c r="AC69" s="232" t="e">
        <v>#DIV/0!</v>
      </c>
      <c r="AD69" s="233" t="e">
        <v>#DIV/0!</v>
      </c>
      <c r="AE69" s="233" t="e">
        <v>#DIV/0!</v>
      </c>
    </row>
    <row r="70" spans="2:31" ht="12.75" customHeight="1">
      <c r="B70" s="308" t="s">
        <v>112</v>
      </c>
      <c r="C70" s="309"/>
      <c r="D70" s="242">
        <f t="shared" ref="D70:F73" si="25">D32+2*D$51</f>
        <v>0</v>
      </c>
      <c r="E70" s="66">
        <f t="shared" si="25"/>
        <v>0</v>
      </c>
      <c r="F70" s="66">
        <f t="shared" si="25"/>
        <v>0</v>
      </c>
      <c r="G70" s="66">
        <f t="shared" ref="G70:W70" si="26">G32+2*G$51</f>
        <v>0</v>
      </c>
      <c r="H70" s="66">
        <f t="shared" si="26"/>
        <v>0</v>
      </c>
      <c r="I70" s="66">
        <f t="shared" si="26"/>
        <v>0</v>
      </c>
      <c r="J70" s="66">
        <f t="shared" si="26"/>
        <v>0</v>
      </c>
      <c r="K70" s="66">
        <f t="shared" si="26"/>
        <v>0</v>
      </c>
      <c r="L70" s="66">
        <f t="shared" si="26"/>
        <v>0</v>
      </c>
      <c r="M70" s="66">
        <f t="shared" si="26"/>
        <v>0</v>
      </c>
      <c r="N70" s="66">
        <f t="shared" si="26"/>
        <v>0</v>
      </c>
      <c r="O70" s="66">
        <f t="shared" si="26"/>
        <v>0</v>
      </c>
      <c r="P70" s="66">
        <f t="shared" si="26"/>
        <v>0</v>
      </c>
      <c r="Q70" s="66">
        <f t="shared" si="26"/>
        <v>0</v>
      </c>
      <c r="R70" s="66">
        <f t="shared" si="26"/>
        <v>0</v>
      </c>
      <c r="S70" s="66">
        <f t="shared" si="26"/>
        <v>0</v>
      </c>
      <c r="T70" s="66">
        <f t="shared" si="26"/>
        <v>0</v>
      </c>
      <c r="U70" s="66">
        <f t="shared" si="26"/>
        <v>0</v>
      </c>
      <c r="V70" s="66">
        <f t="shared" si="26"/>
        <v>0</v>
      </c>
      <c r="W70" s="66">
        <f t="shared" si="26"/>
        <v>0</v>
      </c>
      <c r="Z70" s="232" t="e">
        <v>#N/A</v>
      </c>
      <c r="AA70" s="232">
        <v>0</v>
      </c>
      <c r="AB70" s="232">
        <v>0</v>
      </c>
      <c r="AC70" s="232" t="e">
        <v>#DIV/0!</v>
      </c>
      <c r="AD70" s="233" t="e">
        <v>#DIV/0!</v>
      </c>
      <c r="AE70" s="233" t="e">
        <v>#DIV/0!</v>
      </c>
    </row>
    <row r="71" spans="2:31" ht="12.75" customHeight="1">
      <c r="B71" s="308" t="s">
        <v>113</v>
      </c>
      <c r="C71" s="309"/>
      <c r="D71" s="242">
        <f t="shared" si="25"/>
        <v>0</v>
      </c>
      <c r="E71" s="66">
        <f t="shared" si="25"/>
        <v>0</v>
      </c>
      <c r="F71" s="66">
        <f t="shared" si="25"/>
        <v>0</v>
      </c>
      <c r="G71" s="66">
        <f t="shared" ref="G71:W71" si="27">G33+2*G$51</f>
        <v>0</v>
      </c>
      <c r="H71" s="66">
        <f t="shared" si="27"/>
        <v>0</v>
      </c>
      <c r="I71" s="66">
        <f t="shared" si="27"/>
        <v>0</v>
      </c>
      <c r="J71" s="66">
        <f t="shared" si="27"/>
        <v>0</v>
      </c>
      <c r="K71" s="66">
        <f t="shared" si="27"/>
        <v>0</v>
      </c>
      <c r="L71" s="66">
        <f t="shared" si="27"/>
        <v>0</v>
      </c>
      <c r="M71" s="66">
        <f t="shared" si="27"/>
        <v>0</v>
      </c>
      <c r="N71" s="66">
        <f t="shared" si="27"/>
        <v>0</v>
      </c>
      <c r="O71" s="66">
        <f t="shared" si="27"/>
        <v>0</v>
      </c>
      <c r="P71" s="66">
        <f t="shared" si="27"/>
        <v>0</v>
      </c>
      <c r="Q71" s="66">
        <f t="shared" si="27"/>
        <v>0</v>
      </c>
      <c r="R71" s="66">
        <f t="shared" si="27"/>
        <v>0</v>
      </c>
      <c r="S71" s="66">
        <f t="shared" si="27"/>
        <v>0</v>
      </c>
      <c r="T71" s="66">
        <f t="shared" si="27"/>
        <v>0</v>
      </c>
      <c r="U71" s="66">
        <f t="shared" si="27"/>
        <v>0</v>
      </c>
      <c r="V71" s="66">
        <f t="shared" si="27"/>
        <v>0</v>
      </c>
      <c r="W71" s="66">
        <f t="shared" si="27"/>
        <v>0</v>
      </c>
      <c r="Z71" s="232" t="e">
        <v>#N/A</v>
      </c>
      <c r="AA71" s="232">
        <v>0</v>
      </c>
      <c r="AB71" s="232">
        <v>0</v>
      </c>
      <c r="AC71" s="232" t="e">
        <v>#DIV/0!</v>
      </c>
      <c r="AD71" s="233" t="e">
        <v>#DIV/0!</v>
      </c>
      <c r="AE71" s="233" t="e">
        <v>#DIV/0!</v>
      </c>
    </row>
    <row r="72" spans="2:31" ht="12.75" customHeight="1">
      <c r="B72" s="308" t="s">
        <v>114</v>
      </c>
      <c r="C72" s="309"/>
      <c r="D72" s="242">
        <f t="shared" si="25"/>
        <v>0</v>
      </c>
      <c r="E72" s="66">
        <f t="shared" si="25"/>
        <v>0</v>
      </c>
      <c r="F72" s="66">
        <f t="shared" si="25"/>
        <v>0</v>
      </c>
      <c r="G72" s="66">
        <f t="shared" ref="G72:W72" si="28">G34+2*G$51</f>
        <v>0</v>
      </c>
      <c r="H72" s="66">
        <f t="shared" si="28"/>
        <v>0</v>
      </c>
      <c r="I72" s="66">
        <f t="shared" si="28"/>
        <v>0</v>
      </c>
      <c r="J72" s="66">
        <f t="shared" si="28"/>
        <v>0</v>
      </c>
      <c r="K72" s="66">
        <f t="shared" si="28"/>
        <v>0</v>
      </c>
      <c r="L72" s="66">
        <f t="shared" si="28"/>
        <v>0</v>
      </c>
      <c r="M72" s="66">
        <f t="shared" si="28"/>
        <v>0</v>
      </c>
      <c r="N72" s="66">
        <f t="shared" si="28"/>
        <v>0</v>
      </c>
      <c r="O72" s="66">
        <f t="shared" si="28"/>
        <v>0</v>
      </c>
      <c r="P72" s="66">
        <f t="shared" si="28"/>
        <v>0</v>
      </c>
      <c r="Q72" s="66">
        <f t="shared" si="28"/>
        <v>0</v>
      </c>
      <c r="R72" s="66">
        <f t="shared" si="28"/>
        <v>0</v>
      </c>
      <c r="S72" s="66">
        <f t="shared" si="28"/>
        <v>0</v>
      </c>
      <c r="T72" s="66">
        <f t="shared" si="28"/>
        <v>0</v>
      </c>
      <c r="U72" s="66">
        <f t="shared" si="28"/>
        <v>0</v>
      </c>
      <c r="V72" s="66">
        <f t="shared" si="28"/>
        <v>0</v>
      </c>
      <c r="W72" s="66">
        <f t="shared" si="28"/>
        <v>0</v>
      </c>
      <c r="Z72" s="232" t="e">
        <v>#N/A</v>
      </c>
      <c r="AA72" s="232">
        <v>0</v>
      </c>
      <c r="AB72" s="232">
        <v>0</v>
      </c>
      <c r="AC72" s="232" t="e">
        <v>#DIV/0!</v>
      </c>
      <c r="AD72" s="233" t="e">
        <v>#DIV/0!</v>
      </c>
      <c r="AE72" s="233" t="e">
        <v>#DIV/0!</v>
      </c>
    </row>
    <row r="73" spans="2:31" ht="12.75" customHeight="1">
      <c r="B73" s="310" t="s">
        <v>115</v>
      </c>
      <c r="C73" s="311"/>
      <c r="D73" s="243">
        <f t="shared" si="25"/>
        <v>0</v>
      </c>
      <c r="E73" s="199">
        <f t="shared" si="25"/>
        <v>0</v>
      </c>
      <c r="F73" s="199">
        <f t="shared" si="25"/>
        <v>0</v>
      </c>
      <c r="G73" s="199">
        <f t="shared" ref="G73:W73" si="29">G35+2*G$51</f>
        <v>0</v>
      </c>
      <c r="H73" s="199">
        <f t="shared" si="29"/>
        <v>0</v>
      </c>
      <c r="I73" s="199">
        <f t="shared" si="29"/>
        <v>0</v>
      </c>
      <c r="J73" s="199">
        <f t="shared" si="29"/>
        <v>0</v>
      </c>
      <c r="K73" s="199">
        <f t="shared" si="29"/>
        <v>0</v>
      </c>
      <c r="L73" s="199">
        <f t="shared" si="29"/>
        <v>0</v>
      </c>
      <c r="M73" s="199">
        <f t="shared" si="29"/>
        <v>0</v>
      </c>
      <c r="N73" s="199">
        <f t="shared" si="29"/>
        <v>0</v>
      </c>
      <c r="O73" s="199">
        <f t="shared" si="29"/>
        <v>0</v>
      </c>
      <c r="P73" s="199">
        <f t="shared" si="29"/>
        <v>0</v>
      </c>
      <c r="Q73" s="199">
        <f t="shared" si="29"/>
        <v>0</v>
      </c>
      <c r="R73" s="199">
        <f t="shared" si="29"/>
        <v>0</v>
      </c>
      <c r="S73" s="199">
        <f t="shared" si="29"/>
        <v>0</v>
      </c>
      <c r="T73" s="199">
        <f t="shared" si="29"/>
        <v>0</v>
      </c>
      <c r="U73" s="199">
        <f t="shared" si="29"/>
        <v>0</v>
      </c>
      <c r="V73" s="199">
        <f t="shared" si="29"/>
        <v>0</v>
      </c>
      <c r="W73" s="199">
        <f t="shared" si="29"/>
        <v>0</v>
      </c>
      <c r="Z73" s="232" t="e">
        <v>#N/A</v>
      </c>
      <c r="AA73" s="232">
        <v>0</v>
      </c>
      <c r="AB73" s="232">
        <v>0</v>
      </c>
      <c r="AC73" s="232" t="e">
        <v>#DIV/0!</v>
      </c>
      <c r="AD73" s="233" t="e">
        <v>#DIV/0!</v>
      </c>
      <c r="AE73" s="233" t="e">
        <v>#DIV/0!</v>
      </c>
    </row>
    <row r="74" spans="2:31" ht="12.75" customHeight="1">
      <c r="B74" s="317" t="s">
        <v>32</v>
      </c>
      <c r="C74" s="318"/>
      <c r="D74" s="245">
        <f>AVERAGE(D69:D73)</f>
        <v>0</v>
      </c>
      <c r="E74" s="206">
        <f t="shared" ref="E74:W74" si="30">AVERAGE(E69:E73)</f>
        <v>0</v>
      </c>
      <c r="F74" s="206">
        <f t="shared" si="30"/>
        <v>0</v>
      </c>
      <c r="G74" s="206">
        <f t="shared" si="30"/>
        <v>0</v>
      </c>
      <c r="H74" s="206">
        <f t="shared" si="30"/>
        <v>0</v>
      </c>
      <c r="I74" s="206">
        <f t="shared" si="30"/>
        <v>0</v>
      </c>
      <c r="J74" s="206">
        <f t="shared" si="30"/>
        <v>0</v>
      </c>
      <c r="K74" s="206">
        <f t="shared" si="30"/>
        <v>0</v>
      </c>
      <c r="L74" s="206">
        <f t="shared" si="30"/>
        <v>0</v>
      </c>
      <c r="M74" s="206">
        <f t="shared" si="30"/>
        <v>0</v>
      </c>
      <c r="N74" s="206">
        <f t="shared" si="30"/>
        <v>0</v>
      </c>
      <c r="O74" s="206">
        <f t="shared" si="30"/>
        <v>0</v>
      </c>
      <c r="P74" s="206">
        <f t="shared" si="30"/>
        <v>0</v>
      </c>
      <c r="Q74" s="206">
        <f t="shared" si="30"/>
        <v>0</v>
      </c>
      <c r="R74" s="206">
        <f t="shared" si="30"/>
        <v>0</v>
      </c>
      <c r="S74" s="206">
        <f t="shared" si="30"/>
        <v>0</v>
      </c>
      <c r="T74" s="206">
        <f t="shared" si="30"/>
        <v>0</v>
      </c>
      <c r="U74" s="206">
        <f t="shared" si="30"/>
        <v>0</v>
      </c>
      <c r="V74" s="206">
        <f t="shared" si="30"/>
        <v>0</v>
      </c>
      <c r="W74" s="206">
        <f t="shared" si="30"/>
        <v>0</v>
      </c>
      <c r="Z74" s="232" t="e">
        <v>#N/A</v>
      </c>
      <c r="AA74" s="232">
        <v>0</v>
      </c>
      <c r="AB74" s="232">
        <v>0</v>
      </c>
      <c r="AC74" s="232" t="e">
        <v>#DIV/0!</v>
      </c>
      <c r="AD74" s="233" t="e">
        <v>#DIV/0!</v>
      </c>
      <c r="AE74" s="233" t="e">
        <v>#DIV/0!</v>
      </c>
    </row>
    <row r="75" spans="2:31" ht="12.75" customHeight="1">
      <c r="D75" s="62"/>
      <c r="E75" s="62"/>
      <c r="L75" s="38"/>
      <c r="M75" s="38"/>
      <c r="N75" s="38"/>
      <c r="O75" s="38"/>
      <c r="P75" s="38"/>
      <c r="Q75" s="38"/>
      <c r="R75" s="38"/>
      <c r="S75" s="57"/>
      <c r="T75" s="61"/>
      <c r="U75" s="61"/>
      <c r="V75" s="61"/>
      <c r="Z75" s="232" t="e">
        <v>#N/A</v>
      </c>
      <c r="AA75" s="232">
        <v>0</v>
      </c>
      <c r="AB75" s="232">
        <v>0</v>
      </c>
      <c r="AC75" s="232" t="e">
        <v>#DIV/0!</v>
      </c>
      <c r="AD75" s="233" t="e">
        <v>#DIV/0!</v>
      </c>
      <c r="AE75" s="233" t="e">
        <v>#DIV/0!</v>
      </c>
    </row>
    <row r="76" spans="2:31" ht="12.75" customHeight="1">
      <c r="B76" s="303" t="s">
        <v>32</v>
      </c>
      <c r="C76" s="304"/>
      <c r="D76" s="67">
        <f>AVERAGE(D58:D62,D69:D73)</f>
        <v>0</v>
      </c>
      <c r="E76" s="67">
        <f t="shared" ref="E76:W76" si="31">AVERAGE(E58:E62,E69:E73)</f>
        <v>0</v>
      </c>
      <c r="F76" s="67">
        <f t="shared" si="31"/>
        <v>0</v>
      </c>
      <c r="G76" s="67">
        <f t="shared" si="31"/>
        <v>0</v>
      </c>
      <c r="H76" s="67">
        <f t="shared" si="31"/>
        <v>0</v>
      </c>
      <c r="I76" s="67">
        <f t="shared" si="31"/>
        <v>0</v>
      </c>
      <c r="J76" s="67">
        <f t="shared" si="31"/>
        <v>0</v>
      </c>
      <c r="K76" s="67">
        <f t="shared" si="31"/>
        <v>0</v>
      </c>
      <c r="L76" s="67">
        <f t="shared" si="31"/>
        <v>0</v>
      </c>
      <c r="M76" s="67">
        <f t="shared" si="31"/>
        <v>0</v>
      </c>
      <c r="N76" s="67">
        <f t="shared" si="31"/>
        <v>0</v>
      </c>
      <c r="O76" s="67">
        <f t="shared" si="31"/>
        <v>0</v>
      </c>
      <c r="P76" s="67">
        <f t="shared" si="31"/>
        <v>0</v>
      </c>
      <c r="Q76" s="67">
        <f t="shared" si="31"/>
        <v>0</v>
      </c>
      <c r="R76" s="67">
        <f t="shared" si="31"/>
        <v>0</v>
      </c>
      <c r="S76" s="67">
        <f t="shared" si="31"/>
        <v>0</v>
      </c>
      <c r="T76" s="67">
        <f t="shared" si="31"/>
        <v>0</v>
      </c>
      <c r="U76" s="67">
        <f t="shared" si="31"/>
        <v>0</v>
      </c>
      <c r="V76" s="67">
        <f t="shared" si="31"/>
        <v>0</v>
      </c>
      <c r="W76" s="67">
        <f t="shared" si="31"/>
        <v>0</v>
      </c>
      <c r="Z76" s="232" t="e">
        <v>#N/A</v>
      </c>
      <c r="AA76" s="232">
        <v>0</v>
      </c>
      <c r="AB76" s="232">
        <v>0</v>
      </c>
      <c r="AC76" s="232" t="e">
        <v>#DIV/0!</v>
      </c>
      <c r="AD76" s="233" t="e">
        <v>#DIV/0!</v>
      </c>
      <c r="AE76" s="233" t="e">
        <v>#DIV/0!</v>
      </c>
    </row>
    <row r="77" spans="2:31" ht="12.75" customHeight="1">
      <c r="B77" s="303" t="s">
        <v>171</v>
      </c>
      <c r="C77" s="304"/>
      <c r="D77" s="200">
        <f>MAX(D58:D62,D69:D73)-MIN(D58:D62,D69:D73)</f>
        <v>0</v>
      </c>
      <c r="E77" s="200">
        <f t="shared" ref="E77:W77" si="32">MAX(E58:E62,E69:E73)-MIN(E58:E62,E69:E73)</f>
        <v>0</v>
      </c>
      <c r="F77" s="200">
        <f t="shared" si="32"/>
        <v>0</v>
      </c>
      <c r="G77" s="200">
        <f t="shared" si="32"/>
        <v>0</v>
      </c>
      <c r="H77" s="200">
        <f t="shared" si="32"/>
        <v>0</v>
      </c>
      <c r="I77" s="200">
        <f t="shared" si="32"/>
        <v>0</v>
      </c>
      <c r="J77" s="200">
        <f t="shared" si="32"/>
        <v>0</v>
      </c>
      <c r="K77" s="200">
        <f t="shared" si="32"/>
        <v>0</v>
      </c>
      <c r="L77" s="200">
        <f t="shared" si="32"/>
        <v>0</v>
      </c>
      <c r="M77" s="200">
        <f t="shared" si="32"/>
        <v>0</v>
      </c>
      <c r="N77" s="200">
        <f t="shared" si="32"/>
        <v>0</v>
      </c>
      <c r="O77" s="200">
        <f t="shared" si="32"/>
        <v>0</v>
      </c>
      <c r="P77" s="200">
        <f t="shared" si="32"/>
        <v>0</v>
      </c>
      <c r="Q77" s="200">
        <f t="shared" si="32"/>
        <v>0</v>
      </c>
      <c r="R77" s="200">
        <f t="shared" si="32"/>
        <v>0</v>
      </c>
      <c r="S77" s="200">
        <f t="shared" si="32"/>
        <v>0</v>
      </c>
      <c r="T77" s="200">
        <f t="shared" si="32"/>
        <v>0</v>
      </c>
      <c r="U77" s="200">
        <f t="shared" si="32"/>
        <v>0</v>
      </c>
      <c r="V77" s="200">
        <f t="shared" si="32"/>
        <v>0</v>
      </c>
      <c r="W77" s="200">
        <f t="shared" si="32"/>
        <v>0</v>
      </c>
      <c r="Z77" s="232" t="e">
        <v>#N/A</v>
      </c>
      <c r="AA77" s="232">
        <v>0</v>
      </c>
      <c r="AB77" s="232">
        <v>0</v>
      </c>
      <c r="AC77" s="232" t="e">
        <v>#DIV/0!</v>
      </c>
      <c r="AD77" s="233" t="e">
        <v>#DIV/0!</v>
      </c>
      <c r="AE77" s="233" t="e">
        <v>#DIV/0!</v>
      </c>
    </row>
    <row r="78" spans="2:31" ht="12.75" customHeight="1">
      <c r="D78" s="62"/>
      <c r="E78" s="62"/>
      <c r="L78" s="38"/>
      <c r="M78" s="38"/>
      <c r="N78" s="38"/>
      <c r="O78" s="38"/>
      <c r="P78" s="38"/>
      <c r="Q78" s="38"/>
      <c r="R78" s="38"/>
      <c r="S78" s="57"/>
      <c r="T78" s="61"/>
      <c r="U78" s="61"/>
      <c r="V78" s="61"/>
      <c r="Z78" s="232" t="e">
        <v>#N/A</v>
      </c>
      <c r="AA78" s="232">
        <v>0</v>
      </c>
      <c r="AB78" s="232">
        <v>0</v>
      </c>
      <c r="AC78" s="232" t="e">
        <v>#DIV/0!</v>
      </c>
      <c r="AD78" s="233" t="e">
        <v>#DIV/0!</v>
      </c>
      <c r="AE78" s="233" t="e">
        <v>#DIV/0!</v>
      </c>
    </row>
    <row r="79" spans="2:31" ht="12.75" customHeight="1">
      <c r="D79" s="62"/>
      <c r="E79" s="62"/>
      <c r="L79" s="38"/>
      <c r="M79" s="38"/>
      <c r="N79" s="38"/>
      <c r="O79" s="38"/>
      <c r="P79" s="38"/>
      <c r="Q79" s="38"/>
      <c r="R79" s="38"/>
      <c r="S79" s="57"/>
      <c r="T79" s="61"/>
      <c r="U79" s="61"/>
      <c r="V79" s="61"/>
      <c r="Z79" s="232" t="e">
        <v>#N/A</v>
      </c>
      <c r="AA79" s="232">
        <v>0</v>
      </c>
      <c r="AB79" s="232">
        <v>0</v>
      </c>
      <c r="AC79" s="232" t="e">
        <v>#DIV/0!</v>
      </c>
      <c r="AD79" s="233" t="e">
        <v>#DIV/0!</v>
      </c>
      <c r="AE79" s="233" t="e">
        <v>#DIV/0!</v>
      </c>
    </row>
    <row r="80" spans="2:31" ht="12.75" customHeight="1">
      <c r="D80" s="62"/>
      <c r="E80" s="62"/>
      <c r="L80" s="38"/>
      <c r="M80" s="38"/>
      <c r="N80" s="38"/>
      <c r="O80" s="38"/>
      <c r="P80" s="38"/>
      <c r="Q80" s="38"/>
      <c r="R80" s="38"/>
      <c r="S80" s="57"/>
      <c r="T80" s="61"/>
      <c r="U80" s="61"/>
      <c r="V80" s="61"/>
      <c r="Z80" s="232" t="e">
        <v>#N/A</v>
      </c>
      <c r="AA80" s="232">
        <v>0</v>
      </c>
      <c r="AB80" s="232">
        <v>0</v>
      </c>
      <c r="AC80" s="232" t="e">
        <v>#DIV/0!</v>
      </c>
      <c r="AD80" s="233" t="e">
        <v>#DIV/0!</v>
      </c>
      <c r="AE80" s="233" t="e">
        <v>#DIV/0!</v>
      </c>
    </row>
    <row r="81" spans="1:31" ht="12.75" customHeight="1">
      <c r="D81" s="62"/>
      <c r="E81" s="62"/>
      <c r="L81" s="38"/>
      <c r="M81" s="38"/>
      <c r="N81" s="38"/>
      <c r="O81" s="38"/>
      <c r="P81" s="38"/>
      <c r="Q81" s="38"/>
      <c r="R81" s="38"/>
      <c r="S81" s="57"/>
      <c r="T81" s="61"/>
      <c r="U81" s="61"/>
      <c r="V81" s="61"/>
      <c r="Z81" s="232" t="e">
        <v>#N/A</v>
      </c>
      <c r="AA81" s="232">
        <v>0</v>
      </c>
      <c r="AB81" s="232">
        <v>0</v>
      </c>
      <c r="AC81" s="232" t="e">
        <v>#DIV/0!</v>
      </c>
      <c r="AD81" s="233" t="e">
        <v>#DIV/0!</v>
      </c>
      <c r="AE81" s="233" t="e">
        <v>#DIV/0!</v>
      </c>
    </row>
    <row r="82" spans="1:31" ht="12.75" customHeight="1">
      <c r="B82" s="253" t="s">
        <v>6</v>
      </c>
      <c r="C82" s="253"/>
      <c r="D82" s="253"/>
      <c r="E82" s="253"/>
      <c r="F82" s="253"/>
      <c r="G82" s="253"/>
      <c r="H82" s="253"/>
      <c r="I82" s="253"/>
      <c r="J82" s="253"/>
      <c r="K82" s="253"/>
      <c r="L82" s="253"/>
      <c r="M82" s="253"/>
      <c r="N82" s="253"/>
      <c r="O82" s="253"/>
      <c r="P82" s="253"/>
      <c r="Q82" s="253"/>
      <c r="R82" s="253"/>
      <c r="S82" s="253"/>
      <c r="T82" s="253"/>
      <c r="U82" s="253"/>
      <c r="V82" s="253"/>
      <c r="W82" s="253"/>
      <c r="Z82" s="232" t="e">
        <v>#N/A</v>
      </c>
      <c r="AA82" s="232">
        <v>0</v>
      </c>
      <c r="AB82" s="232">
        <v>0</v>
      </c>
      <c r="AC82" s="232" t="e">
        <v>#DIV/0!</v>
      </c>
      <c r="AD82" s="233" t="e">
        <v>#DIV/0!</v>
      </c>
      <c r="AE82" s="233" t="e">
        <v>#DIV/0!</v>
      </c>
    </row>
    <row r="83" spans="1:31" ht="12.75" customHeight="1">
      <c r="B83" s="63"/>
      <c r="C83" s="63"/>
      <c r="D83" s="63"/>
      <c r="E83" s="69"/>
      <c r="F83" s="69"/>
      <c r="G83" s="69"/>
      <c r="L83" s="38"/>
      <c r="M83" s="38"/>
      <c r="N83" s="38"/>
      <c r="O83" s="38"/>
      <c r="P83" s="38"/>
      <c r="Q83" s="38"/>
      <c r="R83" s="38"/>
      <c r="Z83" s="232" t="e">
        <v>#N/A</v>
      </c>
      <c r="AA83" s="232">
        <v>0</v>
      </c>
      <c r="AB83" s="232">
        <v>0</v>
      </c>
      <c r="AC83" s="232" t="e">
        <v>#DIV/0!</v>
      </c>
      <c r="AD83" s="233" t="e">
        <v>#DIV/0!</v>
      </c>
      <c r="AE83" s="233" t="e">
        <v>#DIV/0!</v>
      </c>
    </row>
    <row r="84" spans="1:31" s="70" customFormat="1" ht="12.75" customHeight="1">
      <c r="B84" s="71"/>
      <c r="C84" s="71"/>
      <c r="D84" s="71"/>
      <c r="E84" s="71"/>
      <c r="F84" s="71"/>
      <c r="G84" s="71"/>
      <c r="H84" s="71"/>
      <c r="I84" s="71"/>
      <c r="L84" s="38"/>
      <c r="M84" s="38"/>
      <c r="N84" s="38"/>
      <c r="O84" s="38"/>
      <c r="P84" s="38"/>
      <c r="Q84" s="38"/>
      <c r="R84" s="38"/>
      <c r="Z84" s="234" t="e">
        <v>#N/A</v>
      </c>
      <c r="AA84" s="234">
        <v>0</v>
      </c>
      <c r="AB84" s="234">
        <v>0</v>
      </c>
      <c r="AC84" s="234" t="e">
        <v>#DIV/0!</v>
      </c>
      <c r="AD84" s="235" t="e">
        <v>#DIV/0!</v>
      </c>
      <c r="AE84" s="235" t="e">
        <v>#DIV/0!</v>
      </c>
    </row>
    <row r="85" spans="1:31" ht="12.75" customHeight="1">
      <c r="B85" s="63"/>
      <c r="C85" s="63"/>
      <c r="L85" s="38"/>
      <c r="M85" s="38"/>
      <c r="N85" s="38"/>
      <c r="O85" s="38"/>
      <c r="P85" s="38"/>
      <c r="Q85" s="38"/>
      <c r="R85" s="38"/>
      <c r="Z85" s="232" t="e">
        <v>#N/A</v>
      </c>
      <c r="AA85" s="232">
        <v>0</v>
      </c>
      <c r="AB85" s="232">
        <v>0</v>
      </c>
      <c r="AC85" s="232" t="e">
        <v>#DIV/0!</v>
      </c>
      <c r="AD85" s="233" t="e">
        <v>#DIV/0!</v>
      </c>
      <c r="AE85" s="233" t="e">
        <v>#DIV/0!</v>
      </c>
    </row>
    <row r="86" spans="1:31" ht="12.75" customHeight="1">
      <c r="B86" s="306" t="s">
        <v>21</v>
      </c>
      <c r="C86" s="307"/>
      <c r="D86" s="190" t="e">
        <f t="shared" ref="D86:W86" si="33">D16</f>
        <v>#N/A</v>
      </c>
      <c r="E86" s="191" t="e">
        <f t="shared" si="33"/>
        <v>#N/A</v>
      </c>
      <c r="F86" s="192" t="e">
        <f t="shared" si="33"/>
        <v>#N/A</v>
      </c>
      <c r="G86" s="191" t="e">
        <f t="shared" si="33"/>
        <v>#N/A</v>
      </c>
      <c r="H86" s="193" t="e">
        <f t="shared" si="33"/>
        <v>#N/A</v>
      </c>
      <c r="I86" s="193" t="e">
        <f t="shared" si="33"/>
        <v>#N/A</v>
      </c>
      <c r="J86" s="193" t="e">
        <f t="shared" si="33"/>
        <v>#N/A</v>
      </c>
      <c r="K86" s="193" t="e">
        <f t="shared" si="33"/>
        <v>#N/A</v>
      </c>
      <c r="L86" s="193" t="e">
        <f t="shared" si="33"/>
        <v>#N/A</v>
      </c>
      <c r="M86" s="193" t="e">
        <f t="shared" si="33"/>
        <v>#N/A</v>
      </c>
      <c r="N86" s="193" t="e">
        <f t="shared" si="33"/>
        <v>#N/A</v>
      </c>
      <c r="O86" s="193" t="e">
        <f t="shared" si="33"/>
        <v>#N/A</v>
      </c>
      <c r="P86" s="193" t="e">
        <f t="shared" si="33"/>
        <v>#N/A</v>
      </c>
      <c r="Q86" s="193" t="e">
        <f t="shared" si="33"/>
        <v>#N/A</v>
      </c>
      <c r="R86" s="193" t="e">
        <f t="shared" si="33"/>
        <v>#N/A</v>
      </c>
      <c r="S86" s="193" t="e">
        <f t="shared" si="33"/>
        <v>#N/A</v>
      </c>
      <c r="T86" s="193" t="e">
        <f t="shared" si="33"/>
        <v>#N/A</v>
      </c>
      <c r="U86" s="193" t="e">
        <f t="shared" si="33"/>
        <v>#N/A</v>
      </c>
      <c r="V86" s="193" t="e">
        <f t="shared" si="33"/>
        <v>#N/A</v>
      </c>
      <c r="W86" s="193" t="e">
        <f t="shared" si="33"/>
        <v>#N/A</v>
      </c>
      <c r="Z86" s="232" t="e">
        <v>#N/A</v>
      </c>
      <c r="AA86" s="232">
        <v>0</v>
      </c>
      <c r="AB86" s="232">
        <v>0</v>
      </c>
      <c r="AC86" s="232" t="e">
        <v>#DIV/0!</v>
      </c>
      <c r="AD86" s="233" t="e">
        <v>#DIV/0!</v>
      </c>
      <c r="AE86" s="233" t="e">
        <v>#DIV/0!</v>
      </c>
    </row>
    <row r="87" spans="1:31" ht="12.75" customHeight="1">
      <c r="B87" s="321" t="s">
        <v>148</v>
      </c>
      <c r="C87" s="322"/>
      <c r="D87" s="78" t="e">
        <f t="shared" ref="D87" si="34">((0.04*D86+0.4)/1000)/2</f>
        <v>#N/A</v>
      </c>
      <c r="E87" s="78" t="e">
        <f t="shared" ref="E87:W87" si="35">((0.04*E86+0.4)/1000)/2</f>
        <v>#N/A</v>
      </c>
      <c r="F87" s="78" t="e">
        <f t="shared" si="35"/>
        <v>#N/A</v>
      </c>
      <c r="G87" s="78" t="e">
        <f t="shared" si="35"/>
        <v>#N/A</v>
      </c>
      <c r="H87" s="78" t="e">
        <f t="shared" si="35"/>
        <v>#N/A</v>
      </c>
      <c r="I87" s="78" t="e">
        <f t="shared" si="35"/>
        <v>#N/A</v>
      </c>
      <c r="J87" s="78" t="e">
        <f t="shared" si="35"/>
        <v>#N/A</v>
      </c>
      <c r="K87" s="78" t="e">
        <f t="shared" si="35"/>
        <v>#N/A</v>
      </c>
      <c r="L87" s="78" t="e">
        <f t="shared" si="35"/>
        <v>#N/A</v>
      </c>
      <c r="M87" s="78" t="e">
        <f t="shared" si="35"/>
        <v>#N/A</v>
      </c>
      <c r="N87" s="78" t="e">
        <f t="shared" si="35"/>
        <v>#N/A</v>
      </c>
      <c r="O87" s="78" t="e">
        <f t="shared" si="35"/>
        <v>#N/A</v>
      </c>
      <c r="P87" s="78" t="e">
        <f t="shared" si="35"/>
        <v>#N/A</v>
      </c>
      <c r="Q87" s="78" t="e">
        <f t="shared" si="35"/>
        <v>#N/A</v>
      </c>
      <c r="R87" s="78" t="e">
        <f t="shared" si="35"/>
        <v>#N/A</v>
      </c>
      <c r="S87" s="78" t="e">
        <f t="shared" si="35"/>
        <v>#N/A</v>
      </c>
      <c r="T87" s="78" t="e">
        <f t="shared" si="35"/>
        <v>#N/A</v>
      </c>
      <c r="U87" s="78" t="e">
        <f t="shared" si="35"/>
        <v>#N/A</v>
      </c>
      <c r="V87" s="78" t="e">
        <f t="shared" si="35"/>
        <v>#N/A</v>
      </c>
      <c r="W87" s="78" t="e">
        <f t="shared" si="35"/>
        <v>#N/A</v>
      </c>
      <c r="Z87" s="232" t="e">
        <v>#N/A</v>
      </c>
      <c r="AA87" s="232">
        <v>0</v>
      </c>
      <c r="AB87" s="232">
        <v>0</v>
      </c>
      <c r="AC87" s="232" t="e">
        <v>#DIV/0!</v>
      </c>
      <c r="AD87" s="233" t="e">
        <v>#DIV/0!</v>
      </c>
      <c r="AE87" s="233" t="e">
        <v>#DIV/0!</v>
      </c>
    </row>
    <row r="88" spans="1:31" ht="12.75" customHeight="1">
      <c r="B88" s="338" t="s">
        <v>149</v>
      </c>
      <c r="C88" s="339"/>
      <c r="D88" s="82" t="e">
        <f t="shared" ref="D88" si="36">((0.001*D86)+(0.15))/1000</f>
        <v>#N/A</v>
      </c>
      <c r="E88" s="82" t="e">
        <f t="shared" ref="E88:W88" si="37">((0.001*E86)+(0.15))/1000</f>
        <v>#N/A</v>
      </c>
      <c r="F88" s="82" t="e">
        <f t="shared" si="37"/>
        <v>#N/A</v>
      </c>
      <c r="G88" s="82" t="e">
        <f t="shared" si="37"/>
        <v>#N/A</v>
      </c>
      <c r="H88" s="82" t="e">
        <f t="shared" si="37"/>
        <v>#N/A</v>
      </c>
      <c r="I88" s="82" t="e">
        <f t="shared" si="37"/>
        <v>#N/A</v>
      </c>
      <c r="J88" s="82" t="e">
        <f t="shared" si="37"/>
        <v>#N/A</v>
      </c>
      <c r="K88" s="82" t="e">
        <f t="shared" si="37"/>
        <v>#N/A</v>
      </c>
      <c r="L88" s="82" t="e">
        <f t="shared" si="37"/>
        <v>#N/A</v>
      </c>
      <c r="M88" s="82" t="e">
        <f t="shared" si="37"/>
        <v>#N/A</v>
      </c>
      <c r="N88" s="82" t="e">
        <f t="shared" si="37"/>
        <v>#N/A</v>
      </c>
      <c r="O88" s="82" t="e">
        <f t="shared" si="37"/>
        <v>#N/A</v>
      </c>
      <c r="P88" s="82" t="e">
        <f t="shared" si="37"/>
        <v>#N/A</v>
      </c>
      <c r="Q88" s="82" t="e">
        <f t="shared" si="37"/>
        <v>#N/A</v>
      </c>
      <c r="R88" s="82" t="e">
        <f t="shared" si="37"/>
        <v>#N/A</v>
      </c>
      <c r="S88" s="82" t="e">
        <f t="shared" si="37"/>
        <v>#N/A</v>
      </c>
      <c r="T88" s="82" t="e">
        <f t="shared" si="37"/>
        <v>#N/A</v>
      </c>
      <c r="U88" s="82" t="e">
        <f t="shared" si="37"/>
        <v>#N/A</v>
      </c>
      <c r="V88" s="82" t="e">
        <f t="shared" si="37"/>
        <v>#N/A</v>
      </c>
      <c r="W88" s="82" t="e">
        <f t="shared" si="37"/>
        <v>#N/A</v>
      </c>
    </row>
    <row r="89" spans="1:31" ht="12.75" customHeight="1">
      <c r="B89" s="313" t="s">
        <v>150</v>
      </c>
      <c r="C89" s="340"/>
      <c r="D89" s="82" t="e">
        <f t="shared" ref="D89:W89" si="38">2*D88</f>
        <v>#N/A</v>
      </c>
      <c r="E89" s="82" t="e">
        <f t="shared" si="38"/>
        <v>#N/A</v>
      </c>
      <c r="F89" s="82" t="e">
        <f t="shared" si="38"/>
        <v>#N/A</v>
      </c>
      <c r="G89" s="82" t="e">
        <f t="shared" si="38"/>
        <v>#N/A</v>
      </c>
      <c r="H89" s="82" t="e">
        <f t="shared" si="38"/>
        <v>#N/A</v>
      </c>
      <c r="I89" s="82" t="e">
        <f t="shared" si="38"/>
        <v>#N/A</v>
      </c>
      <c r="J89" s="82" t="e">
        <f t="shared" si="38"/>
        <v>#N/A</v>
      </c>
      <c r="K89" s="82" t="e">
        <f t="shared" si="38"/>
        <v>#N/A</v>
      </c>
      <c r="L89" s="82" t="e">
        <f t="shared" si="38"/>
        <v>#N/A</v>
      </c>
      <c r="M89" s="82" t="e">
        <f t="shared" si="38"/>
        <v>#N/A</v>
      </c>
      <c r="N89" s="82" t="e">
        <f t="shared" si="38"/>
        <v>#N/A</v>
      </c>
      <c r="O89" s="82" t="e">
        <f t="shared" si="38"/>
        <v>#N/A</v>
      </c>
      <c r="P89" s="82" t="e">
        <f t="shared" si="38"/>
        <v>#N/A</v>
      </c>
      <c r="Q89" s="82" t="e">
        <f t="shared" si="38"/>
        <v>#N/A</v>
      </c>
      <c r="R89" s="82" t="e">
        <f t="shared" si="38"/>
        <v>#N/A</v>
      </c>
      <c r="S89" s="82" t="e">
        <f t="shared" si="38"/>
        <v>#N/A</v>
      </c>
      <c r="T89" s="82" t="e">
        <f t="shared" si="38"/>
        <v>#N/A</v>
      </c>
      <c r="U89" s="82" t="e">
        <f t="shared" si="38"/>
        <v>#N/A</v>
      </c>
      <c r="V89" s="82" t="e">
        <f t="shared" si="38"/>
        <v>#N/A</v>
      </c>
      <c r="W89" s="82" t="e">
        <f t="shared" si="38"/>
        <v>#N/A</v>
      </c>
    </row>
    <row r="90" spans="1:31" ht="12.75" customHeight="1">
      <c r="B90" s="319" t="s">
        <v>151</v>
      </c>
      <c r="C90" s="341"/>
      <c r="D90" s="85">
        <f t="shared" ref="D90:W90" si="39">0.00001/SQRT(12)</f>
        <v>2.8867513459481293E-6</v>
      </c>
      <c r="E90" s="85">
        <f t="shared" si="39"/>
        <v>2.8867513459481293E-6</v>
      </c>
      <c r="F90" s="85">
        <f t="shared" si="39"/>
        <v>2.8867513459481293E-6</v>
      </c>
      <c r="G90" s="85">
        <f t="shared" si="39"/>
        <v>2.8867513459481293E-6</v>
      </c>
      <c r="H90" s="85">
        <f t="shared" si="39"/>
        <v>2.8867513459481293E-6</v>
      </c>
      <c r="I90" s="85">
        <f t="shared" si="39"/>
        <v>2.8867513459481293E-6</v>
      </c>
      <c r="J90" s="85">
        <f t="shared" si="39"/>
        <v>2.8867513459481293E-6</v>
      </c>
      <c r="K90" s="85">
        <f t="shared" si="39"/>
        <v>2.8867513459481293E-6</v>
      </c>
      <c r="L90" s="85">
        <f t="shared" si="39"/>
        <v>2.8867513459481293E-6</v>
      </c>
      <c r="M90" s="85">
        <f t="shared" si="39"/>
        <v>2.8867513459481293E-6</v>
      </c>
      <c r="N90" s="85">
        <f t="shared" si="39"/>
        <v>2.8867513459481293E-6</v>
      </c>
      <c r="O90" s="85">
        <f t="shared" si="39"/>
        <v>2.8867513459481293E-6</v>
      </c>
      <c r="P90" s="85">
        <f t="shared" si="39"/>
        <v>2.8867513459481293E-6</v>
      </c>
      <c r="Q90" s="85">
        <f t="shared" si="39"/>
        <v>2.8867513459481293E-6</v>
      </c>
      <c r="R90" s="85">
        <f t="shared" si="39"/>
        <v>2.8867513459481293E-6</v>
      </c>
      <c r="S90" s="85">
        <f t="shared" si="39"/>
        <v>2.8867513459481293E-6</v>
      </c>
      <c r="T90" s="85">
        <f t="shared" si="39"/>
        <v>2.8867513459481293E-6</v>
      </c>
      <c r="U90" s="85">
        <f t="shared" si="39"/>
        <v>2.8867513459481293E-6</v>
      </c>
      <c r="V90" s="85">
        <f t="shared" si="39"/>
        <v>2.8867513459481293E-6</v>
      </c>
      <c r="W90" s="85">
        <f t="shared" si="39"/>
        <v>2.8867513459481293E-6</v>
      </c>
    </row>
    <row r="91" spans="1:31" ht="12.75" customHeight="1">
      <c r="B91" s="335" t="s">
        <v>152</v>
      </c>
      <c r="C91" s="336"/>
      <c r="D91" s="82" t="e">
        <f>SQRT((D88/SQRT(3))^2+(D90/SQRT(12))^2+(D87)^2+(D89/SQRT(3))^2)</f>
        <v>#N/A</v>
      </c>
      <c r="E91" s="82" t="e">
        <f t="shared" ref="E91:W91" si="40">SQRT((E88/SQRT(3))^2+(E90/SQRT(12))^2+(E87)^2+(E89/SQRT(3))^2)</f>
        <v>#N/A</v>
      </c>
      <c r="F91" s="82" t="e">
        <f t="shared" si="40"/>
        <v>#N/A</v>
      </c>
      <c r="G91" s="82" t="e">
        <f t="shared" si="40"/>
        <v>#N/A</v>
      </c>
      <c r="H91" s="82" t="e">
        <f t="shared" si="40"/>
        <v>#N/A</v>
      </c>
      <c r="I91" s="82" t="e">
        <f t="shared" si="40"/>
        <v>#N/A</v>
      </c>
      <c r="J91" s="82" t="e">
        <f t="shared" si="40"/>
        <v>#N/A</v>
      </c>
      <c r="K91" s="82" t="e">
        <f t="shared" si="40"/>
        <v>#N/A</v>
      </c>
      <c r="L91" s="82" t="e">
        <f t="shared" si="40"/>
        <v>#N/A</v>
      </c>
      <c r="M91" s="82" t="e">
        <f t="shared" si="40"/>
        <v>#N/A</v>
      </c>
      <c r="N91" s="82" t="e">
        <f t="shared" si="40"/>
        <v>#N/A</v>
      </c>
      <c r="O91" s="82" t="e">
        <f t="shared" si="40"/>
        <v>#N/A</v>
      </c>
      <c r="P91" s="82" t="e">
        <f t="shared" si="40"/>
        <v>#N/A</v>
      </c>
      <c r="Q91" s="82" t="e">
        <f t="shared" si="40"/>
        <v>#N/A</v>
      </c>
      <c r="R91" s="82" t="e">
        <f t="shared" si="40"/>
        <v>#N/A</v>
      </c>
      <c r="S91" s="82" t="e">
        <f t="shared" si="40"/>
        <v>#N/A</v>
      </c>
      <c r="T91" s="82" t="e">
        <f t="shared" si="40"/>
        <v>#N/A</v>
      </c>
      <c r="U91" s="82" t="e">
        <f t="shared" si="40"/>
        <v>#N/A</v>
      </c>
      <c r="V91" s="82" t="e">
        <f t="shared" si="40"/>
        <v>#N/A</v>
      </c>
      <c r="W91" s="82" t="e">
        <f t="shared" si="40"/>
        <v>#N/A</v>
      </c>
    </row>
    <row r="92" spans="1:31" ht="12.75" customHeight="1">
      <c r="B92" s="342" t="s">
        <v>153</v>
      </c>
      <c r="C92" s="343"/>
      <c r="D92" s="205">
        <f>MAX(0.001/SQRT(3),(ABS(D74-D63))/SQRT(3))</f>
        <v>5.773502691896258E-4</v>
      </c>
      <c r="E92" s="205">
        <f t="shared" ref="E92:W92" si="41">MAX(0.001/SQRT(3),(ABS(E74-E63))/SQRT(3))</f>
        <v>5.773502691896258E-4</v>
      </c>
      <c r="F92" s="205">
        <f t="shared" si="41"/>
        <v>5.773502691896258E-4</v>
      </c>
      <c r="G92" s="205">
        <f t="shared" si="41"/>
        <v>5.773502691896258E-4</v>
      </c>
      <c r="H92" s="205">
        <f t="shared" si="41"/>
        <v>5.773502691896258E-4</v>
      </c>
      <c r="I92" s="205">
        <f t="shared" si="41"/>
        <v>5.773502691896258E-4</v>
      </c>
      <c r="J92" s="205">
        <f t="shared" si="41"/>
        <v>5.773502691896258E-4</v>
      </c>
      <c r="K92" s="205">
        <f t="shared" si="41"/>
        <v>5.773502691896258E-4</v>
      </c>
      <c r="L92" s="205">
        <f t="shared" si="41"/>
        <v>5.773502691896258E-4</v>
      </c>
      <c r="M92" s="205">
        <f t="shared" si="41"/>
        <v>5.773502691896258E-4</v>
      </c>
      <c r="N92" s="205">
        <f t="shared" si="41"/>
        <v>5.773502691896258E-4</v>
      </c>
      <c r="O92" s="205">
        <f t="shared" si="41"/>
        <v>5.773502691896258E-4</v>
      </c>
      <c r="P92" s="205">
        <f t="shared" si="41"/>
        <v>5.773502691896258E-4</v>
      </c>
      <c r="Q92" s="205">
        <f t="shared" si="41"/>
        <v>5.773502691896258E-4</v>
      </c>
      <c r="R92" s="205">
        <f t="shared" si="41"/>
        <v>5.773502691896258E-4</v>
      </c>
      <c r="S92" s="205">
        <f t="shared" si="41"/>
        <v>5.773502691896258E-4</v>
      </c>
      <c r="T92" s="205">
        <f t="shared" si="41"/>
        <v>5.773502691896258E-4</v>
      </c>
      <c r="U92" s="205">
        <f t="shared" si="41"/>
        <v>5.773502691896258E-4</v>
      </c>
      <c r="V92" s="205">
        <f t="shared" si="41"/>
        <v>5.773502691896258E-4</v>
      </c>
      <c r="W92" s="207">
        <f t="shared" si="41"/>
        <v>5.773502691896258E-4</v>
      </c>
    </row>
    <row r="93" spans="1:31" ht="12.75" customHeight="1">
      <c r="A93" s="38"/>
      <c r="B93" s="334" t="s">
        <v>154</v>
      </c>
      <c r="C93" s="260"/>
      <c r="D93" s="81" t="e">
        <f>MAX(0.0002/SQRT(6),D23/SQRT(6))</f>
        <v>#DIV/0!</v>
      </c>
      <c r="E93" s="81" t="e">
        <f t="shared" ref="E93:W93" si="42">MAX(0.0002/SQRT(6),E23/SQRT(6))</f>
        <v>#DIV/0!</v>
      </c>
      <c r="F93" s="81" t="e">
        <f t="shared" si="42"/>
        <v>#DIV/0!</v>
      </c>
      <c r="G93" s="81" t="e">
        <f t="shared" si="42"/>
        <v>#DIV/0!</v>
      </c>
      <c r="H93" s="81" t="e">
        <f t="shared" si="42"/>
        <v>#DIV/0!</v>
      </c>
      <c r="I93" s="81" t="e">
        <f t="shared" si="42"/>
        <v>#DIV/0!</v>
      </c>
      <c r="J93" s="81" t="e">
        <f t="shared" si="42"/>
        <v>#DIV/0!</v>
      </c>
      <c r="K93" s="81" t="e">
        <f t="shared" si="42"/>
        <v>#DIV/0!</v>
      </c>
      <c r="L93" s="81" t="e">
        <f t="shared" si="42"/>
        <v>#DIV/0!</v>
      </c>
      <c r="M93" s="81" t="e">
        <f t="shared" si="42"/>
        <v>#DIV/0!</v>
      </c>
      <c r="N93" s="81" t="e">
        <f t="shared" si="42"/>
        <v>#DIV/0!</v>
      </c>
      <c r="O93" s="81" t="e">
        <f t="shared" si="42"/>
        <v>#DIV/0!</v>
      </c>
      <c r="P93" s="81" t="e">
        <f t="shared" si="42"/>
        <v>#DIV/0!</v>
      </c>
      <c r="Q93" s="81" t="e">
        <f t="shared" si="42"/>
        <v>#DIV/0!</v>
      </c>
      <c r="R93" s="81" t="e">
        <f t="shared" si="42"/>
        <v>#DIV/0!</v>
      </c>
      <c r="S93" s="81" t="e">
        <f t="shared" si="42"/>
        <v>#DIV/0!</v>
      </c>
      <c r="T93" s="81" t="e">
        <f t="shared" si="42"/>
        <v>#DIV/0!</v>
      </c>
      <c r="U93" s="81" t="e">
        <f t="shared" si="42"/>
        <v>#DIV/0!</v>
      </c>
      <c r="V93" s="81" t="e">
        <f t="shared" si="42"/>
        <v>#DIV/0!</v>
      </c>
      <c r="W93" s="82" t="e">
        <f t="shared" si="42"/>
        <v>#DIV/0!</v>
      </c>
    </row>
    <row r="94" spans="1:31" ht="12.75" customHeight="1">
      <c r="A94" s="38"/>
      <c r="B94" s="334" t="s">
        <v>35</v>
      </c>
      <c r="C94" s="260"/>
      <c r="D94" s="81" t="e">
        <f>(D86*(1*10^(-6))*(1))/SQRT(3)</f>
        <v>#N/A</v>
      </c>
      <c r="E94" s="81" t="e">
        <f t="shared" ref="E94:W94" si="43">(E86*(1*10^(-6))*(1))/SQRT(3)</f>
        <v>#N/A</v>
      </c>
      <c r="F94" s="81" t="e">
        <f t="shared" si="43"/>
        <v>#N/A</v>
      </c>
      <c r="G94" s="81" t="e">
        <f t="shared" si="43"/>
        <v>#N/A</v>
      </c>
      <c r="H94" s="81" t="e">
        <f t="shared" si="43"/>
        <v>#N/A</v>
      </c>
      <c r="I94" s="81" t="e">
        <f t="shared" si="43"/>
        <v>#N/A</v>
      </c>
      <c r="J94" s="81" t="e">
        <f t="shared" si="43"/>
        <v>#N/A</v>
      </c>
      <c r="K94" s="81" t="e">
        <f t="shared" si="43"/>
        <v>#N/A</v>
      </c>
      <c r="L94" s="81" t="e">
        <f t="shared" si="43"/>
        <v>#N/A</v>
      </c>
      <c r="M94" s="81" t="e">
        <f t="shared" si="43"/>
        <v>#N/A</v>
      </c>
      <c r="N94" s="81" t="e">
        <f t="shared" si="43"/>
        <v>#N/A</v>
      </c>
      <c r="O94" s="81" t="e">
        <f t="shared" si="43"/>
        <v>#N/A</v>
      </c>
      <c r="P94" s="81" t="e">
        <f t="shared" si="43"/>
        <v>#N/A</v>
      </c>
      <c r="Q94" s="81" t="e">
        <f t="shared" si="43"/>
        <v>#N/A</v>
      </c>
      <c r="R94" s="81" t="e">
        <f t="shared" si="43"/>
        <v>#N/A</v>
      </c>
      <c r="S94" s="81" t="e">
        <f t="shared" si="43"/>
        <v>#N/A</v>
      </c>
      <c r="T94" s="81" t="e">
        <f t="shared" si="43"/>
        <v>#N/A</v>
      </c>
      <c r="U94" s="81" t="e">
        <f t="shared" si="43"/>
        <v>#N/A</v>
      </c>
      <c r="V94" s="81" t="e">
        <f t="shared" si="43"/>
        <v>#N/A</v>
      </c>
      <c r="W94" s="82" t="e">
        <f t="shared" si="43"/>
        <v>#N/A</v>
      </c>
    </row>
    <row r="95" spans="1:31" ht="12.75" customHeight="1">
      <c r="A95" s="38"/>
      <c r="B95" s="334" t="s">
        <v>155</v>
      </c>
      <c r="C95" s="260"/>
      <c r="D95" s="81">
        <f>0.0002/2</f>
        <v>1E-4</v>
      </c>
      <c r="E95" s="81">
        <f t="shared" ref="E95:W95" si="44">0.0002/2</f>
        <v>1E-4</v>
      </c>
      <c r="F95" s="81">
        <f t="shared" si="44"/>
        <v>1E-4</v>
      </c>
      <c r="G95" s="81">
        <f t="shared" si="44"/>
        <v>1E-4</v>
      </c>
      <c r="H95" s="81">
        <f t="shared" si="44"/>
        <v>1E-4</v>
      </c>
      <c r="I95" s="81">
        <f t="shared" si="44"/>
        <v>1E-4</v>
      </c>
      <c r="J95" s="81">
        <f t="shared" si="44"/>
        <v>1E-4</v>
      </c>
      <c r="K95" s="81">
        <f t="shared" si="44"/>
        <v>1E-4</v>
      </c>
      <c r="L95" s="81">
        <f t="shared" si="44"/>
        <v>1E-4</v>
      </c>
      <c r="M95" s="81">
        <f t="shared" si="44"/>
        <v>1E-4</v>
      </c>
      <c r="N95" s="81">
        <f t="shared" si="44"/>
        <v>1E-4</v>
      </c>
      <c r="O95" s="81">
        <f t="shared" si="44"/>
        <v>1E-4</v>
      </c>
      <c r="P95" s="81">
        <f t="shared" si="44"/>
        <v>1E-4</v>
      </c>
      <c r="Q95" s="81">
        <f t="shared" si="44"/>
        <v>1E-4</v>
      </c>
      <c r="R95" s="81">
        <f t="shared" si="44"/>
        <v>1E-4</v>
      </c>
      <c r="S95" s="81">
        <f t="shared" si="44"/>
        <v>1E-4</v>
      </c>
      <c r="T95" s="81">
        <f t="shared" si="44"/>
        <v>1E-4</v>
      </c>
      <c r="U95" s="81">
        <f t="shared" si="44"/>
        <v>1E-4</v>
      </c>
      <c r="V95" s="81">
        <f t="shared" si="44"/>
        <v>1E-4</v>
      </c>
      <c r="W95" s="82">
        <f t="shared" si="44"/>
        <v>1E-4</v>
      </c>
    </row>
    <row r="96" spans="1:31" ht="12.75" customHeight="1">
      <c r="A96" s="38"/>
      <c r="B96" s="334" t="s">
        <v>156</v>
      </c>
      <c r="C96" s="260"/>
      <c r="D96" s="81">
        <f>(0.2/1000)/SQRT(3)</f>
        <v>1.1547005383792517E-4</v>
      </c>
      <c r="E96" s="81">
        <f t="shared" ref="E96:W96" si="45">(0.2/1000)/SQRT(3)</f>
        <v>1.1547005383792517E-4</v>
      </c>
      <c r="F96" s="81">
        <f t="shared" si="45"/>
        <v>1.1547005383792517E-4</v>
      </c>
      <c r="G96" s="81">
        <f t="shared" si="45"/>
        <v>1.1547005383792517E-4</v>
      </c>
      <c r="H96" s="81">
        <f t="shared" si="45"/>
        <v>1.1547005383792517E-4</v>
      </c>
      <c r="I96" s="81">
        <f t="shared" si="45"/>
        <v>1.1547005383792517E-4</v>
      </c>
      <c r="J96" s="81">
        <f t="shared" si="45"/>
        <v>1.1547005383792517E-4</v>
      </c>
      <c r="K96" s="81">
        <f t="shared" si="45"/>
        <v>1.1547005383792517E-4</v>
      </c>
      <c r="L96" s="81">
        <f t="shared" si="45"/>
        <v>1.1547005383792517E-4</v>
      </c>
      <c r="M96" s="81">
        <f t="shared" si="45"/>
        <v>1.1547005383792517E-4</v>
      </c>
      <c r="N96" s="81">
        <f t="shared" si="45"/>
        <v>1.1547005383792517E-4</v>
      </c>
      <c r="O96" s="81">
        <f t="shared" si="45"/>
        <v>1.1547005383792517E-4</v>
      </c>
      <c r="P96" s="81">
        <f t="shared" si="45"/>
        <v>1.1547005383792517E-4</v>
      </c>
      <c r="Q96" s="81">
        <f t="shared" si="45"/>
        <v>1.1547005383792517E-4</v>
      </c>
      <c r="R96" s="81">
        <f t="shared" si="45"/>
        <v>1.1547005383792517E-4</v>
      </c>
      <c r="S96" s="81">
        <f t="shared" si="45"/>
        <v>1.1547005383792517E-4</v>
      </c>
      <c r="T96" s="81">
        <f t="shared" si="45"/>
        <v>1.1547005383792517E-4</v>
      </c>
      <c r="U96" s="81">
        <f t="shared" si="45"/>
        <v>1.1547005383792517E-4</v>
      </c>
      <c r="V96" s="81">
        <f t="shared" si="45"/>
        <v>1.1547005383792517E-4</v>
      </c>
      <c r="W96" s="82">
        <f t="shared" si="45"/>
        <v>1.1547005383792517E-4</v>
      </c>
    </row>
    <row r="97" spans="1:23" ht="12.75" customHeight="1">
      <c r="A97" s="38"/>
      <c r="B97" s="334" t="s">
        <v>157</v>
      </c>
      <c r="C97" s="260"/>
      <c r="D97" s="81">
        <f>(0.1/1000)/SQRT(3)</f>
        <v>5.7735026918962585E-5</v>
      </c>
      <c r="E97" s="84">
        <f t="shared" ref="E97:W97" si="46">(0.1/1000)/SQRT(3)</f>
        <v>5.7735026918962585E-5</v>
      </c>
      <c r="F97" s="84">
        <f t="shared" si="46"/>
        <v>5.7735026918962585E-5</v>
      </c>
      <c r="G97" s="84">
        <f t="shared" si="46"/>
        <v>5.7735026918962585E-5</v>
      </c>
      <c r="H97" s="84">
        <f t="shared" si="46"/>
        <v>5.7735026918962585E-5</v>
      </c>
      <c r="I97" s="84">
        <f t="shared" si="46"/>
        <v>5.7735026918962585E-5</v>
      </c>
      <c r="J97" s="84">
        <f t="shared" si="46"/>
        <v>5.7735026918962585E-5</v>
      </c>
      <c r="K97" s="84">
        <f t="shared" si="46"/>
        <v>5.7735026918962585E-5</v>
      </c>
      <c r="L97" s="84">
        <f t="shared" si="46"/>
        <v>5.7735026918962585E-5</v>
      </c>
      <c r="M97" s="84">
        <f t="shared" si="46"/>
        <v>5.7735026918962585E-5</v>
      </c>
      <c r="N97" s="84">
        <f t="shared" si="46"/>
        <v>5.7735026918962585E-5</v>
      </c>
      <c r="O97" s="84">
        <f t="shared" si="46"/>
        <v>5.7735026918962585E-5</v>
      </c>
      <c r="P97" s="84">
        <f t="shared" si="46"/>
        <v>5.7735026918962585E-5</v>
      </c>
      <c r="Q97" s="84">
        <f t="shared" si="46"/>
        <v>5.7735026918962585E-5</v>
      </c>
      <c r="R97" s="84">
        <f t="shared" si="46"/>
        <v>5.7735026918962585E-5</v>
      </c>
      <c r="S97" s="84">
        <f t="shared" si="46"/>
        <v>5.7735026918962585E-5</v>
      </c>
      <c r="T97" s="84">
        <f t="shared" si="46"/>
        <v>5.7735026918962585E-5</v>
      </c>
      <c r="U97" s="84">
        <f t="shared" si="46"/>
        <v>5.7735026918962585E-5</v>
      </c>
      <c r="V97" s="84">
        <f t="shared" si="46"/>
        <v>5.7735026918962585E-5</v>
      </c>
      <c r="W97" s="85">
        <f t="shared" si="46"/>
        <v>5.7735026918962585E-5</v>
      </c>
    </row>
    <row r="98" spans="1:23" ht="12.75" customHeight="1">
      <c r="A98" s="38"/>
      <c r="B98" s="321" t="s">
        <v>36</v>
      </c>
      <c r="C98" s="333"/>
      <c r="D98" s="78">
        <f>1/SQRT(3)</f>
        <v>0.57735026918962584</v>
      </c>
      <c r="E98" s="78">
        <f t="shared" ref="E98:W98" si="47">1/SQRT(3)</f>
        <v>0.57735026918962584</v>
      </c>
      <c r="F98" s="78">
        <f t="shared" si="47"/>
        <v>0.57735026918962584</v>
      </c>
      <c r="G98" s="78">
        <f t="shared" si="47"/>
        <v>0.57735026918962584</v>
      </c>
      <c r="H98" s="78">
        <f t="shared" si="47"/>
        <v>0.57735026918962584</v>
      </c>
      <c r="I98" s="78">
        <f t="shared" si="47"/>
        <v>0.57735026918962584</v>
      </c>
      <c r="J98" s="78">
        <f t="shared" si="47"/>
        <v>0.57735026918962584</v>
      </c>
      <c r="K98" s="78">
        <f t="shared" si="47"/>
        <v>0.57735026918962584</v>
      </c>
      <c r="L98" s="78">
        <f t="shared" si="47"/>
        <v>0.57735026918962584</v>
      </c>
      <c r="M98" s="78">
        <f t="shared" si="47"/>
        <v>0.57735026918962584</v>
      </c>
      <c r="N98" s="78">
        <f t="shared" si="47"/>
        <v>0.57735026918962584</v>
      </c>
      <c r="O98" s="78">
        <f t="shared" si="47"/>
        <v>0.57735026918962584</v>
      </c>
      <c r="P98" s="78">
        <f t="shared" si="47"/>
        <v>0.57735026918962584</v>
      </c>
      <c r="Q98" s="78">
        <f t="shared" si="47"/>
        <v>0.57735026918962584</v>
      </c>
      <c r="R98" s="78">
        <f t="shared" si="47"/>
        <v>0.57735026918962584</v>
      </c>
      <c r="S98" s="78">
        <f t="shared" si="47"/>
        <v>0.57735026918962584</v>
      </c>
      <c r="T98" s="78">
        <f t="shared" si="47"/>
        <v>0.57735026918962584</v>
      </c>
      <c r="U98" s="78">
        <f t="shared" si="47"/>
        <v>0.57735026918962584</v>
      </c>
      <c r="V98" s="78">
        <f t="shared" si="47"/>
        <v>0.57735026918962584</v>
      </c>
      <c r="W98" s="78">
        <f t="shared" si="47"/>
        <v>0.57735026918962584</v>
      </c>
    </row>
    <row r="99" spans="1:23" ht="12.75" customHeight="1">
      <c r="A99" s="38"/>
      <c r="B99" s="313" t="s">
        <v>37</v>
      </c>
      <c r="C99" s="314"/>
      <c r="D99" s="82">
        <f>(SQRT((DATOS!$D$62/2)^2+(DATOS!$D$63/SQRT(3))^2))</f>
        <v>0.30413812651491096</v>
      </c>
      <c r="E99" s="82">
        <f>(SQRT((DATOS!$D$62/2)^2+(DATOS!$D$63/SQRT(3))^2))</f>
        <v>0.30413812651491096</v>
      </c>
      <c r="F99" s="82">
        <f>(SQRT((DATOS!$D$62/2)^2+(DATOS!$D$63/SQRT(3))^2))</f>
        <v>0.30413812651491096</v>
      </c>
      <c r="G99" s="82">
        <f>(SQRT((DATOS!$D$62/2)^2+(DATOS!$D$63/SQRT(3))^2))</f>
        <v>0.30413812651491096</v>
      </c>
      <c r="H99" s="82">
        <f>(SQRT((DATOS!$D$62/2)^2+(DATOS!$D$63/SQRT(3))^2))</f>
        <v>0.30413812651491096</v>
      </c>
      <c r="I99" s="82">
        <f>(SQRT((DATOS!$D$62/2)^2+(DATOS!$D$63/SQRT(3))^2))</f>
        <v>0.30413812651491096</v>
      </c>
      <c r="J99" s="82">
        <f>(SQRT((DATOS!$D$62/2)^2+(DATOS!$D$63/SQRT(3))^2))</f>
        <v>0.30413812651491096</v>
      </c>
      <c r="K99" s="82">
        <f>(SQRT((DATOS!$D$62/2)^2+(DATOS!$D$63/SQRT(3))^2))</f>
        <v>0.30413812651491096</v>
      </c>
      <c r="L99" s="82">
        <f>(SQRT((DATOS!$D$62/2)^2+(DATOS!$D$63/SQRT(3))^2))</f>
        <v>0.30413812651491096</v>
      </c>
      <c r="M99" s="82">
        <f>(SQRT((DATOS!$D$62/2)^2+(DATOS!$D$63/SQRT(3))^2))</f>
        <v>0.30413812651491096</v>
      </c>
      <c r="N99" s="82">
        <f>(SQRT((DATOS!$D$62/2)^2+(DATOS!$D$63/SQRT(3))^2))</f>
        <v>0.30413812651491096</v>
      </c>
      <c r="O99" s="82">
        <f>(SQRT((DATOS!$D$62/2)^2+(DATOS!$D$63/SQRT(3))^2))</f>
        <v>0.30413812651491096</v>
      </c>
      <c r="P99" s="82">
        <f>(SQRT((DATOS!$D$62/2)^2+(DATOS!$D$63/SQRT(3))^2))</f>
        <v>0.30413812651491096</v>
      </c>
      <c r="Q99" s="82">
        <f>(SQRT((DATOS!$D$62/2)^2+(DATOS!$D$63/SQRT(3))^2))</f>
        <v>0.30413812651491096</v>
      </c>
      <c r="R99" s="82">
        <f>(SQRT((DATOS!$D$62/2)^2+(DATOS!$D$63/SQRT(3))^2))</f>
        <v>0.30413812651491096</v>
      </c>
      <c r="S99" s="82">
        <f>(SQRT((DATOS!$D$62/2)^2+(DATOS!$D$63/SQRT(3))^2))</f>
        <v>0.30413812651491096</v>
      </c>
      <c r="T99" s="82">
        <f>(SQRT((DATOS!$D$62/2)^2+(DATOS!$D$63/SQRT(3))^2))</f>
        <v>0.30413812651491096</v>
      </c>
      <c r="U99" s="82">
        <f>(SQRT((DATOS!$D$62/2)^2+(DATOS!$D$63/SQRT(3))^2))</f>
        <v>0.30413812651491096</v>
      </c>
      <c r="V99" s="82">
        <f>(SQRT((DATOS!$D$62/2)^2+(DATOS!$D$63/SQRT(3))^2))</f>
        <v>0.30413812651491096</v>
      </c>
      <c r="W99" s="82">
        <f>(SQRT((DATOS!$D$62/2)^2+(DATOS!$D$63/SQRT(3))^2))</f>
        <v>0.30413812651491096</v>
      </c>
    </row>
    <row r="100" spans="1:23" ht="12.75" customHeight="1">
      <c r="A100" s="38"/>
      <c r="B100" s="313" t="s">
        <v>44</v>
      </c>
      <c r="C100" s="314"/>
      <c r="D100" s="82">
        <f>DATOS!$D$64/SQRT(3)</f>
        <v>0.34641016151377546</v>
      </c>
      <c r="E100" s="82">
        <f>DATOS!$D$64/SQRT(3)</f>
        <v>0.34641016151377546</v>
      </c>
      <c r="F100" s="82">
        <f>DATOS!$D$64/SQRT(3)</f>
        <v>0.34641016151377546</v>
      </c>
      <c r="G100" s="82">
        <f>DATOS!$D$64/SQRT(3)</f>
        <v>0.34641016151377546</v>
      </c>
      <c r="H100" s="82">
        <f>DATOS!$D$64/SQRT(3)</f>
        <v>0.34641016151377546</v>
      </c>
      <c r="I100" s="82">
        <f>DATOS!$D$64/SQRT(3)</f>
        <v>0.34641016151377546</v>
      </c>
      <c r="J100" s="82">
        <f>DATOS!$D$64/SQRT(3)</f>
        <v>0.34641016151377546</v>
      </c>
      <c r="K100" s="82">
        <f>DATOS!$D$64/SQRT(3)</f>
        <v>0.34641016151377546</v>
      </c>
      <c r="L100" s="82">
        <f>DATOS!$D$64/SQRT(3)</f>
        <v>0.34641016151377546</v>
      </c>
      <c r="M100" s="82">
        <f>DATOS!$D$64/SQRT(3)</f>
        <v>0.34641016151377546</v>
      </c>
      <c r="N100" s="82">
        <f>DATOS!$D$64/SQRT(3)</f>
        <v>0.34641016151377546</v>
      </c>
      <c r="O100" s="82">
        <f>DATOS!$D$64/SQRT(3)</f>
        <v>0.34641016151377546</v>
      </c>
      <c r="P100" s="82">
        <f>DATOS!$D$64/SQRT(3)</f>
        <v>0.34641016151377546</v>
      </c>
      <c r="Q100" s="82">
        <f>DATOS!$D$64/SQRT(3)</f>
        <v>0.34641016151377546</v>
      </c>
      <c r="R100" s="82">
        <f>DATOS!$D$64/SQRT(3)</f>
        <v>0.34641016151377546</v>
      </c>
      <c r="S100" s="82">
        <f>DATOS!$D$64/SQRT(3)</f>
        <v>0.34641016151377546</v>
      </c>
      <c r="T100" s="82">
        <f>DATOS!$D$64/SQRT(3)</f>
        <v>0.34641016151377546</v>
      </c>
      <c r="U100" s="82">
        <f>DATOS!$D$64/SQRT(3)</f>
        <v>0.34641016151377546</v>
      </c>
      <c r="V100" s="82">
        <f>DATOS!$D$64/SQRT(3)</f>
        <v>0.34641016151377546</v>
      </c>
      <c r="W100" s="82">
        <f>DATOS!$D$64/SQRT(3)</f>
        <v>0.34641016151377546</v>
      </c>
    </row>
    <row r="101" spans="1:23" ht="12.75" customHeight="1">
      <c r="A101" s="38"/>
      <c r="B101" s="319" t="s">
        <v>222</v>
      </c>
      <c r="C101" s="320"/>
      <c r="D101" s="85">
        <f>0.1/SQRT(12)</f>
        <v>2.8867513459481291E-2</v>
      </c>
      <c r="E101" s="85">
        <f t="shared" ref="E101:W101" si="48">0.1/SQRT(12)</f>
        <v>2.8867513459481291E-2</v>
      </c>
      <c r="F101" s="85">
        <f t="shared" si="48"/>
        <v>2.8867513459481291E-2</v>
      </c>
      <c r="G101" s="85">
        <f t="shared" si="48"/>
        <v>2.8867513459481291E-2</v>
      </c>
      <c r="H101" s="85">
        <f t="shared" si="48"/>
        <v>2.8867513459481291E-2</v>
      </c>
      <c r="I101" s="85">
        <f t="shared" si="48"/>
        <v>2.8867513459481291E-2</v>
      </c>
      <c r="J101" s="85">
        <f t="shared" si="48"/>
        <v>2.8867513459481291E-2</v>
      </c>
      <c r="K101" s="85">
        <f t="shared" si="48"/>
        <v>2.8867513459481291E-2</v>
      </c>
      <c r="L101" s="85">
        <f t="shared" si="48"/>
        <v>2.8867513459481291E-2</v>
      </c>
      <c r="M101" s="85">
        <f t="shared" si="48"/>
        <v>2.8867513459481291E-2</v>
      </c>
      <c r="N101" s="85">
        <f t="shared" si="48"/>
        <v>2.8867513459481291E-2</v>
      </c>
      <c r="O101" s="85">
        <f t="shared" si="48"/>
        <v>2.8867513459481291E-2</v>
      </c>
      <c r="P101" s="85">
        <f t="shared" si="48"/>
        <v>2.8867513459481291E-2</v>
      </c>
      <c r="Q101" s="85">
        <f t="shared" si="48"/>
        <v>2.8867513459481291E-2</v>
      </c>
      <c r="R101" s="85">
        <f t="shared" si="48"/>
        <v>2.8867513459481291E-2</v>
      </c>
      <c r="S101" s="85">
        <f t="shared" si="48"/>
        <v>2.8867513459481291E-2</v>
      </c>
      <c r="T101" s="85">
        <f t="shared" si="48"/>
        <v>2.8867513459481291E-2</v>
      </c>
      <c r="U101" s="85">
        <f t="shared" si="48"/>
        <v>2.8867513459481291E-2</v>
      </c>
      <c r="V101" s="85">
        <f t="shared" si="48"/>
        <v>2.8867513459481291E-2</v>
      </c>
      <c r="W101" s="85">
        <f t="shared" si="48"/>
        <v>2.8867513459481291E-2</v>
      </c>
    </row>
    <row r="102" spans="1:23" ht="12.75" customHeight="1">
      <c r="A102" s="38"/>
      <c r="B102" s="312" t="s">
        <v>42</v>
      </c>
      <c r="C102" s="288"/>
      <c r="D102" s="248" t="e">
        <f>(SQRT(SUMSQ(D98:D101)))*D86*0.00001</f>
        <v>#N/A</v>
      </c>
      <c r="E102" s="248" t="e">
        <f t="shared" ref="E102:W102" si="49">(SQRT(SUMSQ(E98:E101)))*E86*0.00001</f>
        <v>#N/A</v>
      </c>
      <c r="F102" s="248" t="e">
        <f t="shared" si="49"/>
        <v>#N/A</v>
      </c>
      <c r="G102" s="248" t="e">
        <f t="shared" si="49"/>
        <v>#N/A</v>
      </c>
      <c r="H102" s="248" t="e">
        <f t="shared" si="49"/>
        <v>#N/A</v>
      </c>
      <c r="I102" s="248" t="e">
        <f t="shared" si="49"/>
        <v>#N/A</v>
      </c>
      <c r="J102" s="248" t="e">
        <f t="shared" si="49"/>
        <v>#N/A</v>
      </c>
      <c r="K102" s="248" t="e">
        <f t="shared" si="49"/>
        <v>#N/A</v>
      </c>
      <c r="L102" s="248" t="e">
        <f t="shared" si="49"/>
        <v>#N/A</v>
      </c>
      <c r="M102" s="248" t="e">
        <f t="shared" si="49"/>
        <v>#N/A</v>
      </c>
      <c r="N102" s="248" t="e">
        <f t="shared" si="49"/>
        <v>#N/A</v>
      </c>
      <c r="O102" s="248" t="e">
        <f t="shared" si="49"/>
        <v>#N/A</v>
      </c>
      <c r="P102" s="248" t="e">
        <f t="shared" si="49"/>
        <v>#N/A</v>
      </c>
      <c r="Q102" s="248" t="e">
        <f t="shared" si="49"/>
        <v>#N/A</v>
      </c>
      <c r="R102" s="248" t="e">
        <f t="shared" si="49"/>
        <v>#N/A</v>
      </c>
      <c r="S102" s="248" t="e">
        <f t="shared" si="49"/>
        <v>#N/A</v>
      </c>
      <c r="T102" s="248" t="e">
        <f t="shared" si="49"/>
        <v>#N/A</v>
      </c>
      <c r="U102" s="248" t="e">
        <f t="shared" si="49"/>
        <v>#N/A</v>
      </c>
      <c r="V102" s="248" t="e">
        <f t="shared" si="49"/>
        <v>#N/A</v>
      </c>
      <c r="W102" s="194" t="e">
        <f t="shared" si="49"/>
        <v>#N/A</v>
      </c>
    </row>
    <row r="103" spans="1:23" ht="12.75" customHeight="1">
      <c r="A103" s="38"/>
      <c r="B103" s="285"/>
      <c r="C103" s="285"/>
      <c r="D103" s="86"/>
      <c r="E103" s="87"/>
      <c r="F103" s="87"/>
      <c r="G103" s="57"/>
      <c r="H103" s="58"/>
      <c r="I103" s="58"/>
      <c r="J103" s="58"/>
      <c r="K103" s="58"/>
      <c r="L103" s="58"/>
      <c r="M103" s="58"/>
      <c r="N103" s="58"/>
      <c r="O103" s="58"/>
      <c r="P103" s="58"/>
      <c r="Q103" s="58"/>
      <c r="R103" s="58"/>
      <c r="S103" s="58"/>
      <c r="T103" s="58"/>
      <c r="U103" s="58"/>
      <c r="V103" s="58"/>
      <c r="W103" s="58"/>
    </row>
    <row r="104" spans="1:23" ht="12.75" customHeight="1">
      <c r="A104" s="38"/>
      <c r="B104" s="177"/>
      <c r="C104" s="177"/>
      <c r="D104" s="86"/>
      <c r="E104" s="87"/>
      <c r="F104" s="87"/>
      <c r="G104" s="57"/>
      <c r="H104" s="58"/>
      <c r="I104" s="58"/>
      <c r="J104" s="58"/>
      <c r="K104" s="58"/>
      <c r="L104" s="58"/>
      <c r="M104" s="58"/>
      <c r="N104" s="58"/>
      <c r="O104" s="58"/>
      <c r="P104" s="58"/>
      <c r="Q104" s="58"/>
      <c r="R104" s="58"/>
      <c r="S104" s="58"/>
      <c r="T104" s="58"/>
      <c r="U104" s="58"/>
      <c r="V104" s="58"/>
      <c r="W104" s="58"/>
    </row>
    <row r="105" spans="1:23" ht="12.75" customHeight="1">
      <c r="A105" s="38"/>
      <c r="B105" s="337" t="s">
        <v>23</v>
      </c>
      <c r="C105" s="287"/>
      <c r="D105" s="88" t="e">
        <f t="shared" ref="D105:W105" si="50">SQRT(SUMSQ(D91,D92:D97,D102))</f>
        <v>#N/A</v>
      </c>
      <c r="E105" s="88" t="e">
        <f t="shared" si="50"/>
        <v>#N/A</v>
      </c>
      <c r="F105" s="88" t="e">
        <f t="shared" si="50"/>
        <v>#N/A</v>
      </c>
      <c r="G105" s="88" t="e">
        <f t="shared" si="50"/>
        <v>#N/A</v>
      </c>
      <c r="H105" s="88" t="e">
        <f t="shared" si="50"/>
        <v>#N/A</v>
      </c>
      <c r="I105" s="88" t="e">
        <f t="shared" si="50"/>
        <v>#N/A</v>
      </c>
      <c r="J105" s="88" t="e">
        <f t="shared" si="50"/>
        <v>#N/A</v>
      </c>
      <c r="K105" s="88" t="e">
        <f t="shared" si="50"/>
        <v>#N/A</v>
      </c>
      <c r="L105" s="88" t="e">
        <f t="shared" si="50"/>
        <v>#N/A</v>
      </c>
      <c r="M105" s="88" t="e">
        <f t="shared" si="50"/>
        <v>#N/A</v>
      </c>
      <c r="N105" s="88" t="e">
        <f t="shared" si="50"/>
        <v>#N/A</v>
      </c>
      <c r="O105" s="88" t="e">
        <f t="shared" si="50"/>
        <v>#N/A</v>
      </c>
      <c r="P105" s="88" t="e">
        <f t="shared" si="50"/>
        <v>#N/A</v>
      </c>
      <c r="Q105" s="88" t="e">
        <f t="shared" si="50"/>
        <v>#N/A</v>
      </c>
      <c r="R105" s="88" t="e">
        <f t="shared" si="50"/>
        <v>#N/A</v>
      </c>
      <c r="S105" s="88" t="e">
        <f t="shared" si="50"/>
        <v>#N/A</v>
      </c>
      <c r="T105" s="88" t="e">
        <f t="shared" si="50"/>
        <v>#N/A</v>
      </c>
      <c r="U105" s="88" t="e">
        <f t="shared" si="50"/>
        <v>#N/A</v>
      </c>
      <c r="V105" s="88" t="e">
        <f t="shared" si="50"/>
        <v>#N/A</v>
      </c>
      <c r="W105" s="88" t="e">
        <f t="shared" si="50"/>
        <v>#N/A</v>
      </c>
    </row>
    <row r="106" spans="1:23" ht="12.75" customHeight="1">
      <c r="A106" s="38"/>
      <c r="B106" s="337" t="s">
        <v>16</v>
      </c>
      <c r="C106" s="287"/>
      <c r="D106" s="89" t="e">
        <f t="shared" ref="D106:W106" si="51">ROUNDDOWN(IF(D93=0,1000,+D105^4/((D93^4)/(6-1))),0)</f>
        <v>#DIV/0!</v>
      </c>
      <c r="E106" s="90" t="e">
        <f t="shared" si="51"/>
        <v>#DIV/0!</v>
      </c>
      <c r="F106" s="89" t="e">
        <f t="shared" si="51"/>
        <v>#DIV/0!</v>
      </c>
      <c r="G106" s="89" t="e">
        <f t="shared" si="51"/>
        <v>#DIV/0!</v>
      </c>
      <c r="H106" s="89" t="e">
        <f t="shared" si="51"/>
        <v>#DIV/0!</v>
      </c>
      <c r="I106" s="89" t="e">
        <f t="shared" si="51"/>
        <v>#DIV/0!</v>
      </c>
      <c r="J106" s="89" t="e">
        <f t="shared" si="51"/>
        <v>#DIV/0!</v>
      </c>
      <c r="K106" s="89" t="e">
        <f t="shared" si="51"/>
        <v>#DIV/0!</v>
      </c>
      <c r="L106" s="89" t="e">
        <f t="shared" si="51"/>
        <v>#DIV/0!</v>
      </c>
      <c r="M106" s="89" t="e">
        <f t="shared" si="51"/>
        <v>#DIV/0!</v>
      </c>
      <c r="N106" s="89" t="e">
        <f t="shared" si="51"/>
        <v>#DIV/0!</v>
      </c>
      <c r="O106" s="89" t="e">
        <f t="shared" si="51"/>
        <v>#DIV/0!</v>
      </c>
      <c r="P106" s="89" t="e">
        <f t="shared" si="51"/>
        <v>#DIV/0!</v>
      </c>
      <c r="Q106" s="89" t="e">
        <f t="shared" si="51"/>
        <v>#DIV/0!</v>
      </c>
      <c r="R106" s="89" t="e">
        <f t="shared" si="51"/>
        <v>#DIV/0!</v>
      </c>
      <c r="S106" s="89" t="e">
        <f t="shared" si="51"/>
        <v>#DIV/0!</v>
      </c>
      <c r="T106" s="89" t="e">
        <f t="shared" si="51"/>
        <v>#DIV/0!</v>
      </c>
      <c r="U106" s="89" t="e">
        <f t="shared" si="51"/>
        <v>#DIV/0!</v>
      </c>
      <c r="V106" s="89" t="e">
        <f t="shared" si="51"/>
        <v>#DIV/0!</v>
      </c>
      <c r="W106" s="89" t="e">
        <f t="shared" si="51"/>
        <v>#DIV/0!</v>
      </c>
    </row>
    <row r="107" spans="1:23" ht="12.75" customHeight="1">
      <c r="A107" s="38"/>
      <c r="B107" s="312" t="s">
        <v>17</v>
      </c>
      <c r="C107" s="288"/>
      <c r="D107" s="91" t="e">
        <f>IF(D106&lt;=50,(HLOOKUP(D106,'Grados Libertad'!$C$7:$M$8,2,TRUE)),2)</f>
        <v>#DIV/0!</v>
      </c>
      <c r="E107" s="92" t="e">
        <f>IF(E106&lt;=50,(HLOOKUP(E106,'Grados Libertad'!$C$7:$M$8,2,TRUE)),2)</f>
        <v>#DIV/0!</v>
      </c>
      <c r="F107" s="91" t="e">
        <f>IF(F106&lt;=50,(HLOOKUP(F106,'Grados Libertad'!$C$7:$M$8,2,TRUE)),2)</f>
        <v>#DIV/0!</v>
      </c>
      <c r="G107" s="91" t="e">
        <f>IF(G106&lt;=50,(HLOOKUP(G106,'Grados Libertad'!$C$7:$M$8,2,TRUE)),2)</f>
        <v>#DIV/0!</v>
      </c>
      <c r="H107" s="93" t="e">
        <f>IF(H106&lt;=50,(HLOOKUP(H106,'Grados Libertad'!$C$7:$M$8,2,TRUE)),2)</f>
        <v>#DIV/0!</v>
      </c>
      <c r="I107" s="93" t="e">
        <f>IF(I106&lt;=50,(HLOOKUP(I106,'Grados Libertad'!$C$7:$M$8,2,TRUE)),2)</f>
        <v>#DIV/0!</v>
      </c>
      <c r="J107" s="93" t="e">
        <f>IF(J106&lt;=50,(HLOOKUP(J106,'Grados Libertad'!$C$7:$M$8,2,TRUE)),2)</f>
        <v>#DIV/0!</v>
      </c>
      <c r="K107" s="93" t="e">
        <f>IF(K106&lt;=50,(HLOOKUP(K106,'Grados Libertad'!$C$7:$M$8,2,TRUE)),2)</f>
        <v>#DIV/0!</v>
      </c>
      <c r="L107" s="93" t="e">
        <f>IF(L106&lt;=50,(HLOOKUP(L106,'Grados Libertad'!$C$7:$M$8,2,TRUE)),2)</f>
        <v>#DIV/0!</v>
      </c>
      <c r="M107" s="93" t="e">
        <f>IF(M106&lt;=50,(HLOOKUP(M106,'Grados Libertad'!$C$7:$M$8,2,TRUE)),2)</f>
        <v>#DIV/0!</v>
      </c>
      <c r="N107" s="93" t="e">
        <f>IF(N106&lt;=50,(HLOOKUP(N106,'Grados Libertad'!$C$7:$M$8,2,TRUE)),2)</f>
        <v>#DIV/0!</v>
      </c>
      <c r="O107" s="93" t="e">
        <f>IF(O106&lt;=50,(HLOOKUP(O106,'Grados Libertad'!$C$7:$M$8,2,TRUE)),2)</f>
        <v>#DIV/0!</v>
      </c>
      <c r="P107" s="93" t="e">
        <f>IF(P106&lt;=50,(HLOOKUP(P106,'Grados Libertad'!$C$7:$M$8,2,TRUE)),2)</f>
        <v>#DIV/0!</v>
      </c>
      <c r="Q107" s="93" t="e">
        <f>IF(Q106&lt;=50,(HLOOKUP(Q106,'Grados Libertad'!$C$7:$M$8,2,TRUE)),2)</f>
        <v>#DIV/0!</v>
      </c>
      <c r="R107" s="93" t="e">
        <f>IF(R106&lt;=50,(HLOOKUP(R106,'Grados Libertad'!$C$7:$M$8,2,TRUE)),2)</f>
        <v>#DIV/0!</v>
      </c>
      <c r="S107" s="93" t="e">
        <f>IF(S106&lt;=50,(HLOOKUP(S106,'Grados Libertad'!$C$7:$M$8,2,TRUE)),2)</f>
        <v>#DIV/0!</v>
      </c>
      <c r="T107" s="93" t="e">
        <f>IF(T106&lt;=50,(HLOOKUP(T106,'Grados Libertad'!$C$7:$M$8,2,TRUE)),2)</f>
        <v>#DIV/0!</v>
      </c>
      <c r="U107" s="93" t="e">
        <f>IF(U106&lt;=50,(HLOOKUP(U106,'Grados Libertad'!$C$7:$M$8,2,TRUE)),2)</f>
        <v>#DIV/0!</v>
      </c>
      <c r="V107" s="93" t="e">
        <f>IF(V106&lt;=50,(HLOOKUP(V106,'Grados Libertad'!$C$7:$M$8,2,TRUE)),2)</f>
        <v>#DIV/0!</v>
      </c>
      <c r="W107" s="93" t="e">
        <f>IF(W106&lt;=50,(HLOOKUP(W106,'Grados Libertad'!$C$7:$M$8,2,TRUE)),2)</f>
        <v>#DIV/0!</v>
      </c>
    </row>
    <row r="108" spans="1:23" ht="12.75" customHeight="1">
      <c r="A108" s="38"/>
      <c r="B108" s="344" t="s">
        <v>117</v>
      </c>
      <c r="C108" s="345"/>
      <c r="D108" s="247" t="e">
        <f>D107*D105</f>
        <v>#DIV/0!</v>
      </c>
      <c r="E108" s="95" t="e">
        <f t="shared" ref="E108:H108" si="52">E107*E105</f>
        <v>#DIV/0!</v>
      </c>
      <c r="F108" s="94" t="e">
        <f>F107*F105</f>
        <v>#DIV/0!</v>
      </c>
      <c r="G108" s="94" t="e">
        <f t="shared" si="52"/>
        <v>#DIV/0!</v>
      </c>
      <c r="H108" s="96" t="e">
        <f t="shared" si="52"/>
        <v>#DIV/0!</v>
      </c>
      <c r="I108" s="96" t="e">
        <f t="shared" ref="I108:W108" si="53">I107*I105</f>
        <v>#DIV/0!</v>
      </c>
      <c r="J108" s="96" t="e">
        <f t="shared" si="53"/>
        <v>#DIV/0!</v>
      </c>
      <c r="K108" s="96" t="e">
        <f t="shared" si="53"/>
        <v>#DIV/0!</v>
      </c>
      <c r="L108" s="96" t="e">
        <f t="shared" si="53"/>
        <v>#DIV/0!</v>
      </c>
      <c r="M108" s="96" t="e">
        <f t="shared" si="53"/>
        <v>#DIV/0!</v>
      </c>
      <c r="N108" s="96" t="e">
        <f t="shared" si="53"/>
        <v>#DIV/0!</v>
      </c>
      <c r="O108" s="96" t="e">
        <f t="shared" si="53"/>
        <v>#DIV/0!</v>
      </c>
      <c r="P108" s="96" t="e">
        <f t="shared" si="53"/>
        <v>#DIV/0!</v>
      </c>
      <c r="Q108" s="96" t="e">
        <f t="shared" si="53"/>
        <v>#DIV/0!</v>
      </c>
      <c r="R108" s="96" t="e">
        <f t="shared" si="53"/>
        <v>#DIV/0!</v>
      </c>
      <c r="S108" s="96" t="e">
        <f t="shared" si="53"/>
        <v>#DIV/0!</v>
      </c>
      <c r="T108" s="96" t="e">
        <f t="shared" si="53"/>
        <v>#DIV/0!</v>
      </c>
      <c r="U108" s="96" t="e">
        <f t="shared" si="53"/>
        <v>#DIV/0!</v>
      </c>
      <c r="V108" s="96" t="e">
        <f t="shared" si="53"/>
        <v>#DIV/0!</v>
      </c>
      <c r="W108" s="96" t="e">
        <f t="shared" si="53"/>
        <v>#DIV/0!</v>
      </c>
    </row>
    <row r="109" spans="1:23" ht="12.75" customHeight="1">
      <c r="A109" s="38"/>
      <c r="B109" s="312" t="s">
        <v>47</v>
      </c>
      <c r="C109" s="288"/>
      <c r="D109" s="88">
        <f>VLOOKUP(DATOS!$D$14,[1]EQUIPOS!$H$12:$AC$13,D111,FALSE)</f>
        <v>1.4E-3</v>
      </c>
      <c r="E109" s="88">
        <f>VLOOKUP(DATOS!$D$14,[1]EQUIPOS!$H$12:$AC$13,E111,FALSE)</f>
        <v>1.4E-3</v>
      </c>
      <c r="F109" s="88">
        <f>VLOOKUP(DATOS!$D$14,[1]EQUIPOS!$H$12:$AC$13,F111,FALSE)</f>
        <v>1.4E-3</v>
      </c>
      <c r="G109" s="88">
        <f>VLOOKUP(DATOS!$D$14,[1]EQUIPOS!$H$12:$AC$13,G111,FALSE)</f>
        <v>1.4E-3</v>
      </c>
      <c r="H109" s="88">
        <f>VLOOKUP(DATOS!$D$14,[1]EQUIPOS!$H$12:$AC$13,H111,FALSE)</f>
        <v>1.4E-3</v>
      </c>
      <c r="I109" s="88">
        <f>VLOOKUP(DATOS!$D$14,[1]EQUIPOS!$H$12:$AC$13,I111,FALSE)</f>
        <v>1.4E-3</v>
      </c>
      <c r="J109" s="88">
        <f>VLOOKUP(DATOS!$D$14,[1]EQUIPOS!$H$12:$AC$13,J111,FALSE)</f>
        <v>1.4E-3</v>
      </c>
      <c r="K109" s="88">
        <f>VLOOKUP(DATOS!$D$14,[1]EQUIPOS!$H$12:$AC$13,K111,FALSE)</f>
        <v>1.4E-3</v>
      </c>
      <c r="L109" s="88">
        <f>VLOOKUP(DATOS!$D$14,[1]EQUIPOS!$H$12:$AC$13,L111,FALSE)</f>
        <v>1.4E-3</v>
      </c>
      <c r="M109" s="88">
        <f>VLOOKUP(DATOS!$D$14,[1]EQUIPOS!$H$12:$AC$13,M111,FALSE)</f>
        <v>1.4E-3</v>
      </c>
      <c r="N109" s="88">
        <f>VLOOKUP(DATOS!$D$14,[1]EQUIPOS!$H$12:$AC$13,N111,FALSE)</f>
        <v>1.4E-3</v>
      </c>
      <c r="O109" s="88">
        <f>VLOOKUP(DATOS!$D$14,[1]EQUIPOS!$H$12:$AC$13,O111,FALSE)</f>
        <v>1.4E-3</v>
      </c>
      <c r="P109" s="88">
        <f>VLOOKUP(DATOS!$D$14,[1]EQUIPOS!$H$12:$AC$13,P111,FALSE)</f>
        <v>1.4E-3</v>
      </c>
      <c r="Q109" s="88">
        <f>VLOOKUP(DATOS!$D$14,[1]EQUIPOS!$H$12:$AC$13,Q111,FALSE)</f>
        <v>1.4E-3</v>
      </c>
      <c r="R109" s="88">
        <f>VLOOKUP(DATOS!$D$14,[1]EQUIPOS!$H$12:$AC$13,R111,FALSE)</f>
        <v>1.4E-3</v>
      </c>
      <c r="S109" s="88">
        <f>VLOOKUP(DATOS!$D$14,[1]EQUIPOS!$H$12:$AC$13,S111,FALSE)</f>
        <v>1.4E-3</v>
      </c>
      <c r="T109" s="88">
        <f>VLOOKUP(DATOS!$D$14,[1]EQUIPOS!$H$12:$AC$13,T111,FALSE)</f>
        <v>1.4E-3</v>
      </c>
      <c r="U109" s="88">
        <f>VLOOKUP(DATOS!$D$14,[1]EQUIPOS!$H$12:$AC$13,U111,FALSE)</f>
        <v>1.4E-3</v>
      </c>
      <c r="V109" s="88">
        <f>VLOOKUP(DATOS!$D$14,[1]EQUIPOS!$H$12:$AC$13,V111,FALSE)</f>
        <v>1.4E-3</v>
      </c>
      <c r="W109" s="88">
        <f>VLOOKUP(DATOS!$D$14,[1]EQUIPOS!$H$12:$AC$13,W111,FALSE)</f>
        <v>1.4E-3</v>
      </c>
    </row>
    <row r="110" spans="1:23" ht="12.75" customHeight="1">
      <c r="A110" s="38"/>
      <c r="B110" s="312" t="s">
        <v>118</v>
      </c>
      <c r="C110" s="288"/>
      <c r="D110" s="97" t="e">
        <f>IF(D108&lt;D109,D109,D108)</f>
        <v>#DIV/0!</v>
      </c>
      <c r="E110" s="97" t="e">
        <f t="shared" ref="E110:H110" si="54">IF(E108&lt;E109,E109,E108)</f>
        <v>#DIV/0!</v>
      </c>
      <c r="F110" s="97" t="e">
        <f t="shared" si="54"/>
        <v>#DIV/0!</v>
      </c>
      <c r="G110" s="97" t="e">
        <f t="shared" si="54"/>
        <v>#DIV/0!</v>
      </c>
      <c r="H110" s="97" t="e">
        <f t="shared" si="54"/>
        <v>#DIV/0!</v>
      </c>
      <c r="I110" s="97" t="e">
        <f t="shared" ref="I110:W110" si="55">IF(I108&lt;I109,I109,I108)</f>
        <v>#DIV/0!</v>
      </c>
      <c r="J110" s="97" t="e">
        <f t="shared" si="55"/>
        <v>#DIV/0!</v>
      </c>
      <c r="K110" s="97" t="e">
        <f t="shared" si="55"/>
        <v>#DIV/0!</v>
      </c>
      <c r="L110" s="97" t="e">
        <f t="shared" si="55"/>
        <v>#DIV/0!</v>
      </c>
      <c r="M110" s="97" t="e">
        <f t="shared" si="55"/>
        <v>#DIV/0!</v>
      </c>
      <c r="N110" s="97" t="e">
        <f t="shared" si="55"/>
        <v>#DIV/0!</v>
      </c>
      <c r="O110" s="97" t="e">
        <f t="shared" si="55"/>
        <v>#DIV/0!</v>
      </c>
      <c r="P110" s="97" t="e">
        <f t="shared" si="55"/>
        <v>#DIV/0!</v>
      </c>
      <c r="Q110" s="97" t="e">
        <f t="shared" si="55"/>
        <v>#DIV/0!</v>
      </c>
      <c r="R110" s="97" t="e">
        <f t="shared" si="55"/>
        <v>#DIV/0!</v>
      </c>
      <c r="S110" s="97" t="e">
        <f t="shared" si="55"/>
        <v>#DIV/0!</v>
      </c>
      <c r="T110" s="97" t="e">
        <f t="shared" si="55"/>
        <v>#DIV/0!</v>
      </c>
      <c r="U110" s="97" t="e">
        <f t="shared" si="55"/>
        <v>#DIV/0!</v>
      </c>
      <c r="V110" s="97" t="e">
        <f t="shared" si="55"/>
        <v>#DIV/0!</v>
      </c>
      <c r="W110" s="97" t="e">
        <f t="shared" si="55"/>
        <v>#DIV/0!</v>
      </c>
    </row>
    <row r="111" spans="1:23" ht="12.75" customHeight="1">
      <c r="A111" s="38"/>
      <c r="B111" s="38"/>
      <c r="C111" s="38"/>
      <c r="D111" s="225">
        <v>3</v>
      </c>
      <c r="E111" s="225">
        <v>4</v>
      </c>
      <c r="F111" s="225">
        <v>5</v>
      </c>
      <c r="G111" s="225">
        <v>6</v>
      </c>
      <c r="H111" s="225">
        <v>7</v>
      </c>
      <c r="I111" s="225">
        <v>8</v>
      </c>
      <c r="J111" s="225">
        <v>9</v>
      </c>
      <c r="K111" s="225">
        <v>10</v>
      </c>
      <c r="L111" s="225">
        <v>11</v>
      </c>
      <c r="M111" s="225">
        <v>12</v>
      </c>
      <c r="N111" s="225">
        <v>13</v>
      </c>
      <c r="O111" s="225">
        <v>14</v>
      </c>
      <c r="P111" s="225">
        <v>15</v>
      </c>
      <c r="Q111" s="225">
        <v>16</v>
      </c>
      <c r="R111" s="225">
        <v>17</v>
      </c>
      <c r="S111" s="225">
        <v>18</v>
      </c>
      <c r="T111" s="225">
        <v>19</v>
      </c>
      <c r="U111" s="225">
        <v>20</v>
      </c>
      <c r="V111" s="225">
        <v>21</v>
      </c>
      <c r="W111" s="225">
        <v>22</v>
      </c>
    </row>
    <row r="112" spans="1:23" ht="12.75" customHeight="1">
      <c r="A112" s="38"/>
      <c r="B112" s="38"/>
      <c r="C112" s="38"/>
      <c r="D112" s="99"/>
      <c r="E112" s="99"/>
      <c r="F112" s="99"/>
      <c r="G112" s="99"/>
      <c r="H112" s="99"/>
      <c r="I112" s="99"/>
      <c r="L112" s="38"/>
      <c r="M112" s="38"/>
      <c r="N112" s="38"/>
      <c r="O112" s="38"/>
      <c r="P112" s="38"/>
      <c r="Q112" s="38"/>
      <c r="R112" s="38"/>
    </row>
    <row r="113" spans="1:23" ht="12.75" customHeight="1">
      <c r="A113" s="38"/>
      <c r="B113" s="253" t="s">
        <v>212</v>
      </c>
      <c r="C113" s="253"/>
      <c r="D113" s="253"/>
      <c r="E113" s="253"/>
      <c r="F113" s="253"/>
      <c r="G113" s="253"/>
      <c r="H113" s="253"/>
      <c r="I113" s="253"/>
      <c r="J113" s="253"/>
      <c r="K113" s="253"/>
      <c r="L113" s="253"/>
      <c r="M113" s="253"/>
      <c r="N113" s="253"/>
      <c r="O113" s="253"/>
      <c r="P113" s="253"/>
      <c r="Q113" s="253"/>
      <c r="R113" s="253"/>
      <c r="S113" s="253"/>
      <c r="T113" s="253"/>
      <c r="U113" s="253"/>
      <c r="V113" s="253"/>
      <c r="W113" s="253"/>
    </row>
    <row r="114" spans="1:23">
      <c r="A114" s="38"/>
      <c r="B114" s="100"/>
      <c r="C114" s="100"/>
      <c r="D114" s="101"/>
      <c r="E114" s="101"/>
      <c r="F114" s="101"/>
      <c r="G114" s="101"/>
      <c r="H114" s="101"/>
      <c r="I114" s="101"/>
      <c r="L114" s="38"/>
      <c r="M114" s="38"/>
      <c r="N114" s="38"/>
      <c r="O114" s="38"/>
      <c r="P114" s="38"/>
      <c r="Q114" s="38"/>
      <c r="R114" s="38"/>
    </row>
    <row r="115" spans="1:23">
      <c r="A115" s="38"/>
      <c r="B115" s="306" t="s">
        <v>21</v>
      </c>
      <c r="C115" s="307"/>
      <c r="D115" s="190" t="e">
        <f>D86</f>
        <v>#N/A</v>
      </c>
      <c r="E115" s="190" t="e">
        <f t="shared" ref="E115:W115" si="56">E86</f>
        <v>#N/A</v>
      </c>
      <c r="F115" s="190" t="e">
        <f t="shared" si="56"/>
        <v>#N/A</v>
      </c>
      <c r="G115" s="190" t="e">
        <f t="shared" si="56"/>
        <v>#N/A</v>
      </c>
      <c r="H115" s="190" t="e">
        <f t="shared" si="56"/>
        <v>#N/A</v>
      </c>
      <c r="I115" s="190" t="e">
        <f t="shared" si="56"/>
        <v>#N/A</v>
      </c>
      <c r="J115" s="190" t="e">
        <f t="shared" si="56"/>
        <v>#N/A</v>
      </c>
      <c r="K115" s="190" t="e">
        <f t="shared" si="56"/>
        <v>#N/A</v>
      </c>
      <c r="L115" s="190" t="e">
        <f t="shared" si="56"/>
        <v>#N/A</v>
      </c>
      <c r="M115" s="190" t="e">
        <f t="shared" si="56"/>
        <v>#N/A</v>
      </c>
      <c r="N115" s="190" t="e">
        <f t="shared" si="56"/>
        <v>#N/A</v>
      </c>
      <c r="O115" s="190" t="e">
        <f t="shared" si="56"/>
        <v>#N/A</v>
      </c>
      <c r="P115" s="190" t="e">
        <f t="shared" si="56"/>
        <v>#N/A</v>
      </c>
      <c r="Q115" s="190" t="e">
        <f t="shared" si="56"/>
        <v>#N/A</v>
      </c>
      <c r="R115" s="190" t="e">
        <f t="shared" si="56"/>
        <v>#N/A</v>
      </c>
      <c r="S115" s="190" t="e">
        <f t="shared" si="56"/>
        <v>#N/A</v>
      </c>
      <c r="T115" s="190" t="e">
        <f t="shared" si="56"/>
        <v>#N/A</v>
      </c>
      <c r="U115" s="190" t="e">
        <f t="shared" si="56"/>
        <v>#N/A</v>
      </c>
      <c r="V115" s="190" t="e">
        <f t="shared" si="56"/>
        <v>#N/A</v>
      </c>
      <c r="W115" s="191" t="e">
        <f t="shared" si="56"/>
        <v>#N/A</v>
      </c>
    </row>
    <row r="116" spans="1:23">
      <c r="A116" s="38"/>
      <c r="B116" s="303" t="s">
        <v>213</v>
      </c>
      <c r="C116" s="304"/>
      <c r="D116" s="226">
        <f>D76</f>
        <v>0</v>
      </c>
      <c r="E116" s="226">
        <f t="shared" ref="E116:W116" si="57">E76</f>
        <v>0</v>
      </c>
      <c r="F116" s="226">
        <f t="shared" si="57"/>
        <v>0</v>
      </c>
      <c r="G116" s="226">
        <f t="shared" si="57"/>
        <v>0</v>
      </c>
      <c r="H116" s="226">
        <f t="shared" si="57"/>
        <v>0</v>
      </c>
      <c r="I116" s="226">
        <f t="shared" si="57"/>
        <v>0</v>
      </c>
      <c r="J116" s="226">
        <f t="shared" si="57"/>
        <v>0</v>
      </c>
      <c r="K116" s="226">
        <f t="shared" si="57"/>
        <v>0</v>
      </c>
      <c r="L116" s="226">
        <f t="shared" si="57"/>
        <v>0</v>
      </c>
      <c r="M116" s="226">
        <f t="shared" si="57"/>
        <v>0</v>
      </c>
      <c r="N116" s="226">
        <f t="shared" si="57"/>
        <v>0</v>
      </c>
      <c r="O116" s="226">
        <f t="shared" si="57"/>
        <v>0</v>
      </c>
      <c r="P116" s="226">
        <f t="shared" si="57"/>
        <v>0</v>
      </c>
      <c r="Q116" s="226">
        <f t="shared" si="57"/>
        <v>0</v>
      </c>
      <c r="R116" s="226">
        <f t="shared" si="57"/>
        <v>0</v>
      </c>
      <c r="S116" s="226">
        <f t="shared" si="57"/>
        <v>0</v>
      </c>
      <c r="T116" s="226">
        <f t="shared" si="57"/>
        <v>0</v>
      </c>
      <c r="U116" s="226">
        <f t="shared" si="57"/>
        <v>0</v>
      </c>
      <c r="V116" s="226">
        <f t="shared" si="57"/>
        <v>0</v>
      </c>
      <c r="W116" s="226">
        <f t="shared" si="57"/>
        <v>0</v>
      </c>
    </row>
    <row r="117" spans="1:23">
      <c r="A117" s="38"/>
      <c r="B117" s="303" t="s">
        <v>171</v>
      </c>
      <c r="C117" s="304"/>
      <c r="D117" s="226">
        <f>D77</f>
        <v>0</v>
      </c>
      <c r="E117" s="226">
        <f t="shared" ref="E117:W117" si="58">E77</f>
        <v>0</v>
      </c>
      <c r="F117" s="226">
        <f t="shared" si="58"/>
        <v>0</v>
      </c>
      <c r="G117" s="226">
        <f t="shared" si="58"/>
        <v>0</v>
      </c>
      <c r="H117" s="226">
        <f t="shared" si="58"/>
        <v>0</v>
      </c>
      <c r="I117" s="226">
        <f t="shared" si="58"/>
        <v>0</v>
      </c>
      <c r="J117" s="226">
        <f t="shared" si="58"/>
        <v>0</v>
      </c>
      <c r="K117" s="226">
        <f t="shared" si="58"/>
        <v>0</v>
      </c>
      <c r="L117" s="226">
        <f t="shared" si="58"/>
        <v>0</v>
      </c>
      <c r="M117" s="226">
        <f t="shared" si="58"/>
        <v>0</v>
      </c>
      <c r="N117" s="226">
        <f t="shared" si="58"/>
        <v>0</v>
      </c>
      <c r="O117" s="226">
        <f t="shared" si="58"/>
        <v>0</v>
      </c>
      <c r="P117" s="226">
        <f t="shared" si="58"/>
        <v>0</v>
      </c>
      <c r="Q117" s="226">
        <f t="shared" si="58"/>
        <v>0</v>
      </c>
      <c r="R117" s="226">
        <f t="shared" si="58"/>
        <v>0</v>
      </c>
      <c r="S117" s="226">
        <f t="shared" si="58"/>
        <v>0</v>
      </c>
      <c r="T117" s="226">
        <f t="shared" si="58"/>
        <v>0</v>
      </c>
      <c r="U117" s="226">
        <f t="shared" si="58"/>
        <v>0</v>
      </c>
      <c r="V117" s="226">
        <f t="shared" si="58"/>
        <v>0</v>
      </c>
      <c r="W117" s="226">
        <f t="shared" si="58"/>
        <v>0</v>
      </c>
    </row>
    <row r="118" spans="1:23">
      <c r="A118" s="38"/>
      <c r="B118" s="303" t="s">
        <v>214</v>
      </c>
      <c r="C118" s="304"/>
      <c r="D118" s="226" t="e">
        <f>D115-D116</f>
        <v>#N/A</v>
      </c>
      <c r="E118" s="226" t="e">
        <f t="shared" ref="E118:W118" si="59">E115-E116</f>
        <v>#N/A</v>
      </c>
      <c r="F118" s="226" t="e">
        <f t="shared" si="59"/>
        <v>#N/A</v>
      </c>
      <c r="G118" s="226" t="e">
        <f t="shared" si="59"/>
        <v>#N/A</v>
      </c>
      <c r="H118" s="226" t="e">
        <f t="shared" si="59"/>
        <v>#N/A</v>
      </c>
      <c r="I118" s="226" t="e">
        <f t="shared" si="59"/>
        <v>#N/A</v>
      </c>
      <c r="J118" s="226" t="e">
        <f t="shared" si="59"/>
        <v>#N/A</v>
      </c>
      <c r="K118" s="226" t="e">
        <f t="shared" si="59"/>
        <v>#N/A</v>
      </c>
      <c r="L118" s="226" t="e">
        <f t="shared" si="59"/>
        <v>#N/A</v>
      </c>
      <c r="M118" s="226" t="e">
        <f t="shared" si="59"/>
        <v>#N/A</v>
      </c>
      <c r="N118" s="226" t="e">
        <f t="shared" si="59"/>
        <v>#N/A</v>
      </c>
      <c r="O118" s="226" t="e">
        <f t="shared" si="59"/>
        <v>#N/A</v>
      </c>
      <c r="P118" s="226" t="e">
        <f t="shared" si="59"/>
        <v>#N/A</v>
      </c>
      <c r="Q118" s="226" t="e">
        <f t="shared" si="59"/>
        <v>#N/A</v>
      </c>
      <c r="R118" s="226" t="e">
        <f t="shared" si="59"/>
        <v>#N/A</v>
      </c>
      <c r="S118" s="226" t="e">
        <f t="shared" si="59"/>
        <v>#N/A</v>
      </c>
      <c r="T118" s="226" t="e">
        <f t="shared" si="59"/>
        <v>#N/A</v>
      </c>
      <c r="U118" s="226" t="e">
        <f t="shared" si="59"/>
        <v>#N/A</v>
      </c>
      <c r="V118" s="226" t="e">
        <f t="shared" si="59"/>
        <v>#N/A</v>
      </c>
      <c r="W118" s="226" t="e">
        <f t="shared" si="59"/>
        <v>#N/A</v>
      </c>
    </row>
    <row r="119" spans="1:23">
      <c r="A119" s="38"/>
      <c r="B119" s="303" t="s">
        <v>215</v>
      </c>
      <c r="C119" s="304"/>
      <c r="D119" s="226" t="e">
        <f>D110</f>
        <v>#DIV/0!</v>
      </c>
      <c r="E119" s="226" t="e">
        <f t="shared" ref="E119:W119" si="60">E110</f>
        <v>#DIV/0!</v>
      </c>
      <c r="F119" s="226" t="e">
        <f t="shared" si="60"/>
        <v>#DIV/0!</v>
      </c>
      <c r="G119" s="226" t="e">
        <f t="shared" si="60"/>
        <v>#DIV/0!</v>
      </c>
      <c r="H119" s="226" t="e">
        <f t="shared" si="60"/>
        <v>#DIV/0!</v>
      </c>
      <c r="I119" s="226" t="e">
        <f t="shared" si="60"/>
        <v>#DIV/0!</v>
      </c>
      <c r="J119" s="226" t="e">
        <f t="shared" si="60"/>
        <v>#DIV/0!</v>
      </c>
      <c r="K119" s="226" t="e">
        <f t="shared" si="60"/>
        <v>#DIV/0!</v>
      </c>
      <c r="L119" s="226" t="e">
        <f t="shared" si="60"/>
        <v>#DIV/0!</v>
      </c>
      <c r="M119" s="226" t="e">
        <f t="shared" si="60"/>
        <v>#DIV/0!</v>
      </c>
      <c r="N119" s="226" t="e">
        <f t="shared" si="60"/>
        <v>#DIV/0!</v>
      </c>
      <c r="O119" s="226" t="e">
        <f t="shared" si="60"/>
        <v>#DIV/0!</v>
      </c>
      <c r="P119" s="226" t="e">
        <f t="shared" si="60"/>
        <v>#DIV/0!</v>
      </c>
      <c r="Q119" s="226" t="e">
        <f t="shared" si="60"/>
        <v>#DIV/0!</v>
      </c>
      <c r="R119" s="226" t="e">
        <f t="shared" si="60"/>
        <v>#DIV/0!</v>
      </c>
      <c r="S119" s="226" t="e">
        <f t="shared" si="60"/>
        <v>#DIV/0!</v>
      </c>
      <c r="T119" s="226" t="e">
        <f t="shared" si="60"/>
        <v>#DIV/0!</v>
      </c>
      <c r="U119" s="226" t="e">
        <f t="shared" si="60"/>
        <v>#DIV/0!</v>
      </c>
      <c r="V119" s="226" t="e">
        <f t="shared" si="60"/>
        <v>#DIV/0!</v>
      </c>
      <c r="W119" s="226" t="e">
        <f t="shared" si="60"/>
        <v>#DIV/0!</v>
      </c>
    </row>
    <row r="120" spans="1:23">
      <c r="A120" s="38"/>
      <c r="B120" s="303" t="s">
        <v>216</v>
      </c>
      <c r="C120" s="304"/>
      <c r="D120" s="226" t="e">
        <f>ABS(D118)+D119</f>
        <v>#N/A</v>
      </c>
      <c r="E120" s="226" t="e">
        <f t="shared" ref="E120:W120" si="61">ABS(E118)+E119</f>
        <v>#N/A</v>
      </c>
      <c r="F120" s="226" t="e">
        <f t="shared" si="61"/>
        <v>#N/A</v>
      </c>
      <c r="G120" s="226" t="e">
        <f t="shared" si="61"/>
        <v>#N/A</v>
      </c>
      <c r="H120" s="226" t="e">
        <f t="shared" si="61"/>
        <v>#N/A</v>
      </c>
      <c r="I120" s="226" t="e">
        <f t="shared" si="61"/>
        <v>#N/A</v>
      </c>
      <c r="J120" s="226" t="e">
        <f t="shared" si="61"/>
        <v>#N/A</v>
      </c>
      <c r="K120" s="226" t="e">
        <f t="shared" si="61"/>
        <v>#N/A</v>
      </c>
      <c r="L120" s="226" t="e">
        <f t="shared" si="61"/>
        <v>#N/A</v>
      </c>
      <c r="M120" s="226" t="e">
        <f t="shared" si="61"/>
        <v>#N/A</v>
      </c>
      <c r="N120" s="226" t="e">
        <f t="shared" si="61"/>
        <v>#N/A</v>
      </c>
      <c r="O120" s="226" t="e">
        <f t="shared" si="61"/>
        <v>#N/A</v>
      </c>
      <c r="P120" s="226" t="e">
        <f t="shared" si="61"/>
        <v>#N/A</v>
      </c>
      <c r="Q120" s="226" t="e">
        <f t="shared" si="61"/>
        <v>#N/A</v>
      </c>
      <c r="R120" s="226" t="e">
        <f t="shared" si="61"/>
        <v>#N/A</v>
      </c>
      <c r="S120" s="226" t="e">
        <f t="shared" si="61"/>
        <v>#N/A</v>
      </c>
      <c r="T120" s="226" t="e">
        <f t="shared" si="61"/>
        <v>#N/A</v>
      </c>
      <c r="U120" s="226" t="e">
        <f t="shared" si="61"/>
        <v>#N/A</v>
      </c>
      <c r="V120" s="226" t="e">
        <f t="shared" si="61"/>
        <v>#N/A</v>
      </c>
      <c r="W120" s="226" t="e">
        <f t="shared" si="61"/>
        <v>#N/A</v>
      </c>
    </row>
    <row r="121" spans="1:23">
      <c r="A121" s="38"/>
      <c r="B121" s="100"/>
      <c r="C121" s="100"/>
      <c r="D121" s="105"/>
      <c r="E121" s="105"/>
      <c r="F121" s="105"/>
      <c r="G121" s="105"/>
      <c r="H121" s="105"/>
      <c r="I121" s="105"/>
      <c r="L121" s="38"/>
      <c r="M121" s="38"/>
      <c r="N121" s="38"/>
      <c r="O121" s="38"/>
      <c r="P121" s="38"/>
      <c r="Q121" s="38"/>
      <c r="R121" s="38"/>
    </row>
    <row r="122" spans="1:23">
      <c r="A122" s="38"/>
      <c r="B122" s="303" t="s">
        <v>217</v>
      </c>
      <c r="C122" s="304"/>
      <c r="D122" s="162" t="e">
        <f>IF(DATOS!$D$18="Metálica",VLOOKUP(DATOS!$D$14,[1]EQUIPOS!$H$18:$AC$19,3,FALSE),VLOOKUP(DATOS!$D$14,[1]EQUIPOS!$H$21:$AC$22,3,FALSE))</f>
        <v>#N/A</v>
      </c>
      <c r="E122" s="162" t="e">
        <f>IF(DATOS!$D$18="Metálica",VLOOKUP(DATOS!$D$14,[1]EQUIPOS!$H$18:$AC$19,3,FALSE),VLOOKUP(DATOS!$D$14,[1]EQUIPOS!$H$21:$AC$22,3,FALSE))</f>
        <v>#N/A</v>
      </c>
      <c r="F122" s="162" t="e">
        <f>IF(DATOS!$D$18="Metálica",VLOOKUP(DATOS!$D$14,[1]EQUIPOS!$H$18:$AC$19,3,FALSE),VLOOKUP(DATOS!$D$14,[1]EQUIPOS!$H$21:$AC$22,3,FALSE))</f>
        <v>#N/A</v>
      </c>
      <c r="G122" s="162" t="e">
        <f>IF(DATOS!$D$18="Metálica",VLOOKUP(DATOS!$D$14,[1]EQUIPOS!$H$18:$AC$19,3,FALSE),VLOOKUP(DATOS!$D$14,[1]EQUIPOS!$H$21:$AC$22,3,FALSE))</f>
        <v>#N/A</v>
      </c>
      <c r="H122" s="162" t="e">
        <f>IF(DATOS!$D$18="Metálica",VLOOKUP(DATOS!$D$14,[1]EQUIPOS!$H$18:$AC$19,3,FALSE),VLOOKUP(DATOS!$D$14,[1]EQUIPOS!$H$21:$AC$22,3,FALSE))</f>
        <v>#N/A</v>
      </c>
      <c r="I122" s="162" t="e">
        <f>IF(DATOS!$D$18="Metálica",VLOOKUP(DATOS!$D$14,[1]EQUIPOS!$H$18:$AC$19,3,FALSE),VLOOKUP(DATOS!$D$14,[1]EQUIPOS!$H$21:$AC$22,3,FALSE))</f>
        <v>#N/A</v>
      </c>
      <c r="J122" s="162" t="e">
        <f>IF(DATOS!$D$18="Metálica",VLOOKUP(DATOS!$D$14,[1]EQUIPOS!$H$18:$AC$19,3,FALSE),VLOOKUP(DATOS!$D$14,[1]EQUIPOS!$H$21:$AC$22,3,FALSE))</f>
        <v>#N/A</v>
      </c>
      <c r="K122" s="162" t="e">
        <f>IF(DATOS!$D$18="Metálica",VLOOKUP(DATOS!$D$14,[1]EQUIPOS!$H$18:$AC$19,3,FALSE),VLOOKUP(DATOS!$D$14,[1]EQUIPOS!$H$21:$AC$22,3,FALSE))</f>
        <v>#N/A</v>
      </c>
      <c r="L122" s="162" t="e">
        <f>IF(DATOS!$D$18="Metálica",VLOOKUP(DATOS!$D$14,[1]EQUIPOS!$H$18:$AC$19,3,FALSE),VLOOKUP(DATOS!$D$14,[1]EQUIPOS!$H$21:$AC$22,3,FALSE))</f>
        <v>#N/A</v>
      </c>
      <c r="M122" s="162" t="e">
        <f>IF(DATOS!$D$18="Metálica",VLOOKUP(DATOS!$D$14,[1]EQUIPOS!$H$18:$AC$19,3,FALSE),VLOOKUP(DATOS!$D$14,[1]EQUIPOS!$H$21:$AC$22,3,FALSE))</f>
        <v>#N/A</v>
      </c>
      <c r="N122" s="162" t="e">
        <f>IF(DATOS!$D$18="Metálica",VLOOKUP(DATOS!$D$14,[1]EQUIPOS!$H$18:$AC$19,3,FALSE),VLOOKUP(DATOS!$D$14,[1]EQUIPOS!$H$21:$AC$22,3,FALSE))</f>
        <v>#N/A</v>
      </c>
      <c r="O122" s="162" t="e">
        <f>IF(DATOS!$D$18="Metálica",VLOOKUP(DATOS!$D$14,[1]EQUIPOS!$H$18:$AC$19,3,FALSE),VLOOKUP(DATOS!$D$14,[1]EQUIPOS!$H$21:$AC$22,3,FALSE))</f>
        <v>#N/A</v>
      </c>
      <c r="P122" s="162" t="e">
        <f>IF(DATOS!$D$18="Metálica",VLOOKUP(DATOS!$D$14,[1]EQUIPOS!$H$18:$AC$19,3,FALSE),VLOOKUP(DATOS!$D$14,[1]EQUIPOS!$H$21:$AC$22,3,FALSE))</f>
        <v>#N/A</v>
      </c>
      <c r="Q122" s="162" t="e">
        <f>IF(DATOS!$D$18="Metálica",VLOOKUP(DATOS!$D$14,[1]EQUIPOS!$H$18:$AC$19,3,FALSE),VLOOKUP(DATOS!$D$14,[1]EQUIPOS!$H$21:$AC$22,3,FALSE))</f>
        <v>#N/A</v>
      </c>
      <c r="R122" s="162" t="e">
        <f>IF(DATOS!$D$18="Metálica",VLOOKUP(DATOS!$D$14,[1]EQUIPOS!$H$18:$AC$19,3,FALSE),VLOOKUP(DATOS!$D$14,[1]EQUIPOS!$H$21:$AC$22,3,FALSE))</f>
        <v>#N/A</v>
      </c>
      <c r="S122" s="162" t="e">
        <f>IF(DATOS!$D$18="Metálica",VLOOKUP(DATOS!$D$14,[1]EQUIPOS!$H$18:$AC$19,3,FALSE),VLOOKUP(DATOS!$D$14,[1]EQUIPOS!$H$21:$AC$22,3,FALSE))</f>
        <v>#N/A</v>
      </c>
      <c r="T122" s="162" t="e">
        <f>IF(DATOS!$D$18="Metálica",VLOOKUP(DATOS!$D$14,[1]EQUIPOS!$H$18:$AC$19,3,FALSE),VLOOKUP(DATOS!$D$14,[1]EQUIPOS!$H$21:$AC$22,3,FALSE))</f>
        <v>#N/A</v>
      </c>
      <c r="U122" s="162" t="e">
        <f>IF(DATOS!$D$18="Metálica",VLOOKUP(DATOS!$D$14,[1]EQUIPOS!$H$18:$AC$19,3,FALSE),VLOOKUP(DATOS!$D$14,[1]EQUIPOS!$H$21:$AC$22,3,FALSE))</f>
        <v>#N/A</v>
      </c>
      <c r="V122" s="162" t="e">
        <f>IF(DATOS!$D$18="Metálica",VLOOKUP(DATOS!$D$14,[1]EQUIPOS!$H$18:$AC$19,3,FALSE),VLOOKUP(DATOS!$D$14,[1]EQUIPOS!$H$21:$AC$22,3,FALSE))</f>
        <v>#N/A</v>
      </c>
      <c r="W122" s="162" t="e">
        <f>IF(DATOS!$D$18="Metálica",VLOOKUP(DATOS!$D$14,[1]EQUIPOS!$H$18:$AC$19,3,FALSE),VLOOKUP(DATOS!$D$14,[1]EQUIPOS!$H$21:$AC$22,3,FALSE))</f>
        <v>#N/A</v>
      </c>
    </row>
    <row r="123" spans="1:23">
      <c r="A123" s="38"/>
      <c r="B123" s="303" t="s">
        <v>137</v>
      </c>
      <c r="C123" s="304"/>
      <c r="D123" s="246" t="e">
        <f t="shared" ref="D123:W123" si="62">IF(D120&lt;=D122,"CONFORME","NO CONFORME")</f>
        <v>#N/A</v>
      </c>
      <c r="E123" s="246" t="e">
        <f t="shared" si="62"/>
        <v>#N/A</v>
      </c>
      <c r="F123" s="246" t="e">
        <f t="shared" si="62"/>
        <v>#N/A</v>
      </c>
      <c r="G123" s="246" t="e">
        <f t="shared" si="62"/>
        <v>#N/A</v>
      </c>
      <c r="H123" s="246" t="e">
        <f t="shared" si="62"/>
        <v>#N/A</v>
      </c>
      <c r="I123" s="246" t="e">
        <f t="shared" si="62"/>
        <v>#N/A</v>
      </c>
      <c r="J123" s="246" t="e">
        <f t="shared" si="62"/>
        <v>#N/A</v>
      </c>
      <c r="K123" s="246" t="e">
        <f t="shared" si="62"/>
        <v>#N/A</v>
      </c>
      <c r="L123" s="246" t="e">
        <f t="shared" si="62"/>
        <v>#N/A</v>
      </c>
      <c r="M123" s="246" t="e">
        <f t="shared" si="62"/>
        <v>#N/A</v>
      </c>
      <c r="N123" s="246" t="e">
        <f t="shared" si="62"/>
        <v>#N/A</v>
      </c>
      <c r="O123" s="246" t="e">
        <f t="shared" si="62"/>
        <v>#N/A</v>
      </c>
      <c r="P123" s="246" t="e">
        <f t="shared" si="62"/>
        <v>#N/A</v>
      </c>
      <c r="Q123" s="246" t="e">
        <f t="shared" si="62"/>
        <v>#N/A</v>
      </c>
      <c r="R123" s="246" t="e">
        <f t="shared" si="62"/>
        <v>#N/A</v>
      </c>
      <c r="S123" s="246" t="e">
        <f t="shared" si="62"/>
        <v>#N/A</v>
      </c>
      <c r="T123" s="246" t="e">
        <f t="shared" si="62"/>
        <v>#N/A</v>
      </c>
      <c r="U123" s="246" t="e">
        <f t="shared" si="62"/>
        <v>#N/A</v>
      </c>
      <c r="V123" s="246" t="e">
        <f t="shared" si="62"/>
        <v>#N/A</v>
      </c>
      <c r="W123" s="246" t="e">
        <f t="shared" si="62"/>
        <v>#N/A</v>
      </c>
    </row>
    <row r="124" spans="1:23">
      <c r="A124" s="38"/>
      <c r="B124" s="80"/>
      <c r="C124" s="80"/>
      <c r="D124" s="80"/>
      <c r="E124" s="107"/>
      <c r="F124" s="107"/>
      <c r="G124" s="107"/>
      <c r="H124" s="80"/>
      <c r="I124" s="80"/>
      <c r="L124" s="38"/>
      <c r="M124" s="38"/>
      <c r="N124" s="38"/>
      <c r="O124" s="38"/>
      <c r="P124" s="38"/>
      <c r="Q124" s="38"/>
      <c r="R124" s="38"/>
    </row>
    <row r="125" spans="1:23">
      <c r="A125" s="38"/>
      <c r="B125" s="227" t="s">
        <v>218</v>
      </c>
      <c r="C125" s="227"/>
      <c r="D125" s="227"/>
      <c r="E125" s="42"/>
      <c r="F125" s="42"/>
      <c r="G125" s="42"/>
      <c r="H125" s="38"/>
      <c r="I125" s="38"/>
      <c r="L125" s="38"/>
      <c r="M125" s="38"/>
      <c r="N125" s="38"/>
      <c r="O125" s="38"/>
      <c r="P125" s="38"/>
      <c r="Q125" s="38"/>
      <c r="R125" s="38"/>
    </row>
    <row r="126" spans="1:23">
      <c r="A126" s="38"/>
      <c r="B126" s="108"/>
      <c r="C126" s="108"/>
      <c r="D126" s="38"/>
      <c r="E126" s="38"/>
      <c r="F126" s="38"/>
      <c r="G126" s="38"/>
      <c r="H126" s="38"/>
      <c r="I126" s="38"/>
      <c r="L126" s="38"/>
      <c r="M126" s="38"/>
      <c r="N126" s="38"/>
      <c r="O126" s="38"/>
      <c r="P126" s="38"/>
      <c r="Q126" s="38"/>
      <c r="R126" s="38"/>
    </row>
    <row r="127" spans="1:23">
      <c r="A127" s="38"/>
      <c r="B127" s="303" t="s">
        <v>219</v>
      </c>
      <c r="C127" s="304"/>
      <c r="D127" s="305" t="e">
        <f>(VLOOKUP(DATOS!$D$14,[1]EQUIPOS!$B$8:$AP$8,33,FALSE))</f>
        <v>#N/A</v>
      </c>
      <c r="E127" s="305"/>
      <c r="F127" s="109"/>
      <c r="G127" s="109"/>
      <c r="H127" s="109"/>
      <c r="I127" s="109"/>
      <c r="L127" s="38"/>
      <c r="M127" s="38"/>
      <c r="N127" s="38"/>
      <c r="O127" s="38"/>
      <c r="P127" s="38"/>
      <c r="Q127" s="38"/>
      <c r="R127" s="38"/>
    </row>
    <row r="128" spans="1:23">
      <c r="A128" s="38"/>
      <c r="B128" s="109"/>
      <c r="C128" s="109"/>
      <c r="D128" s="109"/>
      <c r="E128" s="109"/>
      <c r="F128" s="109"/>
      <c r="G128" s="109"/>
      <c r="H128" s="109"/>
      <c r="I128" s="109"/>
      <c r="L128" s="38"/>
      <c r="M128" s="38"/>
      <c r="N128" s="38"/>
      <c r="O128" s="38"/>
      <c r="P128" s="38"/>
      <c r="Q128" s="38"/>
      <c r="R128" s="38"/>
    </row>
    <row r="129" spans="1:23">
      <c r="A129" s="38"/>
      <c r="B129" s="303" t="s">
        <v>220</v>
      </c>
      <c r="C129" s="304"/>
      <c r="D129" s="109"/>
      <c r="E129" s="109"/>
      <c r="F129" s="109"/>
      <c r="G129" s="109"/>
      <c r="H129" s="109"/>
      <c r="I129" s="109"/>
      <c r="L129" s="38"/>
      <c r="M129" s="38"/>
      <c r="N129" s="38"/>
      <c r="O129" s="38"/>
      <c r="P129" s="38"/>
      <c r="Q129" s="38"/>
      <c r="R129" s="38"/>
    </row>
    <row r="130" spans="1:23">
      <c r="A130" s="38"/>
      <c r="B130" s="109"/>
      <c r="C130" s="109"/>
      <c r="D130" s="109"/>
      <c r="E130" s="109"/>
      <c r="F130" s="109"/>
      <c r="G130" s="109"/>
      <c r="H130" s="109"/>
      <c r="I130" s="109"/>
      <c r="L130" s="38"/>
      <c r="M130" s="38"/>
      <c r="N130" s="38"/>
      <c r="O130" s="38"/>
      <c r="P130" s="38"/>
      <c r="Q130" s="38"/>
      <c r="R130" s="38"/>
    </row>
    <row r="131" spans="1:23">
      <c r="A131" s="38"/>
      <c r="B131" s="302" t="e">
        <f>(VLOOKUP(DATOS!$D$14,[1]EQUIPOS!$B$8:$AP$8,34,FALSE))</f>
        <v>#N/A</v>
      </c>
      <c r="C131" s="302"/>
      <c r="D131" s="302"/>
      <c r="E131" s="302"/>
      <c r="F131" s="302"/>
      <c r="G131" s="302"/>
      <c r="H131" s="302"/>
      <c r="I131" s="302"/>
      <c r="J131" s="302"/>
      <c r="K131" s="302"/>
      <c r="L131" s="302"/>
      <c r="M131" s="302"/>
      <c r="N131" s="302"/>
      <c r="O131" s="302"/>
      <c r="P131" s="302"/>
      <c r="Q131" s="302"/>
      <c r="R131" s="302"/>
      <c r="S131" s="302"/>
      <c r="T131" s="302"/>
      <c r="U131" s="302"/>
      <c r="V131" s="302"/>
      <c r="W131" s="302"/>
    </row>
    <row r="132" spans="1:23">
      <c r="A132" s="38"/>
      <c r="B132" s="302"/>
      <c r="C132" s="302"/>
      <c r="D132" s="302"/>
      <c r="E132" s="302"/>
      <c r="F132" s="302"/>
      <c r="G132" s="302"/>
      <c r="H132" s="302"/>
      <c r="I132" s="302"/>
      <c r="J132" s="302"/>
      <c r="K132" s="302"/>
      <c r="L132" s="302"/>
      <c r="M132" s="302"/>
      <c r="N132" s="302"/>
      <c r="O132" s="302"/>
      <c r="P132" s="302"/>
      <c r="Q132" s="302"/>
      <c r="R132" s="302"/>
      <c r="S132" s="302"/>
      <c r="T132" s="302"/>
      <c r="U132" s="302"/>
      <c r="V132" s="302"/>
      <c r="W132" s="302"/>
    </row>
    <row r="133" spans="1:23">
      <c r="A133" s="38"/>
      <c r="B133" s="302"/>
      <c r="C133" s="302"/>
      <c r="D133" s="302"/>
      <c r="E133" s="302"/>
      <c r="F133" s="302"/>
      <c r="G133" s="302"/>
      <c r="H133" s="302"/>
      <c r="I133" s="302"/>
      <c r="J133" s="302"/>
      <c r="K133" s="302"/>
      <c r="L133" s="302"/>
      <c r="M133" s="302"/>
      <c r="N133" s="302"/>
      <c r="O133" s="302"/>
      <c r="P133" s="302"/>
      <c r="Q133" s="302"/>
      <c r="R133" s="302"/>
      <c r="S133" s="302"/>
      <c r="T133" s="302"/>
      <c r="U133" s="302"/>
      <c r="V133" s="302"/>
      <c r="W133" s="302"/>
    </row>
    <row r="134" spans="1:23">
      <c r="A134" s="38"/>
      <c r="B134" s="302"/>
      <c r="C134" s="302"/>
      <c r="D134" s="302"/>
      <c r="E134" s="302"/>
      <c r="F134" s="302"/>
      <c r="G134" s="302"/>
      <c r="H134" s="302"/>
      <c r="I134" s="302"/>
      <c r="J134" s="302"/>
      <c r="K134" s="302"/>
      <c r="L134" s="302"/>
      <c r="M134" s="302"/>
      <c r="N134" s="302"/>
      <c r="O134" s="302"/>
      <c r="P134" s="302"/>
      <c r="Q134" s="302"/>
      <c r="R134" s="302"/>
      <c r="S134" s="302"/>
      <c r="T134" s="302"/>
      <c r="U134" s="302"/>
      <c r="V134" s="302"/>
      <c r="W134" s="302"/>
    </row>
    <row r="135" spans="1:23">
      <c r="A135" s="38"/>
      <c r="B135" s="110"/>
      <c r="C135" s="110"/>
      <c r="D135" s="110"/>
      <c r="E135" s="110"/>
      <c r="F135" s="110"/>
      <c r="G135" s="110"/>
      <c r="H135" s="110"/>
      <c r="I135" s="110"/>
      <c r="L135" s="38"/>
      <c r="M135" s="38"/>
      <c r="N135" s="38"/>
      <c r="O135" s="38"/>
      <c r="P135" s="38"/>
      <c r="Q135" s="38"/>
      <c r="R135" s="38"/>
    </row>
    <row r="136" spans="1:23">
      <c r="A136" s="38"/>
      <c r="B136" s="110"/>
      <c r="C136" s="110"/>
      <c r="D136" s="110"/>
      <c r="E136" s="110"/>
      <c r="F136" s="110"/>
      <c r="G136" s="110"/>
      <c r="H136" s="110"/>
      <c r="I136" s="110"/>
      <c r="L136" s="38"/>
      <c r="M136" s="38"/>
      <c r="N136" s="38"/>
      <c r="O136" s="38"/>
      <c r="P136" s="38"/>
      <c r="Q136" s="38"/>
      <c r="R136" s="38"/>
    </row>
    <row r="137" spans="1:23">
      <c r="A137" s="38"/>
      <c r="B137" s="303" t="s">
        <v>221</v>
      </c>
      <c r="C137" s="304"/>
      <c r="D137" s="38"/>
      <c r="E137" s="38"/>
      <c r="F137" s="38"/>
      <c r="G137" s="38"/>
      <c r="H137" s="38"/>
      <c r="I137" s="38"/>
      <c r="L137" s="38"/>
      <c r="M137" s="38"/>
      <c r="N137" s="38"/>
      <c r="O137" s="38"/>
      <c r="P137" s="38"/>
      <c r="Q137" s="38"/>
      <c r="R137" s="38"/>
    </row>
    <row r="138" spans="1:23">
      <c r="A138" s="38"/>
      <c r="B138" s="38"/>
      <c r="C138" s="38"/>
      <c r="D138" s="38"/>
      <c r="E138" s="38"/>
      <c r="F138" s="38"/>
      <c r="G138" s="38"/>
      <c r="H138" s="38"/>
      <c r="I138" s="38"/>
      <c r="L138" s="38"/>
      <c r="M138" s="38"/>
      <c r="N138" s="38"/>
      <c r="O138" s="38"/>
      <c r="P138" s="38"/>
      <c r="Q138" s="38"/>
      <c r="R138" s="38"/>
    </row>
    <row r="139" spans="1:23">
      <c r="A139" s="38"/>
      <c r="B139" s="302" t="e">
        <f>(VLOOKUP(DATOS!$D$14,[1]EQUIPOS!$B$8:$AP$8,35,FALSE))</f>
        <v>#N/A</v>
      </c>
      <c r="C139" s="302"/>
      <c r="D139" s="302"/>
      <c r="E139" s="302"/>
      <c r="F139" s="302"/>
      <c r="G139" s="302"/>
      <c r="H139" s="302"/>
      <c r="I139" s="302"/>
      <c r="J139" s="302"/>
      <c r="K139" s="302"/>
      <c r="L139" s="302"/>
      <c r="M139" s="302"/>
      <c r="N139" s="302"/>
      <c r="O139" s="302"/>
      <c r="P139" s="302"/>
      <c r="Q139" s="302"/>
      <c r="R139" s="302"/>
      <c r="S139" s="302"/>
      <c r="T139" s="302"/>
      <c r="U139" s="302"/>
      <c r="V139" s="302"/>
      <c r="W139" s="302"/>
    </row>
    <row r="140" spans="1:23">
      <c r="A140" s="38"/>
      <c r="B140" s="302"/>
      <c r="C140" s="302"/>
      <c r="D140" s="302"/>
      <c r="E140" s="302"/>
      <c r="F140" s="302"/>
      <c r="G140" s="302"/>
      <c r="H140" s="302"/>
      <c r="I140" s="302"/>
      <c r="J140" s="302"/>
      <c r="K140" s="302"/>
      <c r="L140" s="302"/>
      <c r="M140" s="302"/>
      <c r="N140" s="302"/>
      <c r="O140" s="302"/>
      <c r="P140" s="302"/>
      <c r="Q140" s="302"/>
      <c r="R140" s="302"/>
      <c r="S140" s="302"/>
      <c r="T140" s="302"/>
      <c r="U140" s="302"/>
      <c r="V140" s="302"/>
      <c r="W140" s="302"/>
    </row>
    <row r="141" spans="1:23">
      <c r="A141" s="38"/>
      <c r="B141" s="302"/>
      <c r="C141" s="302"/>
      <c r="D141" s="302"/>
      <c r="E141" s="302"/>
      <c r="F141" s="302"/>
      <c r="G141" s="302"/>
      <c r="H141" s="302"/>
      <c r="I141" s="302"/>
      <c r="J141" s="302"/>
      <c r="K141" s="302"/>
      <c r="L141" s="302"/>
      <c r="M141" s="302"/>
      <c r="N141" s="302"/>
      <c r="O141" s="302"/>
      <c r="P141" s="302"/>
      <c r="Q141" s="302"/>
      <c r="R141" s="302"/>
      <c r="S141" s="302"/>
      <c r="T141" s="302"/>
      <c r="U141" s="302"/>
      <c r="V141" s="302"/>
      <c r="W141" s="302"/>
    </row>
    <row r="142" spans="1:23">
      <c r="A142" s="38"/>
      <c r="B142" s="302"/>
      <c r="C142" s="302"/>
      <c r="D142" s="302"/>
      <c r="E142" s="302"/>
      <c r="F142" s="302"/>
      <c r="G142" s="302"/>
      <c r="H142" s="302"/>
      <c r="I142" s="302"/>
      <c r="J142" s="302"/>
      <c r="K142" s="302"/>
      <c r="L142" s="302"/>
      <c r="M142" s="302"/>
      <c r="N142" s="302"/>
      <c r="O142" s="302"/>
      <c r="P142" s="302"/>
      <c r="Q142" s="302"/>
      <c r="R142" s="302"/>
      <c r="S142" s="302"/>
      <c r="T142" s="302"/>
      <c r="U142" s="302"/>
      <c r="V142" s="302"/>
      <c r="W142" s="302"/>
    </row>
    <row r="143" spans="1:23">
      <c r="A143" s="38"/>
      <c r="B143" s="38"/>
      <c r="C143" s="38"/>
      <c r="D143" s="38"/>
      <c r="E143" s="38"/>
      <c r="F143" s="38"/>
      <c r="G143" s="38"/>
      <c r="H143" s="38"/>
      <c r="I143" s="38"/>
      <c r="L143" s="38"/>
      <c r="M143" s="38"/>
      <c r="N143" s="38"/>
      <c r="O143" s="38"/>
      <c r="P143" s="38"/>
      <c r="Q143" s="38"/>
      <c r="R143" s="38"/>
    </row>
    <row r="144" spans="1:23">
      <c r="A144" s="38"/>
      <c r="B144" s="38"/>
      <c r="C144" s="38"/>
      <c r="D144" s="38"/>
      <c r="E144" s="38"/>
      <c r="F144" s="38"/>
      <c r="G144" s="38"/>
      <c r="H144" s="38"/>
      <c r="I144" s="38"/>
      <c r="L144" s="38"/>
      <c r="M144" s="38"/>
      <c r="N144" s="38"/>
      <c r="O144" s="38"/>
      <c r="P144" s="38"/>
      <c r="Q144" s="38"/>
      <c r="R144" s="38"/>
    </row>
    <row r="145" spans="1:18">
      <c r="A145" s="38"/>
      <c r="B145" s="38"/>
      <c r="C145" s="38"/>
      <c r="D145" s="38"/>
      <c r="E145" s="38"/>
      <c r="F145" s="38"/>
      <c r="G145" s="38"/>
      <c r="H145" s="38"/>
      <c r="I145" s="38"/>
      <c r="L145" s="38"/>
      <c r="M145" s="38"/>
      <c r="N145" s="38"/>
      <c r="O145" s="38"/>
      <c r="P145" s="38"/>
      <c r="Q145" s="38"/>
      <c r="R145" s="38"/>
    </row>
    <row r="146" spans="1:18">
      <c r="A146" s="38"/>
      <c r="B146" s="38"/>
      <c r="C146" s="38"/>
      <c r="D146" s="38"/>
      <c r="E146" s="38"/>
      <c r="F146" s="38"/>
      <c r="G146" s="38"/>
      <c r="H146" s="38"/>
      <c r="I146" s="38"/>
      <c r="L146" s="38"/>
      <c r="M146" s="38"/>
      <c r="N146" s="38"/>
      <c r="O146" s="38"/>
      <c r="P146" s="38"/>
      <c r="Q146" s="38"/>
      <c r="R146" s="38"/>
    </row>
    <row r="147" spans="1:18">
      <c r="A147" s="38"/>
      <c r="B147" s="38"/>
      <c r="C147" s="38"/>
      <c r="D147" s="38"/>
      <c r="E147" s="38"/>
      <c r="F147" s="38"/>
      <c r="G147" s="38"/>
      <c r="H147" s="38"/>
      <c r="I147" s="38"/>
      <c r="L147" s="38"/>
      <c r="M147" s="38"/>
      <c r="N147" s="38"/>
      <c r="O147" s="38"/>
      <c r="P147" s="38"/>
      <c r="Q147" s="38"/>
      <c r="R147" s="38"/>
    </row>
    <row r="148" spans="1:18">
      <c r="A148" s="38"/>
      <c r="B148" s="38"/>
      <c r="C148" s="38"/>
      <c r="D148" s="38"/>
      <c r="E148" s="38"/>
      <c r="F148" s="38"/>
      <c r="G148" s="38"/>
      <c r="H148" s="38"/>
      <c r="I148" s="38"/>
      <c r="L148" s="38"/>
      <c r="M148" s="38"/>
      <c r="N148" s="38"/>
      <c r="O148" s="38"/>
      <c r="P148" s="38"/>
      <c r="Q148" s="38"/>
      <c r="R148" s="38"/>
    </row>
    <row r="149" spans="1:18">
      <c r="A149" s="38"/>
      <c r="B149" s="38"/>
      <c r="C149" s="38"/>
      <c r="D149" s="38"/>
      <c r="E149" s="38"/>
      <c r="F149" s="38"/>
      <c r="G149" s="38"/>
      <c r="H149" s="38"/>
      <c r="I149" s="38"/>
      <c r="L149" s="38"/>
      <c r="M149" s="38"/>
      <c r="N149" s="38"/>
      <c r="O149" s="38"/>
      <c r="P149" s="38"/>
      <c r="Q149" s="38"/>
      <c r="R149" s="38"/>
    </row>
    <row r="150" spans="1:18">
      <c r="A150" s="38"/>
      <c r="B150" s="38"/>
      <c r="C150" s="38"/>
      <c r="D150" s="38"/>
      <c r="E150" s="38"/>
      <c r="F150" s="38"/>
      <c r="G150" s="38"/>
      <c r="H150" s="38"/>
      <c r="I150" s="38"/>
      <c r="L150" s="38"/>
      <c r="M150" s="38"/>
      <c r="N150" s="38"/>
      <c r="O150" s="38"/>
      <c r="P150" s="38"/>
      <c r="Q150" s="38"/>
      <c r="R150" s="38"/>
    </row>
    <row r="151" spans="1:18">
      <c r="A151" s="38"/>
      <c r="B151" s="38"/>
      <c r="C151" s="38"/>
      <c r="D151" s="38"/>
      <c r="E151" s="38"/>
      <c r="F151" s="38"/>
      <c r="G151" s="38"/>
      <c r="H151" s="38"/>
      <c r="I151" s="38"/>
      <c r="L151" s="38"/>
      <c r="M151" s="38"/>
      <c r="N151" s="38"/>
      <c r="O151" s="38"/>
      <c r="P151" s="38"/>
      <c r="Q151" s="38"/>
      <c r="R151" s="38"/>
    </row>
    <row r="152" spans="1:18">
      <c r="A152" s="38"/>
      <c r="B152" s="38"/>
      <c r="C152" s="38"/>
      <c r="D152" s="38"/>
      <c r="E152" s="38"/>
      <c r="F152" s="38"/>
      <c r="G152" s="38"/>
      <c r="H152" s="38"/>
      <c r="I152" s="38"/>
      <c r="L152" s="38"/>
      <c r="M152" s="38"/>
      <c r="N152" s="38"/>
      <c r="O152" s="38"/>
      <c r="P152" s="38"/>
      <c r="Q152" s="38"/>
      <c r="R152" s="38"/>
    </row>
    <row r="153" spans="1:18">
      <c r="A153" s="38"/>
      <c r="B153" s="38"/>
      <c r="C153" s="38"/>
      <c r="D153" s="38"/>
      <c r="E153" s="38"/>
      <c r="F153" s="38"/>
      <c r="G153" s="38"/>
      <c r="H153" s="38"/>
      <c r="I153" s="38"/>
      <c r="L153" s="38"/>
      <c r="M153" s="38"/>
      <c r="N153" s="38"/>
      <c r="O153" s="38"/>
      <c r="P153" s="38"/>
      <c r="Q153" s="38"/>
      <c r="R153" s="38"/>
    </row>
    <row r="154" spans="1:18">
      <c r="A154" s="38"/>
      <c r="B154" s="38"/>
      <c r="C154" s="38"/>
      <c r="D154" s="38"/>
      <c r="E154" s="38"/>
      <c r="F154" s="38"/>
      <c r="G154" s="38"/>
      <c r="H154" s="38"/>
      <c r="I154" s="38"/>
      <c r="L154" s="38"/>
      <c r="M154" s="38"/>
      <c r="N154" s="38"/>
      <c r="O154" s="38"/>
      <c r="P154" s="38"/>
      <c r="Q154" s="38"/>
      <c r="R154" s="38"/>
    </row>
    <row r="155" spans="1:18">
      <c r="A155" s="38"/>
      <c r="B155" s="38"/>
      <c r="C155" s="38"/>
      <c r="D155" s="38"/>
      <c r="E155" s="38"/>
      <c r="F155" s="38"/>
      <c r="G155" s="38"/>
      <c r="H155" s="38"/>
      <c r="I155" s="38"/>
      <c r="L155" s="38"/>
      <c r="M155" s="38"/>
      <c r="N155" s="38"/>
      <c r="O155" s="38"/>
      <c r="P155" s="38"/>
      <c r="Q155" s="38"/>
      <c r="R155" s="38"/>
    </row>
    <row r="156" spans="1:18">
      <c r="A156" s="38"/>
      <c r="B156" s="38"/>
      <c r="C156" s="38"/>
      <c r="D156" s="38"/>
      <c r="E156" s="38"/>
      <c r="F156" s="38"/>
      <c r="G156" s="38"/>
      <c r="H156" s="38"/>
      <c r="I156" s="38"/>
      <c r="L156" s="38"/>
      <c r="M156" s="38"/>
      <c r="N156" s="38"/>
      <c r="O156" s="38"/>
      <c r="P156" s="38"/>
      <c r="Q156" s="38"/>
      <c r="R156" s="38"/>
    </row>
    <row r="157" spans="1:18">
      <c r="A157" s="38"/>
      <c r="B157" s="38"/>
      <c r="C157" s="38"/>
      <c r="D157" s="38"/>
      <c r="E157" s="38"/>
      <c r="F157" s="38"/>
      <c r="G157" s="38"/>
      <c r="H157" s="38"/>
      <c r="I157" s="38"/>
      <c r="L157" s="38"/>
      <c r="M157" s="38"/>
      <c r="N157" s="38"/>
      <c r="O157" s="38"/>
      <c r="P157" s="38"/>
      <c r="Q157" s="38"/>
      <c r="R157" s="38"/>
    </row>
    <row r="158" spans="1:18">
      <c r="A158" s="38"/>
      <c r="B158" s="38"/>
      <c r="C158" s="38"/>
      <c r="D158" s="38"/>
      <c r="E158" s="38"/>
      <c r="F158" s="38"/>
      <c r="G158" s="38"/>
      <c r="H158" s="38"/>
      <c r="I158" s="38"/>
      <c r="L158" s="38"/>
      <c r="M158" s="38"/>
      <c r="N158" s="38"/>
      <c r="O158" s="38"/>
      <c r="P158" s="38"/>
      <c r="Q158" s="38"/>
      <c r="R158" s="38"/>
    </row>
    <row r="159" spans="1:18">
      <c r="A159" s="38"/>
      <c r="B159" s="38"/>
      <c r="C159" s="38"/>
      <c r="D159" s="38"/>
      <c r="E159" s="38"/>
      <c r="F159" s="38"/>
      <c r="G159" s="38"/>
      <c r="H159" s="38"/>
      <c r="I159" s="38"/>
      <c r="L159" s="38"/>
      <c r="M159" s="38"/>
      <c r="N159" s="38"/>
      <c r="O159" s="38"/>
      <c r="P159" s="38"/>
      <c r="Q159" s="38"/>
      <c r="R159" s="38"/>
    </row>
    <row r="160" spans="1:18">
      <c r="A160" s="38"/>
      <c r="B160" s="38"/>
      <c r="C160" s="38"/>
      <c r="D160" s="38"/>
      <c r="E160" s="38"/>
      <c r="F160" s="38"/>
      <c r="G160" s="38"/>
      <c r="H160" s="38"/>
      <c r="I160" s="38"/>
      <c r="L160" s="38"/>
      <c r="M160" s="38"/>
      <c r="N160" s="38"/>
      <c r="O160" s="38"/>
      <c r="P160" s="38"/>
      <c r="Q160" s="38"/>
      <c r="R160" s="38"/>
    </row>
    <row r="161" spans="1:18">
      <c r="A161" s="38"/>
      <c r="B161" s="38"/>
      <c r="C161" s="38"/>
      <c r="D161" s="38"/>
      <c r="E161" s="38"/>
      <c r="F161" s="38"/>
      <c r="G161" s="38"/>
      <c r="H161" s="38"/>
      <c r="I161" s="38"/>
      <c r="L161" s="38"/>
      <c r="M161" s="38"/>
      <c r="N161" s="38"/>
      <c r="O161" s="38"/>
      <c r="P161" s="38"/>
      <c r="Q161" s="38"/>
      <c r="R161" s="38"/>
    </row>
    <row r="162" spans="1:18">
      <c r="A162" s="38"/>
      <c r="B162" s="38"/>
      <c r="C162" s="38"/>
      <c r="D162" s="38"/>
      <c r="E162" s="38"/>
      <c r="F162" s="38"/>
      <c r="G162" s="38"/>
      <c r="H162" s="38"/>
      <c r="I162" s="38"/>
      <c r="L162" s="38"/>
      <c r="M162" s="38"/>
      <c r="N162" s="38"/>
      <c r="O162" s="38"/>
      <c r="P162" s="38"/>
      <c r="Q162" s="38"/>
      <c r="R162" s="38"/>
    </row>
    <row r="163" spans="1:18">
      <c r="A163" s="38"/>
      <c r="B163" s="38"/>
      <c r="C163" s="38"/>
      <c r="D163" s="38"/>
      <c r="E163" s="38"/>
      <c r="F163" s="38"/>
      <c r="G163" s="38"/>
      <c r="H163" s="38"/>
      <c r="I163" s="38"/>
    </row>
    <row r="164" spans="1:18">
      <c r="A164" s="38"/>
      <c r="B164" s="38"/>
      <c r="C164" s="38"/>
      <c r="D164" s="38"/>
      <c r="E164" s="38"/>
      <c r="F164" s="38"/>
      <c r="G164" s="38"/>
      <c r="H164" s="38"/>
      <c r="I164" s="38"/>
    </row>
    <row r="165" spans="1:18">
      <c r="A165" s="38"/>
      <c r="B165" s="38"/>
      <c r="C165" s="38"/>
      <c r="D165" s="38"/>
      <c r="E165" s="38"/>
      <c r="F165" s="38"/>
      <c r="G165" s="38"/>
      <c r="H165" s="38"/>
      <c r="I165" s="38"/>
    </row>
    <row r="166" spans="1:18">
      <c r="A166" s="38"/>
      <c r="B166" s="38"/>
      <c r="C166" s="38"/>
      <c r="D166" s="38"/>
      <c r="E166" s="38"/>
      <c r="F166" s="38"/>
      <c r="G166" s="38"/>
      <c r="H166" s="38"/>
      <c r="I166" s="38"/>
    </row>
    <row r="167" spans="1:18">
      <c r="A167" s="38"/>
      <c r="B167" s="38"/>
      <c r="C167" s="38"/>
      <c r="D167" s="38"/>
      <c r="E167" s="38"/>
      <c r="F167" s="38"/>
      <c r="G167" s="38"/>
      <c r="H167" s="38"/>
      <c r="I167" s="38"/>
    </row>
    <row r="168" spans="1:18">
      <c r="A168" s="38"/>
      <c r="B168" s="38"/>
      <c r="C168" s="38"/>
      <c r="D168" s="38"/>
      <c r="E168" s="38"/>
      <c r="F168" s="38"/>
      <c r="G168" s="38"/>
      <c r="H168" s="38"/>
      <c r="I168" s="38"/>
    </row>
    <row r="169" spans="1:18">
      <c r="A169" s="38"/>
      <c r="B169" s="38"/>
      <c r="C169" s="38"/>
      <c r="D169" s="38"/>
      <c r="E169" s="38"/>
      <c r="F169" s="38"/>
      <c r="G169" s="38"/>
      <c r="H169" s="38"/>
      <c r="I169" s="38"/>
    </row>
    <row r="170" spans="1:18">
      <c r="A170" s="38"/>
      <c r="B170" s="38"/>
      <c r="C170" s="38"/>
      <c r="D170" s="38"/>
      <c r="E170" s="38"/>
      <c r="F170" s="38"/>
      <c r="G170" s="38"/>
      <c r="H170" s="38"/>
      <c r="I170" s="38"/>
    </row>
    <row r="171" spans="1:18">
      <c r="A171" s="38"/>
      <c r="B171" s="38"/>
      <c r="C171" s="38"/>
      <c r="D171" s="38"/>
      <c r="E171" s="38"/>
      <c r="F171" s="38"/>
      <c r="G171" s="38"/>
      <c r="H171" s="38"/>
      <c r="I171" s="38"/>
    </row>
    <row r="172" spans="1:18">
      <c r="A172" s="38"/>
      <c r="B172" s="38"/>
      <c r="C172" s="38"/>
      <c r="D172" s="38"/>
      <c r="E172" s="38"/>
      <c r="F172" s="38"/>
      <c r="G172" s="38"/>
      <c r="H172" s="38"/>
      <c r="I172" s="38"/>
    </row>
    <row r="173" spans="1:18">
      <c r="A173" s="38"/>
      <c r="B173" s="38"/>
      <c r="C173" s="38"/>
      <c r="D173" s="38"/>
      <c r="E173" s="38"/>
      <c r="F173" s="38"/>
      <c r="G173" s="38"/>
      <c r="H173" s="38"/>
      <c r="I173" s="38"/>
    </row>
    <row r="174" spans="1:18">
      <c r="A174" s="38"/>
      <c r="B174" s="38"/>
      <c r="C174" s="38"/>
      <c r="D174" s="38"/>
      <c r="E174" s="38"/>
      <c r="F174" s="38"/>
      <c r="G174" s="38"/>
      <c r="H174" s="38"/>
      <c r="I174" s="38"/>
    </row>
    <row r="175" spans="1:18">
      <c r="A175" s="38"/>
      <c r="B175" s="38"/>
      <c r="C175" s="38"/>
      <c r="D175" s="38"/>
      <c r="E175" s="38"/>
      <c r="F175" s="38"/>
      <c r="G175" s="38"/>
      <c r="H175" s="38"/>
      <c r="I175" s="38"/>
    </row>
    <row r="176" spans="1:18">
      <c r="A176" s="38"/>
      <c r="B176" s="38"/>
      <c r="C176" s="38"/>
      <c r="D176" s="38"/>
      <c r="E176" s="38"/>
      <c r="F176" s="38"/>
      <c r="G176" s="38"/>
      <c r="H176" s="38"/>
      <c r="I176" s="38"/>
    </row>
    <row r="177" spans="1:9">
      <c r="A177" s="38"/>
      <c r="B177" s="38"/>
      <c r="C177" s="38"/>
      <c r="D177" s="38"/>
      <c r="E177" s="38"/>
      <c r="F177" s="38"/>
      <c r="G177" s="38"/>
      <c r="H177" s="38"/>
      <c r="I177" s="38"/>
    </row>
    <row r="178" spans="1:9">
      <c r="A178" s="38"/>
      <c r="B178" s="38"/>
      <c r="C178" s="38"/>
      <c r="D178" s="38"/>
      <c r="E178" s="38"/>
      <c r="F178" s="38"/>
      <c r="G178" s="38"/>
      <c r="H178" s="38"/>
      <c r="I178" s="38"/>
    </row>
    <row r="179" spans="1:9">
      <c r="A179" s="38"/>
      <c r="B179" s="38"/>
      <c r="C179" s="38"/>
      <c r="D179" s="38"/>
      <c r="E179" s="38"/>
      <c r="F179" s="38"/>
      <c r="G179" s="38"/>
      <c r="H179" s="38"/>
      <c r="I179" s="38"/>
    </row>
    <row r="180" spans="1:9">
      <c r="A180" s="38"/>
      <c r="B180" s="38"/>
      <c r="C180" s="38"/>
      <c r="D180" s="38"/>
      <c r="E180" s="38"/>
      <c r="F180" s="38"/>
      <c r="G180" s="38"/>
      <c r="H180" s="38"/>
      <c r="I180" s="38"/>
    </row>
    <row r="181" spans="1:9">
      <c r="A181" s="38"/>
      <c r="B181" s="38"/>
      <c r="C181" s="38"/>
      <c r="D181" s="38"/>
      <c r="E181" s="38"/>
      <c r="F181" s="38"/>
      <c r="G181" s="38"/>
      <c r="H181" s="38"/>
      <c r="I181" s="38"/>
    </row>
    <row r="182" spans="1:9">
      <c r="A182" s="38"/>
      <c r="B182" s="38"/>
      <c r="C182" s="38"/>
      <c r="D182" s="38"/>
      <c r="E182" s="38"/>
      <c r="F182" s="38"/>
      <c r="G182" s="38"/>
      <c r="H182" s="38"/>
      <c r="I182" s="38"/>
    </row>
    <row r="183" spans="1:9">
      <c r="A183" s="38"/>
      <c r="B183" s="38"/>
      <c r="C183" s="38"/>
      <c r="D183" s="38"/>
      <c r="E183" s="38"/>
      <c r="F183" s="38"/>
      <c r="G183" s="38"/>
      <c r="H183" s="38"/>
      <c r="I183" s="38"/>
    </row>
    <row r="184" spans="1:9">
      <c r="A184" s="38"/>
      <c r="B184" s="38"/>
      <c r="C184" s="38"/>
      <c r="D184" s="38"/>
      <c r="E184" s="38"/>
      <c r="F184" s="38"/>
      <c r="G184" s="38"/>
      <c r="H184" s="38"/>
      <c r="I184" s="38"/>
    </row>
    <row r="185" spans="1:9">
      <c r="A185" s="38"/>
      <c r="B185" s="38"/>
      <c r="C185" s="38"/>
      <c r="D185" s="38"/>
      <c r="E185" s="38"/>
      <c r="F185" s="38"/>
      <c r="G185" s="38"/>
      <c r="H185" s="38"/>
      <c r="I185" s="38"/>
    </row>
    <row r="186" spans="1:9">
      <c r="A186" s="38"/>
      <c r="B186" s="38"/>
      <c r="C186" s="38"/>
      <c r="D186" s="38"/>
      <c r="E186" s="38"/>
      <c r="F186" s="38"/>
      <c r="G186" s="38"/>
      <c r="H186" s="38"/>
      <c r="I186" s="38"/>
    </row>
    <row r="187" spans="1:9">
      <c r="A187" s="38"/>
      <c r="B187" s="38"/>
      <c r="C187" s="38"/>
      <c r="D187" s="38"/>
      <c r="E187" s="38"/>
      <c r="F187" s="38"/>
      <c r="G187" s="38"/>
      <c r="H187" s="38"/>
      <c r="I187" s="38"/>
    </row>
    <row r="188" spans="1:9">
      <c r="A188" s="38"/>
      <c r="B188" s="38"/>
      <c r="C188" s="38"/>
      <c r="D188" s="38"/>
      <c r="E188" s="38"/>
      <c r="F188" s="38"/>
      <c r="G188" s="38"/>
      <c r="H188" s="38"/>
      <c r="I188" s="38"/>
    </row>
    <row r="189" spans="1:9">
      <c r="A189" s="38"/>
      <c r="B189" s="38"/>
      <c r="C189" s="38"/>
      <c r="D189" s="38"/>
      <c r="E189" s="38"/>
      <c r="F189" s="38"/>
      <c r="G189" s="38"/>
      <c r="H189" s="38"/>
      <c r="I189" s="38"/>
    </row>
    <row r="190" spans="1:9">
      <c r="A190" s="38"/>
      <c r="B190" s="38"/>
      <c r="C190" s="38"/>
      <c r="D190" s="38"/>
      <c r="E190" s="38"/>
      <c r="F190" s="38"/>
      <c r="G190" s="38"/>
      <c r="H190" s="38"/>
      <c r="I190" s="38"/>
    </row>
    <row r="191" spans="1:9">
      <c r="A191" s="38"/>
      <c r="B191" s="38"/>
      <c r="C191" s="38"/>
      <c r="D191" s="38"/>
      <c r="E191" s="38"/>
      <c r="F191" s="38"/>
      <c r="G191" s="38"/>
      <c r="H191" s="38"/>
      <c r="I191" s="38"/>
    </row>
    <row r="192" spans="1:9">
      <c r="A192" s="38"/>
      <c r="B192" s="38"/>
      <c r="C192" s="38"/>
      <c r="D192" s="38"/>
      <c r="E192" s="38"/>
      <c r="F192" s="38"/>
      <c r="G192" s="38"/>
      <c r="H192" s="38"/>
      <c r="I192" s="38"/>
    </row>
    <row r="193" spans="1:9">
      <c r="A193" s="38"/>
      <c r="B193" s="38"/>
      <c r="C193" s="38"/>
      <c r="D193" s="38"/>
      <c r="E193" s="38"/>
      <c r="F193" s="38"/>
      <c r="G193" s="38"/>
      <c r="H193" s="38"/>
      <c r="I193" s="38"/>
    </row>
    <row r="194" spans="1:9">
      <c r="A194" s="38"/>
      <c r="B194" s="38"/>
      <c r="C194" s="38"/>
      <c r="D194" s="38"/>
      <c r="E194" s="38"/>
      <c r="F194" s="38"/>
      <c r="G194" s="38"/>
      <c r="H194" s="38"/>
      <c r="I194" s="38"/>
    </row>
    <row r="195" spans="1:9">
      <c r="A195" s="38"/>
      <c r="B195" s="38"/>
      <c r="C195" s="38"/>
      <c r="D195" s="38"/>
      <c r="E195" s="38"/>
      <c r="F195" s="38"/>
      <c r="G195" s="38"/>
      <c r="H195" s="38"/>
      <c r="I195" s="38"/>
    </row>
    <row r="196" spans="1:9">
      <c r="A196" s="38"/>
      <c r="B196" s="38"/>
      <c r="C196" s="38"/>
      <c r="D196" s="38"/>
      <c r="E196" s="38"/>
      <c r="F196" s="38"/>
      <c r="G196" s="38"/>
      <c r="H196" s="38"/>
      <c r="I196" s="38"/>
    </row>
    <row r="197" spans="1:9">
      <c r="A197" s="38"/>
      <c r="B197" s="38"/>
      <c r="C197" s="38"/>
      <c r="D197" s="38"/>
      <c r="E197" s="38"/>
      <c r="F197" s="38"/>
      <c r="G197" s="38"/>
      <c r="H197" s="38"/>
      <c r="I197" s="38"/>
    </row>
    <row r="198" spans="1:9">
      <c r="A198" s="38"/>
      <c r="B198" s="38"/>
      <c r="C198" s="38"/>
      <c r="D198" s="38"/>
      <c r="E198" s="38"/>
      <c r="F198" s="38"/>
      <c r="G198" s="38"/>
      <c r="H198" s="38"/>
      <c r="I198" s="38"/>
    </row>
    <row r="199" spans="1:9">
      <c r="A199" s="38"/>
      <c r="B199" s="38"/>
      <c r="C199" s="38"/>
      <c r="D199" s="38"/>
      <c r="E199" s="38"/>
      <c r="F199" s="38"/>
      <c r="G199" s="38"/>
      <c r="H199" s="38"/>
      <c r="I199" s="38"/>
    </row>
    <row r="200" spans="1:9">
      <c r="A200" s="38"/>
      <c r="B200" s="38"/>
      <c r="C200" s="38"/>
      <c r="D200" s="38"/>
      <c r="E200" s="38"/>
      <c r="F200" s="38"/>
      <c r="G200" s="38"/>
      <c r="H200" s="38"/>
      <c r="I200" s="38"/>
    </row>
    <row r="201" spans="1:9">
      <c r="A201" s="38"/>
      <c r="B201" s="38"/>
      <c r="C201" s="38"/>
      <c r="D201" s="38"/>
      <c r="E201" s="38"/>
      <c r="F201" s="38"/>
      <c r="G201" s="38"/>
      <c r="H201" s="38"/>
      <c r="I201" s="38"/>
    </row>
    <row r="202" spans="1:9">
      <c r="A202" s="38"/>
      <c r="B202" s="38"/>
      <c r="C202" s="38"/>
      <c r="D202" s="38"/>
      <c r="E202" s="38"/>
      <c r="F202" s="38"/>
      <c r="G202" s="38"/>
      <c r="H202" s="38"/>
      <c r="I202" s="38"/>
    </row>
    <row r="203" spans="1:9">
      <c r="A203" s="38"/>
      <c r="B203" s="38"/>
      <c r="C203" s="38"/>
      <c r="D203" s="38"/>
      <c r="E203" s="38"/>
      <c r="F203" s="38"/>
      <c r="G203" s="38"/>
      <c r="H203" s="38"/>
      <c r="I203" s="38"/>
    </row>
    <row r="204" spans="1:9">
      <c r="A204" s="38"/>
      <c r="B204" s="38"/>
      <c r="C204" s="38"/>
      <c r="D204" s="38"/>
      <c r="E204" s="38"/>
      <c r="F204" s="38"/>
      <c r="G204" s="38"/>
      <c r="H204" s="38"/>
      <c r="I204" s="38"/>
    </row>
    <row r="205" spans="1:9">
      <c r="A205" s="38"/>
      <c r="B205" s="38"/>
      <c r="C205" s="38"/>
      <c r="D205" s="38"/>
      <c r="E205" s="38"/>
      <c r="F205" s="38"/>
      <c r="G205" s="38"/>
      <c r="H205" s="38"/>
      <c r="I205" s="38"/>
    </row>
    <row r="206" spans="1:9">
      <c r="A206" s="38"/>
      <c r="B206" s="38"/>
      <c r="C206" s="38"/>
      <c r="D206" s="38"/>
      <c r="E206" s="38"/>
      <c r="F206" s="38"/>
      <c r="G206" s="38"/>
      <c r="H206" s="38"/>
      <c r="I206" s="38"/>
    </row>
    <row r="207" spans="1:9">
      <c r="A207" s="38"/>
      <c r="B207" s="38"/>
      <c r="C207" s="38"/>
      <c r="D207" s="38"/>
      <c r="E207" s="38"/>
      <c r="F207" s="38"/>
      <c r="G207" s="38"/>
      <c r="H207" s="38"/>
      <c r="I207" s="38"/>
    </row>
    <row r="208" spans="1:9">
      <c r="A208" s="38"/>
      <c r="B208" s="38"/>
      <c r="C208" s="38"/>
      <c r="D208" s="38"/>
      <c r="E208" s="38"/>
      <c r="F208" s="38"/>
      <c r="G208" s="38"/>
      <c r="H208" s="38"/>
      <c r="I208" s="38"/>
    </row>
    <row r="209" spans="1:9">
      <c r="A209" s="38"/>
      <c r="B209" s="38"/>
      <c r="C209" s="38"/>
      <c r="D209" s="38"/>
      <c r="E209" s="38"/>
      <c r="F209" s="38"/>
      <c r="G209" s="38"/>
      <c r="H209" s="38"/>
      <c r="I209" s="38"/>
    </row>
    <row r="210" spans="1:9">
      <c r="A210" s="38"/>
      <c r="B210" s="38"/>
      <c r="C210" s="38"/>
      <c r="D210" s="38"/>
      <c r="E210" s="38"/>
      <c r="F210" s="38"/>
      <c r="G210" s="38"/>
      <c r="H210" s="38"/>
      <c r="I210" s="38"/>
    </row>
    <row r="211" spans="1:9">
      <c r="A211" s="38"/>
      <c r="B211" s="38"/>
      <c r="C211" s="38"/>
      <c r="D211" s="38"/>
      <c r="E211" s="38"/>
      <c r="F211" s="38"/>
      <c r="G211" s="38"/>
      <c r="H211" s="38"/>
      <c r="I211" s="38"/>
    </row>
    <row r="212" spans="1:9">
      <c r="A212" s="38"/>
      <c r="B212" s="38"/>
      <c r="C212" s="38"/>
      <c r="D212" s="38"/>
      <c r="E212" s="38"/>
      <c r="F212" s="38"/>
      <c r="G212" s="38"/>
      <c r="H212" s="38"/>
      <c r="I212" s="38"/>
    </row>
    <row r="213" spans="1:9">
      <c r="A213" s="38"/>
      <c r="B213" s="38"/>
      <c r="C213" s="38"/>
      <c r="D213" s="38"/>
      <c r="E213" s="38"/>
      <c r="F213" s="38"/>
      <c r="G213" s="38"/>
      <c r="H213" s="38"/>
      <c r="I213" s="38"/>
    </row>
    <row r="214" spans="1:9">
      <c r="A214" s="38"/>
      <c r="B214" s="38"/>
      <c r="C214" s="38"/>
      <c r="D214" s="38"/>
      <c r="E214" s="38"/>
      <c r="F214" s="38"/>
      <c r="G214" s="38"/>
      <c r="H214" s="38"/>
      <c r="I214" s="38"/>
    </row>
    <row r="215" spans="1:9">
      <c r="A215" s="38"/>
      <c r="B215" s="38"/>
      <c r="C215" s="38"/>
      <c r="D215" s="38"/>
      <c r="E215" s="38"/>
      <c r="F215" s="38"/>
      <c r="G215" s="38"/>
      <c r="H215" s="38"/>
      <c r="I215" s="38"/>
    </row>
    <row r="216" spans="1:9">
      <c r="A216" s="38"/>
      <c r="B216" s="38"/>
      <c r="C216" s="38"/>
      <c r="D216" s="38"/>
      <c r="E216" s="38"/>
      <c r="F216" s="38"/>
      <c r="G216" s="38"/>
      <c r="H216" s="38"/>
      <c r="I216" s="38"/>
    </row>
    <row r="217" spans="1:9">
      <c r="A217" s="38"/>
      <c r="B217" s="38"/>
      <c r="C217" s="38"/>
      <c r="D217" s="38"/>
      <c r="E217" s="38"/>
      <c r="F217" s="38"/>
      <c r="G217" s="38"/>
      <c r="H217" s="38"/>
      <c r="I217" s="38"/>
    </row>
    <row r="218" spans="1:9">
      <c r="A218" s="38"/>
      <c r="B218" s="38"/>
      <c r="C218" s="38"/>
      <c r="D218" s="38"/>
      <c r="E218" s="38"/>
      <c r="F218" s="38"/>
      <c r="G218" s="38"/>
      <c r="H218" s="38"/>
      <c r="I218" s="38"/>
    </row>
    <row r="219" spans="1:9">
      <c r="A219" s="38"/>
      <c r="B219" s="38"/>
      <c r="C219" s="38"/>
      <c r="D219" s="38"/>
      <c r="E219" s="38"/>
      <c r="F219" s="38"/>
      <c r="G219" s="38"/>
      <c r="H219" s="38"/>
      <c r="I219" s="38"/>
    </row>
    <row r="220" spans="1:9">
      <c r="A220" s="38"/>
      <c r="B220" s="38"/>
      <c r="C220" s="38"/>
      <c r="D220" s="38"/>
      <c r="E220" s="38"/>
      <c r="F220" s="38"/>
      <c r="G220" s="38"/>
      <c r="H220" s="38"/>
      <c r="I220" s="38"/>
    </row>
    <row r="221" spans="1:9">
      <c r="A221" s="38"/>
      <c r="B221" s="38"/>
      <c r="C221" s="38"/>
      <c r="D221" s="38"/>
      <c r="E221" s="38"/>
      <c r="F221" s="38"/>
      <c r="G221" s="38"/>
      <c r="H221" s="38"/>
      <c r="I221" s="38"/>
    </row>
    <row r="222" spans="1:9">
      <c r="A222" s="38"/>
      <c r="B222" s="38"/>
      <c r="C222" s="38"/>
      <c r="D222" s="38"/>
      <c r="E222" s="38"/>
      <c r="F222" s="38"/>
      <c r="G222" s="38"/>
      <c r="H222" s="38"/>
      <c r="I222" s="38"/>
    </row>
    <row r="223" spans="1:9">
      <c r="A223" s="38"/>
      <c r="B223" s="38"/>
      <c r="C223" s="38"/>
      <c r="D223" s="38"/>
      <c r="E223" s="38"/>
      <c r="F223" s="38"/>
      <c r="G223" s="38"/>
      <c r="H223" s="38"/>
      <c r="I223" s="38"/>
    </row>
    <row r="224" spans="1:9">
      <c r="A224" s="38"/>
      <c r="B224" s="38"/>
      <c r="C224" s="38"/>
      <c r="D224" s="38"/>
      <c r="E224" s="38"/>
      <c r="F224" s="38"/>
      <c r="G224" s="38"/>
      <c r="H224" s="38"/>
      <c r="I224" s="38"/>
    </row>
    <row r="225" spans="1:9">
      <c r="A225" s="38"/>
      <c r="B225" s="38"/>
      <c r="C225" s="38"/>
      <c r="D225" s="38"/>
      <c r="E225" s="38"/>
      <c r="F225" s="38"/>
      <c r="G225" s="38"/>
      <c r="H225" s="38"/>
      <c r="I225" s="38"/>
    </row>
    <row r="226" spans="1:9">
      <c r="A226" s="38"/>
      <c r="B226" s="38"/>
      <c r="C226" s="38"/>
      <c r="D226" s="38"/>
      <c r="E226" s="38"/>
      <c r="F226" s="38"/>
      <c r="G226" s="38"/>
      <c r="H226" s="38"/>
      <c r="I226" s="38"/>
    </row>
    <row r="227" spans="1:9">
      <c r="A227" s="38"/>
      <c r="B227" s="38"/>
      <c r="C227" s="38"/>
      <c r="D227" s="38"/>
      <c r="E227" s="38"/>
      <c r="F227" s="38"/>
      <c r="G227" s="38"/>
      <c r="H227" s="38"/>
      <c r="I227" s="38"/>
    </row>
    <row r="228" spans="1:9">
      <c r="A228" s="38"/>
      <c r="B228" s="38"/>
      <c r="C228" s="38"/>
      <c r="D228" s="38"/>
      <c r="E228" s="38"/>
      <c r="F228" s="38"/>
      <c r="G228" s="38"/>
      <c r="H228" s="38"/>
      <c r="I228" s="38"/>
    </row>
    <row r="229" spans="1:9">
      <c r="A229" s="38"/>
      <c r="B229" s="38"/>
      <c r="C229" s="38"/>
      <c r="D229" s="38"/>
      <c r="E229" s="38"/>
      <c r="F229" s="38"/>
      <c r="G229" s="38"/>
      <c r="H229" s="38"/>
      <c r="I229" s="38"/>
    </row>
    <row r="230" spans="1:9">
      <c r="A230" s="38"/>
      <c r="B230" s="38"/>
      <c r="C230" s="38"/>
      <c r="D230" s="38"/>
      <c r="E230" s="38"/>
      <c r="F230" s="38"/>
      <c r="G230" s="38"/>
      <c r="H230" s="38"/>
      <c r="I230" s="38"/>
    </row>
    <row r="231" spans="1:9">
      <c r="A231" s="38"/>
      <c r="B231" s="38"/>
      <c r="C231" s="38"/>
      <c r="D231" s="38"/>
      <c r="E231" s="38"/>
      <c r="F231" s="38"/>
      <c r="G231" s="38"/>
      <c r="H231" s="38"/>
      <c r="I231" s="38"/>
    </row>
    <row r="232" spans="1:9">
      <c r="A232" s="38"/>
      <c r="B232" s="38"/>
      <c r="C232" s="38"/>
      <c r="D232" s="38"/>
      <c r="E232" s="38"/>
      <c r="F232" s="38"/>
      <c r="G232" s="38"/>
      <c r="H232" s="38"/>
      <c r="I232" s="38"/>
    </row>
    <row r="233" spans="1:9">
      <c r="A233" s="38"/>
      <c r="B233" s="38"/>
      <c r="C233" s="38"/>
      <c r="D233" s="38"/>
      <c r="E233" s="38"/>
      <c r="F233" s="38"/>
      <c r="G233" s="38"/>
      <c r="H233" s="38"/>
      <c r="I233" s="38"/>
    </row>
    <row r="234" spans="1:9">
      <c r="A234" s="38"/>
      <c r="B234" s="38"/>
      <c r="C234" s="38"/>
      <c r="D234" s="38"/>
      <c r="E234" s="38"/>
      <c r="F234" s="38"/>
      <c r="G234" s="38"/>
      <c r="H234" s="38"/>
      <c r="I234" s="38"/>
    </row>
    <row r="235" spans="1:9">
      <c r="A235" s="38"/>
      <c r="B235" s="38"/>
      <c r="C235" s="38"/>
      <c r="D235" s="38"/>
      <c r="E235" s="38"/>
      <c r="F235" s="38"/>
      <c r="G235" s="38"/>
      <c r="H235" s="38"/>
      <c r="I235" s="38"/>
    </row>
    <row r="236" spans="1:9">
      <c r="A236" s="38"/>
      <c r="B236" s="38"/>
      <c r="C236" s="38"/>
      <c r="D236" s="38"/>
      <c r="E236" s="38"/>
      <c r="F236" s="38"/>
      <c r="G236" s="38"/>
      <c r="H236" s="38"/>
      <c r="I236" s="38"/>
    </row>
    <row r="237" spans="1:9">
      <c r="A237" s="38"/>
      <c r="B237" s="38"/>
      <c r="C237" s="38"/>
      <c r="D237" s="38"/>
      <c r="E237" s="38"/>
      <c r="F237" s="38"/>
      <c r="G237" s="38"/>
      <c r="H237" s="38"/>
      <c r="I237" s="38"/>
    </row>
    <row r="238" spans="1:9">
      <c r="A238" s="38"/>
      <c r="B238" s="38"/>
      <c r="C238" s="38"/>
      <c r="D238" s="38"/>
      <c r="E238" s="38"/>
      <c r="F238" s="38"/>
      <c r="G238" s="38"/>
      <c r="H238" s="38"/>
      <c r="I238" s="38"/>
    </row>
    <row r="239" spans="1:9">
      <c r="A239" s="38"/>
      <c r="B239" s="38"/>
      <c r="C239" s="38"/>
      <c r="D239" s="38"/>
      <c r="E239" s="38"/>
      <c r="F239" s="38"/>
      <c r="G239" s="38"/>
      <c r="H239" s="38"/>
      <c r="I239" s="38"/>
    </row>
    <row r="240" spans="1:9">
      <c r="A240" s="38"/>
      <c r="B240" s="38"/>
      <c r="C240" s="38"/>
      <c r="D240" s="38"/>
      <c r="E240" s="38"/>
      <c r="F240" s="38"/>
      <c r="G240" s="38"/>
      <c r="H240" s="38"/>
      <c r="I240" s="38"/>
    </row>
    <row r="241" spans="1:9">
      <c r="A241" s="38"/>
      <c r="B241" s="38"/>
      <c r="C241" s="38"/>
      <c r="D241" s="38"/>
      <c r="E241" s="38"/>
      <c r="F241" s="38"/>
      <c r="G241" s="38"/>
      <c r="H241" s="38"/>
      <c r="I241" s="38"/>
    </row>
    <row r="242" spans="1:9">
      <c r="A242" s="38"/>
      <c r="B242" s="38"/>
      <c r="C242" s="38"/>
      <c r="D242" s="38"/>
      <c r="E242" s="38"/>
      <c r="F242" s="38"/>
      <c r="G242" s="38"/>
      <c r="H242" s="38"/>
      <c r="I242" s="38"/>
    </row>
    <row r="243" spans="1:9">
      <c r="A243" s="38"/>
      <c r="B243" s="38"/>
      <c r="C243" s="38"/>
      <c r="D243" s="38"/>
      <c r="E243" s="38"/>
      <c r="F243" s="38"/>
      <c r="G243" s="38"/>
      <c r="H243" s="38"/>
      <c r="I243" s="38"/>
    </row>
    <row r="244" spans="1:9">
      <c r="A244" s="38"/>
      <c r="B244" s="38"/>
      <c r="C244" s="38"/>
      <c r="D244" s="38"/>
      <c r="E244" s="38"/>
      <c r="F244" s="38"/>
      <c r="G244" s="38"/>
      <c r="H244" s="38"/>
      <c r="I244" s="38"/>
    </row>
    <row r="245" spans="1:9">
      <c r="A245" s="38"/>
      <c r="B245" s="38"/>
      <c r="C245" s="38"/>
      <c r="D245" s="38"/>
      <c r="E245" s="38"/>
      <c r="F245" s="38"/>
      <c r="G245" s="38"/>
      <c r="H245" s="38"/>
      <c r="I245" s="38"/>
    </row>
    <row r="246" spans="1:9">
      <c r="A246" s="38"/>
      <c r="B246" s="38"/>
      <c r="C246" s="38"/>
      <c r="D246" s="38"/>
      <c r="E246" s="38"/>
      <c r="F246" s="38"/>
      <c r="G246" s="38"/>
      <c r="H246" s="38"/>
      <c r="I246" s="38"/>
    </row>
    <row r="247" spans="1:9">
      <c r="A247" s="38"/>
      <c r="B247" s="38"/>
      <c r="C247" s="38"/>
      <c r="D247" s="38"/>
      <c r="E247" s="38"/>
      <c r="F247" s="38"/>
      <c r="G247" s="38"/>
      <c r="H247" s="38"/>
      <c r="I247" s="38"/>
    </row>
    <row r="248" spans="1:9">
      <c r="A248" s="38"/>
      <c r="B248" s="38"/>
      <c r="C248" s="38"/>
      <c r="D248" s="38"/>
      <c r="E248" s="38"/>
      <c r="F248" s="38"/>
      <c r="G248" s="38"/>
      <c r="H248" s="38"/>
      <c r="I248" s="38"/>
    </row>
    <row r="249" spans="1:9">
      <c r="A249" s="38"/>
      <c r="B249" s="38"/>
      <c r="C249" s="38"/>
      <c r="D249" s="38"/>
      <c r="E249" s="38"/>
      <c r="F249" s="38"/>
      <c r="G249" s="38"/>
      <c r="H249" s="38"/>
      <c r="I249" s="38"/>
    </row>
    <row r="250" spans="1:9">
      <c r="A250" s="38"/>
      <c r="B250" s="38"/>
      <c r="C250" s="38"/>
      <c r="D250" s="38"/>
      <c r="E250" s="38"/>
      <c r="F250" s="38"/>
      <c r="G250" s="38"/>
      <c r="H250" s="38"/>
      <c r="I250" s="38"/>
    </row>
    <row r="251" spans="1:9">
      <c r="A251" s="38"/>
      <c r="B251" s="38"/>
      <c r="C251" s="38"/>
      <c r="D251" s="38"/>
      <c r="E251" s="38"/>
      <c r="F251" s="38"/>
      <c r="G251" s="38"/>
      <c r="H251" s="38"/>
      <c r="I251" s="38"/>
    </row>
    <row r="252" spans="1:9">
      <c r="A252" s="38"/>
      <c r="B252" s="38"/>
      <c r="C252" s="38"/>
      <c r="D252" s="38"/>
      <c r="E252" s="38"/>
      <c r="F252" s="38"/>
      <c r="G252" s="38"/>
      <c r="H252" s="38"/>
      <c r="I252" s="38"/>
    </row>
    <row r="253" spans="1:9">
      <c r="A253" s="38"/>
      <c r="B253" s="38"/>
      <c r="C253" s="38"/>
      <c r="D253" s="38"/>
      <c r="E253" s="38"/>
      <c r="F253" s="38"/>
      <c r="G253" s="38"/>
      <c r="H253" s="38"/>
      <c r="I253" s="38"/>
    </row>
    <row r="254" spans="1:9">
      <c r="A254" s="38"/>
      <c r="B254" s="38"/>
      <c r="C254" s="38"/>
      <c r="D254" s="38"/>
      <c r="E254" s="38"/>
      <c r="F254" s="38"/>
      <c r="G254" s="38"/>
      <c r="H254" s="38"/>
      <c r="I254" s="38"/>
    </row>
    <row r="255" spans="1:9">
      <c r="A255" s="38"/>
      <c r="B255" s="38"/>
      <c r="C255" s="38"/>
      <c r="D255" s="38"/>
      <c r="E255" s="38"/>
      <c r="F255" s="38"/>
      <c r="G255" s="38"/>
      <c r="H255" s="38"/>
      <c r="I255" s="38"/>
    </row>
    <row r="256" spans="1:9">
      <c r="A256" s="38"/>
      <c r="B256" s="38"/>
      <c r="C256" s="38"/>
      <c r="D256" s="38"/>
      <c r="E256" s="38"/>
      <c r="F256" s="38"/>
      <c r="G256" s="38"/>
      <c r="H256" s="38"/>
      <c r="I256" s="38"/>
    </row>
    <row r="257" spans="1:9">
      <c r="A257" s="38"/>
      <c r="B257" s="38"/>
      <c r="C257" s="38"/>
      <c r="D257" s="38"/>
      <c r="E257" s="38"/>
      <c r="F257" s="38"/>
      <c r="G257" s="38"/>
      <c r="H257" s="38"/>
      <c r="I257" s="38"/>
    </row>
    <row r="258" spans="1:9">
      <c r="A258" s="38"/>
      <c r="B258" s="38"/>
      <c r="C258" s="38"/>
      <c r="D258" s="38"/>
      <c r="E258" s="38"/>
      <c r="F258" s="38"/>
      <c r="G258" s="38"/>
      <c r="H258" s="38"/>
      <c r="I258" s="38"/>
    </row>
    <row r="259" spans="1:9">
      <c r="A259" s="38"/>
      <c r="B259" s="38"/>
      <c r="C259" s="38"/>
      <c r="D259" s="38"/>
      <c r="E259" s="38"/>
      <c r="F259" s="38"/>
      <c r="G259" s="38"/>
      <c r="H259" s="38"/>
      <c r="I259" s="38"/>
    </row>
    <row r="260" spans="1:9">
      <c r="A260" s="38"/>
      <c r="B260" s="38"/>
      <c r="C260" s="38"/>
      <c r="D260" s="38"/>
      <c r="E260" s="38"/>
      <c r="F260" s="38"/>
      <c r="G260" s="38"/>
      <c r="H260" s="38"/>
      <c r="I260" s="38"/>
    </row>
    <row r="261" spans="1:9">
      <c r="A261" s="38"/>
      <c r="B261" s="38"/>
      <c r="C261" s="38"/>
      <c r="D261" s="38"/>
      <c r="E261" s="38"/>
      <c r="F261" s="38"/>
      <c r="G261" s="38"/>
      <c r="H261" s="38"/>
      <c r="I261" s="38"/>
    </row>
    <row r="262" spans="1:9">
      <c r="A262" s="38"/>
      <c r="B262" s="38"/>
      <c r="C262" s="38"/>
      <c r="D262" s="38"/>
      <c r="E262" s="38"/>
      <c r="F262" s="38"/>
      <c r="G262" s="38"/>
      <c r="H262" s="38"/>
      <c r="I262" s="38"/>
    </row>
    <row r="263" spans="1:9">
      <c r="A263" s="38"/>
      <c r="B263" s="38"/>
      <c r="C263" s="38"/>
      <c r="D263" s="38"/>
      <c r="E263" s="38"/>
      <c r="F263" s="38"/>
      <c r="G263" s="38"/>
      <c r="H263" s="38"/>
      <c r="I263" s="38"/>
    </row>
    <row r="264" spans="1:9">
      <c r="A264" s="38"/>
      <c r="B264" s="38"/>
      <c r="C264" s="38"/>
      <c r="D264" s="38"/>
      <c r="E264" s="38"/>
      <c r="F264" s="38"/>
      <c r="G264" s="38"/>
      <c r="H264" s="38"/>
      <c r="I264" s="38"/>
    </row>
    <row r="265" spans="1:9">
      <c r="A265" s="38"/>
      <c r="B265" s="38"/>
      <c r="C265" s="38"/>
      <c r="D265" s="38"/>
      <c r="E265" s="38"/>
      <c r="F265" s="38"/>
      <c r="G265" s="38"/>
      <c r="H265" s="38"/>
      <c r="I265" s="38"/>
    </row>
    <row r="266" spans="1:9">
      <c r="A266" s="38"/>
      <c r="B266" s="38"/>
      <c r="C266" s="38"/>
      <c r="D266" s="38"/>
      <c r="E266" s="38"/>
      <c r="F266" s="38"/>
      <c r="G266" s="38"/>
      <c r="H266" s="38"/>
      <c r="I266" s="38"/>
    </row>
    <row r="267" spans="1:9">
      <c r="A267" s="38"/>
      <c r="B267" s="38"/>
      <c r="C267" s="38"/>
      <c r="D267" s="38"/>
      <c r="E267" s="38"/>
      <c r="F267" s="38"/>
      <c r="G267" s="38"/>
      <c r="H267" s="38"/>
      <c r="I267" s="38"/>
    </row>
    <row r="268" spans="1:9">
      <c r="A268" s="38"/>
      <c r="B268" s="38"/>
      <c r="C268" s="38"/>
      <c r="D268" s="38"/>
      <c r="E268" s="38"/>
      <c r="F268" s="38"/>
      <c r="G268" s="38"/>
      <c r="H268" s="38"/>
      <c r="I268" s="38"/>
    </row>
    <row r="269" spans="1:9">
      <c r="A269" s="38"/>
      <c r="B269" s="38"/>
      <c r="C269" s="38"/>
      <c r="D269" s="38"/>
      <c r="E269" s="38"/>
      <c r="F269" s="38"/>
      <c r="G269" s="38"/>
      <c r="H269" s="38"/>
      <c r="I269" s="38"/>
    </row>
    <row r="270" spans="1:9">
      <c r="A270" s="38"/>
      <c r="B270" s="38"/>
      <c r="C270" s="38"/>
      <c r="D270" s="38"/>
      <c r="E270" s="38"/>
      <c r="F270" s="38"/>
      <c r="G270" s="38"/>
      <c r="H270" s="38"/>
      <c r="I270" s="38"/>
    </row>
    <row r="271" spans="1:9">
      <c r="A271" s="38"/>
      <c r="B271" s="38"/>
      <c r="C271" s="38"/>
      <c r="D271" s="38"/>
      <c r="E271" s="38"/>
      <c r="F271" s="38"/>
      <c r="G271" s="38"/>
      <c r="H271" s="38"/>
      <c r="I271" s="38"/>
    </row>
    <row r="272" spans="1:9">
      <c r="A272" s="38"/>
      <c r="B272" s="38"/>
      <c r="C272" s="38"/>
      <c r="D272" s="38"/>
      <c r="E272" s="38"/>
      <c r="F272" s="38"/>
      <c r="G272" s="38"/>
      <c r="H272" s="38"/>
      <c r="I272" s="38"/>
    </row>
    <row r="273" spans="1:9">
      <c r="A273" s="38"/>
      <c r="B273" s="38"/>
      <c r="C273" s="38"/>
      <c r="D273" s="38"/>
      <c r="E273" s="38"/>
      <c r="F273" s="38"/>
      <c r="G273" s="38"/>
      <c r="H273" s="38"/>
      <c r="I273" s="38"/>
    </row>
    <row r="274" spans="1:9">
      <c r="A274" s="38"/>
      <c r="B274" s="38"/>
      <c r="C274" s="38"/>
      <c r="D274" s="38"/>
      <c r="E274" s="38"/>
      <c r="F274" s="38"/>
      <c r="G274" s="38"/>
      <c r="H274" s="38"/>
      <c r="I274" s="38"/>
    </row>
    <row r="275" spans="1:9">
      <c r="A275" s="38"/>
      <c r="B275" s="38"/>
      <c r="C275" s="38"/>
      <c r="D275" s="38"/>
      <c r="E275" s="38"/>
      <c r="F275" s="38"/>
      <c r="G275" s="38"/>
      <c r="H275" s="38"/>
      <c r="I275" s="38"/>
    </row>
    <row r="276" spans="1:9">
      <c r="A276" s="38"/>
      <c r="B276" s="38"/>
      <c r="C276" s="38"/>
      <c r="D276" s="38"/>
      <c r="E276" s="38"/>
      <c r="F276" s="38"/>
      <c r="G276" s="38"/>
      <c r="H276" s="38"/>
      <c r="I276" s="38"/>
    </row>
    <row r="277" spans="1:9">
      <c r="A277" s="38"/>
      <c r="B277" s="38"/>
      <c r="C277" s="38"/>
      <c r="D277" s="38"/>
      <c r="E277" s="38"/>
      <c r="F277" s="38"/>
      <c r="G277" s="38"/>
      <c r="H277" s="38"/>
      <c r="I277" s="38"/>
    </row>
    <row r="278" spans="1:9">
      <c r="A278" s="38"/>
      <c r="B278" s="38"/>
      <c r="C278" s="38"/>
      <c r="D278" s="38"/>
      <c r="E278" s="38"/>
      <c r="F278" s="38"/>
      <c r="G278" s="38"/>
      <c r="H278" s="38"/>
      <c r="I278" s="38"/>
    </row>
    <row r="279" spans="1:9">
      <c r="A279" s="38"/>
      <c r="B279" s="38"/>
      <c r="C279" s="38"/>
      <c r="D279" s="38"/>
      <c r="E279" s="38"/>
      <c r="F279" s="38"/>
      <c r="G279" s="38"/>
      <c r="H279" s="38"/>
      <c r="I279" s="38"/>
    </row>
    <row r="280" spans="1:9">
      <c r="A280" s="38"/>
      <c r="B280" s="38"/>
      <c r="C280" s="38"/>
      <c r="D280" s="38"/>
      <c r="E280" s="38"/>
      <c r="F280" s="38"/>
      <c r="G280" s="38"/>
      <c r="H280" s="38"/>
      <c r="I280" s="38"/>
    </row>
    <row r="281" spans="1:9">
      <c r="A281" s="38"/>
      <c r="B281" s="38"/>
      <c r="C281" s="38"/>
      <c r="D281" s="38"/>
      <c r="E281" s="38"/>
      <c r="F281" s="38"/>
      <c r="G281" s="38"/>
      <c r="H281" s="38"/>
      <c r="I281" s="38"/>
    </row>
    <row r="282" spans="1:9">
      <c r="A282" s="38"/>
      <c r="B282" s="38"/>
      <c r="C282" s="38"/>
      <c r="D282" s="38"/>
      <c r="E282" s="38"/>
      <c r="F282" s="38"/>
      <c r="G282" s="38"/>
      <c r="H282" s="38"/>
      <c r="I282" s="38"/>
    </row>
    <row r="283" spans="1:9">
      <c r="A283" s="38"/>
      <c r="B283" s="38"/>
      <c r="C283" s="38"/>
      <c r="D283" s="38"/>
      <c r="E283" s="38"/>
      <c r="F283" s="38"/>
      <c r="G283" s="38"/>
      <c r="H283" s="38"/>
      <c r="I283" s="38"/>
    </row>
    <row r="284" spans="1:9">
      <c r="A284" s="38"/>
      <c r="B284" s="38"/>
      <c r="C284" s="38"/>
      <c r="D284" s="38"/>
      <c r="E284" s="38"/>
      <c r="F284" s="38"/>
      <c r="G284" s="38"/>
      <c r="H284" s="38"/>
      <c r="I284" s="38"/>
    </row>
    <row r="285" spans="1:9">
      <c r="A285" s="38"/>
      <c r="B285" s="38"/>
      <c r="C285" s="38"/>
      <c r="D285" s="38"/>
      <c r="E285" s="38"/>
      <c r="F285" s="38"/>
      <c r="G285" s="38"/>
      <c r="H285" s="38"/>
      <c r="I285" s="38"/>
    </row>
    <row r="286" spans="1:9">
      <c r="A286" s="38"/>
      <c r="B286" s="38"/>
      <c r="C286" s="38"/>
      <c r="D286" s="38"/>
      <c r="E286" s="38"/>
      <c r="F286" s="38"/>
      <c r="G286" s="38"/>
      <c r="H286" s="38"/>
      <c r="I286" s="38"/>
    </row>
    <row r="287" spans="1:9">
      <c r="A287" s="38"/>
      <c r="B287" s="38"/>
      <c r="C287" s="38"/>
      <c r="D287" s="38"/>
      <c r="E287" s="38"/>
      <c r="F287" s="38"/>
      <c r="G287" s="38"/>
      <c r="H287" s="38"/>
      <c r="I287" s="38"/>
    </row>
    <row r="288" spans="1:9">
      <c r="A288" s="38"/>
      <c r="B288" s="38"/>
      <c r="C288" s="38"/>
      <c r="D288" s="38"/>
      <c r="E288" s="38"/>
      <c r="F288" s="38"/>
      <c r="G288" s="38"/>
      <c r="H288" s="38"/>
      <c r="I288" s="38"/>
    </row>
    <row r="289" spans="1:9">
      <c r="A289" s="38"/>
      <c r="B289" s="38"/>
      <c r="C289" s="38"/>
      <c r="D289" s="38"/>
      <c r="E289" s="38"/>
      <c r="F289" s="38"/>
      <c r="G289" s="38"/>
      <c r="H289" s="38"/>
      <c r="I289" s="38"/>
    </row>
    <row r="290" spans="1:9">
      <c r="A290" s="38"/>
      <c r="B290" s="38"/>
      <c r="C290" s="38"/>
      <c r="D290" s="38"/>
      <c r="E290" s="38"/>
      <c r="F290" s="38"/>
      <c r="G290" s="38"/>
      <c r="H290" s="38"/>
      <c r="I290" s="38"/>
    </row>
    <row r="291" spans="1:9">
      <c r="A291" s="38"/>
      <c r="B291" s="38"/>
      <c r="C291" s="38"/>
      <c r="D291" s="38"/>
      <c r="E291" s="38"/>
      <c r="F291" s="38"/>
      <c r="G291" s="38"/>
      <c r="H291" s="38"/>
      <c r="I291" s="38"/>
    </row>
    <row r="292" spans="1:9">
      <c r="A292" s="38"/>
      <c r="B292" s="38"/>
      <c r="C292" s="38"/>
      <c r="D292" s="38"/>
      <c r="E292" s="38"/>
      <c r="F292" s="38"/>
      <c r="G292" s="38"/>
      <c r="H292" s="38"/>
      <c r="I292" s="38"/>
    </row>
    <row r="293" spans="1:9">
      <c r="A293" s="38"/>
      <c r="B293" s="38"/>
      <c r="C293" s="38"/>
      <c r="D293" s="38"/>
      <c r="E293" s="38"/>
      <c r="F293" s="38"/>
      <c r="G293" s="38"/>
      <c r="H293" s="38"/>
      <c r="I293" s="38"/>
    </row>
    <row r="294" spans="1:9">
      <c r="A294" s="38"/>
      <c r="B294" s="38"/>
      <c r="C294" s="38"/>
      <c r="D294" s="38"/>
      <c r="E294" s="38"/>
      <c r="F294" s="38"/>
      <c r="G294" s="38"/>
      <c r="H294" s="38"/>
      <c r="I294" s="38"/>
    </row>
    <row r="295" spans="1:9">
      <c r="A295" s="38"/>
      <c r="B295" s="38"/>
      <c r="C295" s="38"/>
      <c r="D295" s="38"/>
      <c r="E295" s="38"/>
      <c r="F295" s="38"/>
      <c r="G295" s="38"/>
      <c r="H295" s="38"/>
      <c r="I295" s="38"/>
    </row>
    <row r="296" spans="1:9">
      <c r="A296" s="38"/>
      <c r="B296" s="38"/>
      <c r="C296" s="38"/>
      <c r="D296" s="38"/>
      <c r="E296" s="38"/>
      <c r="F296" s="38"/>
      <c r="G296" s="38"/>
      <c r="H296" s="38"/>
      <c r="I296" s="38"/>
    </row>
    <row r="297" spans="1:9">
      <c r="A297" s="38"/>
      <c r="B297" s="38"/>
      <c r="C297" s="38"/>
      <c r="D297" s="38"/>
      <c r="E297" s="38"/>
      <c r="F297" s="38"/>
      <c r="G297" s="38"/>
      <c r="H297" s="38"/>
      <c r="I297" s="38"/>
    </row>
    <row r="298" spans="1:9">
      <c r="A298" s="38"/>
      <c r="B298" s="38"/>
      <c r="C298" s="38"/>
      <c r="D298" s="38"/>
      <c r="E298" s="38"/>
      <c r="F298" s="38"/>
      <c r="G298" s="38"/>
      <c r="H298" s="38"/>
      <c r="I298" s="38"/>
    </row>
    <row r="299" spans="1:9">
      <c r="A299" s="38"/>
      <c r="B299" s="38"/>
      <c r="C299" s="38"/>
      <c r="D299" s="38"/>
      <c r="E299" s="38"/>
      <c r="F299" s="38"/>
      <c r="G299" s="38"/>
      <c r="H299" s="38"/>
      <c r="I299" s="38"/>
    </row>
    <row r="300" spans="1:9">
      <c r="A300" s="38"/>
      <c r="B300" s="38"/>
      <c r="C300" s="38"/>
      <c r="D300" s="38"/>
      <c r="E300" s="38"/>
      <c r="F300" s="38"/>
      <c r="G300" s="38"/>
      <c r="H300" s="38"/>
      <c r="I300" s="38"/>
    </row>
    <row r="301" spans="1:9">
      <c r="A301" s="38"/>
      <c r="B301" s="38"/>
      <c r="C301" s="38"/>
      <c r="D301" s="38"/>
      <c r="E301" s="38"/>
      <c r="F301" s="38"/>
      <c r="G301" s="38"/>
      <c r="H301" s="38"/>
      <c r="I301" s="38"/>
    </row>
    <row r="302" spans="1:9">
      <c r="A302" s="38"/>
      <c r="B302" s="38"/>
      <c r="C302" s="38"/>
      <c r="D302" s="38"/>
      <c r="E302" s="38"/>
      <c r="F302" s="38"/>
      <c r="G302" s="38"/>
      <c r="H302" s="38"/>
      <c r="I302" s="38"/>
    </row>
    <row r="303" spans="1:9">
      <c r="A303" s="38"/>
      <c r="B303" s="38"/>
      <c r="C303" s="38"/>
      <c r="D303" s="38"/>
      <c r="E303" s="38"/>
    </row>
    <row r="304" spans="1:9">
      <c r="A304" s="38"/>
      <c r="B304" s="38"/>
      <c r="C304" s="38"/>
      <c r="D304" s="38"/>
      <c r="E304" s="38"/>
    </row>
  </sheetData>
  <sheetProtection password="D104" sheet="1" objects="1" scenarios="1"/>
  <mergeCells count="92">
    <mergeCell ref="B41:W41"/>
    <mergeCell ref="B82:W82"/>
    <mergeCell ref="B105:C105"/>
    <mergeCell ref="B106:C106"/>
    <mergeCell ref="B110:C110"/>
    <mergeCell ref="B88:C88"/>
    <mergeCell ref="B89:C89"/>
    <mergeCell ref="B90:C90"/>
    <mergeCell ref="B92:C92"/>
    <mergeCell ref="B96:C96"/>
    <mergeCell ref="B97:C97"/>
    <mergeCell ref="B103:C103"/>
    <mergeCell ref="B94:C94"/>
    <mergeCell ref="B109:C109"/>
    <mergeCell ref="B107:C107"/>
    <mergeCell ref="B108:C108"/>
    <mergeCell ref="H4:H5"/>
    <mergeCell ref="I4:I5"/>
    <mergeCell ref="B98:C98"/>
    <mergeCell ref="B22:C22"/>
    <mergeCell ref="B93:C93"/>
    <mergeCell ref="B91:C91"/>
    <mergeCell ref="B30:C30"/>
    <mergeCell ref="B95:C95"/>
    <mergeCell ref="B19:C19"/>
    <mergeCell ref="B16:C16"/>
    <mergeCell ref="B31:C31"/>
    <mergeCell ref="B32:C32"/>
    <mergeCell ref="B33:C33"/>
    <mergeCell ref="B35:C35"/>
    <mergeCell ref="B36:C36"/>
    <mergeCell ref="B37:C37"/>
    <mergeCell ref="B6:D6"/>
    <mergeCell ref="B7:D7"/>
    <mergeCell ref="B20:C20"/>
    <mergeCell ref="B21:C21"/>
    <mergeCell ref="B23:C23"/>
    <mergeCell ref="B18:C18"/>
    <mergeCell ref="B15:C15"/>
    <mergeCell ref="B10:W10"/>
    <mergeCell ref="B34:C34"/>
    <mergeCell ref="B17:C17"/>
    <mergeCell ref="B24:C24"/>
    <mergeCell ref="B29:C29"/>
    <mergeCell ref="B99:C99"/>
    <mergeCell ref="B67:C67"/>
    <mergeCell ref="B68:C68"/>
    <mergeCell ref="B69:C69"/>
    <mergeCell ref="B70:C70"/>
    <mergeCell ref="B71:C71"/>
    <mergeCell ref="B38:C38"/>
    <mergeCell ref="B87:C87"/>
    <mergeCell ref="B72:C72"/>
    <mergeCell ref="B73:C73"/>
    <mergeCell ref="B44:C44"/>
    <mergeCell ref="B45:C45"/>
    <mergeCell ref="B46:C46"/>
    <mergeCell ref="B47:C47"/>
    <mergeCell ref="B48:C48"/>
    <mergeCell ref="B49:C49"/>
    <mergeCell ref="B50:C50"/>
    <mergeCell ref="B51:C51"/>
    <mergeCell ref="B61:C61"/>
    <mergeCell ref="B62:C62"/>
    <mergeCell ref="B102:C102"/>
    <mergeCell ref="B86:C86"/>
    <mergeCell ref="B100:C100"/>
    <mergeCell ref="B76:C76"/>
    <mergeCell ref="B77:C77"/>
    <mergeCell ref="B56:C56"/>
    <mergeCell ref="B57:C57"/>
    <mergeCell ref="B58:C58"/>
    <mergeCell ref="B59:C59"/>
    <mergeCell ref="B60:C60"/>
    <mergeCell ref="B74:C74"/>
    <mergeCell ref="B63:C63"/>
    <mergeCell ref="B101:C101"/>
    <mergeCell ref="B119:C119"/>
    <mergeCell ref="B120:C120"/>
    <mergeCell ref="B122:C122"/>
    <mergeCell ref="B123:C123"/>
    <mergeCell ref="B113:W113"/>
    <mergeCell ref="B115:C115"/>
    <mergeCell ref="B116:C116"/>
    <mergeCell ref="B117:C117"/>
    <mergeCell ref="B118:C118"/>
    <mergeCell ref="B131:W134"/>
    <mergeCell ref="B139:W142"/>
    <mergeCell ref="B127:C127"/>
    <mergeCell ref="D127:E127"/>
    <mergeCell ref="B129:C129"/>
    <mergeCell ref="B137:C137"/>
  </mergeCells>
  <conditionalFormatting sqref="B113 B84 B23:C24 B37:C38 B10 B41 B82">
    <cfRule type="cellIs" dxfId="29" priority="407" stopIfTrue="1" operator="equal">
      <formula>"NO CONFORME"</formula>
    </cfRule>
  </conditionalFormatting>
  <conditionalFormatting sqref="D121:I121">
    <cfRule type="containsText" dxfId="28" priority="406" operator="containsText" text="NO CONFORME">
      <formula>NOT(ISERROR(SEARCH("NO CONFORME",D121)))</formula>
    </cfRule>
  </conditionalFormatting>
  <conditionalFormatting sqref="D121:I121">
    <cfRule type="cellIs" dxfId="27" priority="401" operator="equal">
      <formula>"NO CONFORME"</formula>
    </cfRule>
    <cfRule type="cellIs" dxfId="26" priority="402" operator="equal">
      <formula>"NO CONFORME"</formula>
    </cfRule>
    <cfRule type="cellIs" dxfId="25" priority="403" operator="equal">
      <formula>"CONFORME"</formula>
    </cfRule>
  </conditionalFormatting>
  <conditionalFormatting sqref="D110:W110 D22:H24 D36:H38 D51:W51 D76:W76">
    <cfRule type="beginsWith" dxfId="24" priority="358" operator="beginsWith" text="CONFORME">
      <formula>LEFT(D22,8)="CONFORME"</formula>
    </cfRule>
    <cfRule type="beginsWith" dxfId="23" priority="359" operator="beginsWith" text="NO CONFORME">
      <formula>LEFT(D22,11)="NO CONFORME"</formula>
    </cfRule>
  </conditionalFormatting>
  <conditionalFormatting sqref="D17:W21 D31:W35 D46:W50 D58:W62 D69:W73">
    <cfRule type="containsBlanks" dxfId="22" priority="408">
      <formula>LEN(TRIM(D17))=0</formula>
    </cfRule>
  </conditionalFormatting>
  <conditionalFormatting sqref="I2:I5">
    <cfRule type="containsBlanks" dxfId="21" priority="45">
      <formula>LEN(TRIM(I2))=0</formula>
    </cfRule>
  </conditionalFormatting>
  <pageMargins left="0.23622047244094491" right="0.23622047244094491" top="0.74803149606299213" bottom="0.74803149606299213" header="0.31496062992125984" footer="0.31496062992125984"/>
  <pageSetup paperSize="9" scale="97" orientation="portrait" horizontalDpi="300" verticalDpi="300" r:id="rId1"/>
  <headerFooter>
    <oddHeader>&amp;R&amp;"-,Normal"&amp;8Página &amp;P de &amp;N  Páginas&amp;6Page &amp;P of  &amp;N Pages</oddHeader>
    <oddFooter>&amp;R&amp;"-,Normal"&amp;8COD: PNT C 060 - ANEXO I ED.2</oddFooter>
  </headerFooter>
  <drawing r:id="rId2"/>
</worksheet>
</file>

<file path=xl/worksheets/sheet3.xml><?xml version="1.0" encoding="utf-8"?>
<worksheet xmlns="http://schemas.openxmlformats.org/spreadsheetml/2006/main" xmlns:r="http://schemas.openxmlformats.org/officeDocument/2006/relationships">
  <dimension ref="A1:AS231"/>
  <sheetViews>
    <sheetView zoomScale="130" zoomScaleNormal="130" workbookViewId="0">
      <selection activeCell="C102" sqref="C102"/>
    </sheetView>
  </sheetViews>
  <sheetFormatPr baseColWidth="10" defaultRowHeight="12.75"/>
  <cols>
    <col min="1" max="1" width="2.42578125" style="40" customWidth="1"/>
    <col min="2" max="2" width="11.42578125" style="40"/>
    <col min="3" max="20" width="11.42578125" style="40" customWidth="1"/>
    <col min="21" max="25" width="11.42578125" style="40"/>
    <col min="26" max="26" width="11.42578125" style="40" customWidth="1"/>
    <col min="27" max="27" width="11.42578125" style="40"/>
    <col min="28" max="28" width="11.42578125" style="40" customWidth="1"/>
    <col min="29" max="16384" width="11.42578125" style="40"/>
  </cols>
  <sheetData>
    <row r="1" spans="1:31" ht="12.75" customHeight="1">
      <c r="A1" s="38"/>
      <c r="B1" s="39"/>
      <c r="C1" s="39"/>
      <c r="D1" s="39"/>
      <c r="H1" s="41"/>
      <c r="I1" s="41"/>
      <c r="J1" s="41"/>
      <c r="K1" s="41"/>
      <c r="L1" s="39"/>
      <c r="M1" s="39"/>
      <c r="N1" s="39"/>
      <c r="O1" s="39"/>
    </row>
    <row r="2" spans="1:31" s="50" customFormat="1" ht="12.75" customHeight="1">
      <c r="A2" s="42"/>
      <c r="B2" s="43"/>
      <c r="C2" s="44"/>
      <c r="D2" s="45"/>
      <c r="E2" s="46"/>
      <c r="F2" s="46"/>
      <c r="G2" s="47"/>
      <c r="H2" s="144" t="s">
        <v>8</v>
      </c>
      <c r="I2" s="163">
        <f>DATOS!I3</f>
        <v>0</v>
      </c>
      <c r="J2" s="48"/>
      <c r="K2" s="48"/>
      <c r="L2" s="49"/>
      <c r="M2" s="49"/>
      <c r="N2" s="49"/>
      <c r="O2" s="49"/>
    </row>
    <row r="3" spans="1:31" s="50" customFormat="1" ht="12.75" customHeight="1">
      <c r="A3" s="42"/>
      <c r="B3" s="51"/>
      <c r="C3" s="52"/>
      <c r="D3" s="53"/>
      <c r="E3" s="46"/>
      <c r="F3" s="46"/>
      <c r="G3" s="47"/>
      <c r="H3" s="145" t="s">
        <v>9</v>
      </c>
      <c r="I3" s="146">
        <f>DATOS!I4</f>
        <v>0</v>
      </c>
      <c r="J3" s="48"/>
      <c r="K3" s="48"/>
      <c r="L3" s="49"/>
      <c r="M3" s="49"/>
      <c r="N3" s="49"/>
      <c r="O3" s="49"/>
    </row>
    <row r="4" spans="1:31" ht="12.75" customHeight="1">
      <c r="A4" s="42"/>
      <c r="B4" s="51"/>
      <c r="C4" s="52"/>
      <c r="D4" s="53"/>
      <c r="E4" s="46"/>
      <c r="F4" s="46"/>
      <c r="G4" s="47"/>
      <c r="H4" s="329" t="s">
        <v>101</v>
      </c>
      <c r="I4" s="331">
        <f>DATOS!I5</f>
        <v>0</v>
      </c>
      <c r="J4" s="54"/>
      <c r="K4" s="54"/>
      <c r="L4" s="54"/>
      <c r="M4" s="54"/>
      <c r="N4" s="54"/>
      <c r="O4" s="54"/>
    </row>
    <row r="5" spans="1:31" ht="12.75" customHeight="1">
      <c r="A5" s="42"/>
      <c r="B5" s="51"/>
      <c r="C5" s="52"/>
      <c r="D5" s="53"/>
      <c r="E5" s="46"/>
      <c r="F5" s="46"/>
      <c r="G5" s="47"/>
      <c r="H5" s="330"/>
      <c r="I5" s="332"/>
      <c r="J5" s="54"/>
      <c r="K5" s="54"/>
      <c r="L5" s="54"/>
      <c r="M5" s="54"/>
      <c r="N5" s="54"/>
      <c r="O5" s="54"/>
    </row>
    <row r="6" spans="1:31" ht="12.75" customHeight="1">
      <c r="A6" s="42"/>
      <c r="B6" s="323" t="s">
        <v>27</v>
      </c>
      <c r="C6" s="324"/>
      <c r="D6" s="325"/>
      <c r="E6" s="46"/>
      <c r="F6" s="46"/>
      <c r="G6" s="47"/>
      <c r="H6" s="55"/>
      <c r="I6" s="56"/>
      <c r="J6" s="54"/>
      <c r="K6" s="54"/>
      <c r="L6" s="54"/>
      <c r="M6" s="54"/>
      <c r="N6" s="54"/>
      <c r="O6" s="54"/>
    </row>
    <row r="7" spans="1:31" ht="12.75" customHeight="1">
      <c r="A7" s="42"/>
      <c r="B7" s="326" t="str">
        <f>'CALIBRACIÓN con M1CH'!B7:D7</f>
        <v>ÁREA DIMENSIONAL</v>
      </c>
      <c r="C7" s="327"/>
      <c r="D7" s="328"/>
      <c r="E7" s="46"/>
      <c r="F7" s="46"/>
      <c r="G7" s="47"/>
      <c r="H7" s="55"/>
      <c r="I7" s="56"/>
      <c r="J7" s="54"/>
      <c r="K7" s="54"/>
      <c r="L7" s="54"/>
      <c r="M7" s="54"/>
      <c r="N7" s="54"/>
      <c r="O7" s="54"/>
    </row>
    <row r="8" spans="1:31" ht="12.75" customHeight="1">
      <c r="A8" s="38"/>
      <c r="H8" s="50"/>
      <c r="I8" s="50"/>
      <c r="J8" s="54"/>
      <c r="K8" s="54"/>
      <c r="L8" s="54"/>
      <c r="M8" s="54"/>
      <c r="N8" s="54"/>
      <c r="O8" s="54"/>
    </row>
    <row r="9" spans="1:31" ht="12.75" customHeight="1">
      <c r="S9" s="57"/>
      <c r="T9" s="61"/>
      <c r="U9" s="61"/>
      <c r="V9" s="61"/>
    </row>
    <row r="10" spans="1:31" ht="12.75" customHeight="1">
      <c r="B10" s="250" t="s">
        <v>25</v>
      </c>
      <c r="C10" s="250"/>
      <c r="D10" s="250"/>
      <c r="E10" s="250"/>
      <c r="F10" s="250"/>
      <c r="G10" s="250"/>
      <c r="H10" s="250"/>
      <c r="I10" s="250"/>
      <c r="S10" s="57"/>
      <c r="T10" s="61"/>
      <c r="U10" s="61"/>
      <c r="V10" s="61"/>
    </row>
    <row r="11" spans="1:31" ht="12.75" customHeight="1">
      <c r="D11" s="62"/>
      <c r="S11" s="57"/>
      <c r="T11" s="61"/>
      <c r="U11" s="61"/>
      <c r="V11" s="61"/>
    </row>
    <row r="12" spans="1:31" ht="12.75" customHeight="1">
      <c r="S12" s="57"/>
      <c r="T12" s="61"/>
      <c r="U12" s="61"/>
      <c r="V12" s="61"/>
    </row>
    <row r="13" spans="1:31" ht="12.75" customHeight="1">
      <c r="B13" s="188" t="s">
        <v>142</v>
      </c>
      <c r="S13" s="57"/>
      <c r="T13" s="61"/>
      <c r="U13" s="61"/>
      <c r="V13" s="61"/>
    </row>
    <row r="14" spans="1:31" ht="12.75" customHeight="1">
      <c r="S14" s="57"/>
      <c r="T14" s="61"/>
      <c r="U14" s="61"/>
      <c r="V14" s="61"/>
    </row>
    <row r="15" spans="1:31" ht="12.75" customHeight="1">
      <c r="B15" s="303" t="s">
        <v>143</v>
      </c>
      <c r="C15" s="304"/>
      <c r="D15" s="189">
        <v>1</v>
      </c>
      <c r="E15" s="189">
        <v>2</v>
      </c>
      <c r="F15" s="189">
        <v>3</v>
      </c>
      <c r="G15" s="189">
        <v>4</v>
      </c>
      <c r="H15" s="189">
        <v>5</v>
      </c>
      <c r="I15" s="189">
        <v>6</v>
      </c>
      <c r="J15" s="189">
        <v>7</v>
      </c>
      <c r="K15" s="189">
        <v>8</v>
      </c>
      <c r="L15" s="189">
        <v>9</v>
      </c>
      <c r="M15" s="189">
        <v>10</v>
      </c>
      <c r="N15" s="189">
        <v>11</v>
      </c>
      <c r="O15" s="189">
        <v>12</v>
      </c>
      <c r="P15" s="189">
        <v>13</v>
      </c>
      <c r="Q15" s="189">
        <v>14</v>
      </c>
      <c r="R15" s="189">
        <v>15</v>
      </c>
      <c r="S15" s="189">
        <v>16</v>
      </c>
      <c r="T15" s="189">
        <v>17</v>
      </c>
      <c r="U15" s="189">
        <v>18</v>
      </c>
      <c r="V15" s="189">
        <v>19</v>
      </c>
      <c r="W15" s="189">
        <v>20</v>
      </c>
      <c r="Z15" s="228" t="s">
        <v>172</v>
      </c>
      <c r="AA15" s="229" t="s">
        <v>173</v>
      </c>
      <c r="AB15" s="229" t="s">
        <v>174</v>
      </c>
      <c r="AC15" s="230" t="s">
        <v>175</v>
      </c>
      <c r="AD15" s="230" t="s">
        <v>176</v>
      </c>
      <c r="AE15" s="230" t="s">
        <v>177</v>
      </c>
    </row>
    <row r="16" spans="1:31" ht="12.75" customHeight="1">
      <c r="B16" s="303" t="s">
        <v>21</v>
      </c>
      <c r="C16" s="304"/>
      <c r="D16" s="64" t="e">
        <f>'CALIBRACIÓN con M1CH'!D16</f>
        <v>#N/A</v>
      </c>
      <c r="E16" s="64" t="e">
        <f>'CALIBRACIÓN con M1CH'!E16</f>
        <v>#N/A</v>
      </c>
      <c r="F16" s="64" t="e">
        <f>'CALIBRACIÓN con M1CH'!F16</f>
        <v>#N/A</v>
      </c>
      <c r="G16" s="64" t="e">
        <f>'CALIBRACIÓN con M1CH'!G16</f>
        <v>#N/A</v>
      </c>
      <c r="H16" s="64" t="e">
        <f>'CALIBRACIÓN con M1CH'!H16</f>
        <v>#N/A</v>
      </c>
      <c r="I16" s="64" t="e">
        <f>'CALIBRACIÓN con M1CH'!I16</f>
        <v>#N/A</v>
      </c>
      <c r="J16" s="64" t="e">
        <f>'CALIBRACIÓN con M1CH'!J16</f>
        <v>#N/A</v>
      </c>
      <c r="K16" s="64" t="e">
        <f>'CALIBRACIÓN con M1CH'!K16</f>
        <v>#N/A</v>
      </c>
      <c r="L16" s="64" t="e">
        <f>'CALIBRACIÓN con M1CH'!L16</f>
        <v>#N/A</v>
      </c>
      <c r="M16" s="64" t="e">
        <f>'CALIBRACIÓN con M1CH'!M16</f>
        <v>#N/A</v>
      </c>
      <c r="N16" s="64" t="e">
        <f>'CALIBRACIÓN con M1CH'!N16</f>
        <v>#N/A</v>
      </c>
      <c r="O16" s="64" t="e">
        <f>'CALIBRACIÓN con M1CH'!O16</f>
        <v>#N/A</v>
      </c>
      <c r="P16" s="64" t="e">
        <f>'CALIBRACIÓN con M1CH'!P16</f>
        <v>#N/A</v>
      </c>
      <c r="Q16" s="64" t="e">
        <f>'CALIBRACIÓN con M1CH'!Q16</f>
        <v>#N/A</v>
      </c>
      <c r="R16" s="64" t="e">
        <f>'CALIBRACIÓN con M1CH'!R16</f>
        <v>#N/A</v>
      </c>
      <c r="S16" s="64" t="e">
        <f>'CALIBRACIÓN con M1CH'!S16</f>
        <v>#N/A</v>
      </c>
      <c r="T16" s="64" t="e">
        <f>'CALIBRACIÓN con M1CH'!T16</f>
        <v>#N/A</v>
      </c>
      <c r="U16" s="64" t="e">
        <f>'CALIBRACIÓN con M1CH'!U16</f>
        <v>#N/A</v>
      </c>
      <c r="V16" s="64" t="e">
        <f>'CALIBRACIÓN con M1CH'!V16</f>
        <v>#N/A</v>
      </c>
      <c r="W16" s="64" t="e">
        <f>'CALIBRACIÓN con M1CH'!W16</f>
        <v>#N/A</v>
      </c>
      <c r="Z16" s="231" t="e">
        <f t="array" ref="Z16:Z35">TRANSPOSE(D16:W16)</f>
        <v>#N/A</v>
      </c>
      <c r="AA16" s="231" t="e">
        <f t="array" ref="AA16:AA35">TRANSPOSE(D27:W27)</f>
        <v>#DIV/0!</v>
      </c>
      <c r="AB16" s="231">
        <f t="array" ref="AB16:AB35">TRANSPOSE(D33:W33)</f>
        <v>0</v>
      </c>
      <c r="AC16" s="231" t="e">
        <f t="array" ref="AC16:AC35">TRANSPOSE(D55:W55)</f>
        <v>#DIV/0!</v>
      </c>
      <c r="AD16" s="231" t="e">
        <f t="array" ref="AD16:AD35">TRANSPOSE(D52:W52)</f>
        <v>#DIV/0!</v>
      </c>
      <c r="AE16" s="231" t="e">
        <f t="array" ref="AE16:AE35">TRANSPOSE(D51:W51)</f>
        <v>#DIV/0!</v>
      </c>
    </row>
    <row r="17" spans="2:31" ht="12.75" customHeight="1">
      <c r="B17" s="308" t="s">
        <v>111</v>
      </c>
      <c r="C17" s="309"/>
      <c r="D17" s="65"/>
      <c r="E17" s="65"/>
      <c r="F17" s="65"/>
      <c r="G17" s="65"/>
      <c r="H17" s="65"/>
      <c r="I17" s="65"/>
      <c r="J17" s="65"/>
      <c r="K17" s="65"/>
      <c r="L17" s="65"/>
      <c r="M17" s="65"/>
      <c r="N17" s="65"/>
      <c r="O17" s="65"/>
      <c r="P17" s="65"/>
      <c r="Q17" s="65"/>
      <c r="R17" s="65"/>
      <c r="S17" s="65"/>
      <c r="T17" s="65"/>
      <c r="U17" s="65"/>
      <c r="V17" s="65"/>
      <c r="W17" s="65"/>
      <c r="Z17" s="231" t="e">
        <v>#N/A</v>
      </c>
      <c r="AA17" s="231" t="e">
        <v>#DIV/0!</v>
      </c>
      <c r="AB17" s="231">
        <v>0</v>
      </c>
      <c r="AC17" s="231" t="e">
        <v>#DIV/0!</v>
      </c>
      <c r="AD17" s="231" t="e">
        <v>#DIV/0!</v>
      </c>
      <c r="AE17" s="231" t="e">
        <v>#DIV/0!</v>
      </c>
    </row>
    <row r="18" spans="2:31" ht="12.75" customHeight="1">
      <c r="B18" s="308" t="s">
        <v>112</v>
      </c>
      <c r="C18" s="309"/>
      <c r="D18" s="66"/>
      <c r="E18" s="66"/>
      <c r="F18" s="66"/>
      <c r="G18" s="66"/>
      <c r="H18" s="66"/>
      <c r="I18" s="66"/>
      <c r="J18" s="66"/>
      <c r="K18" s="66"/>
      <c r="L18" s="66"/>
      <c r="M18" s="66"/>
      <c r="N18" s="66"/>
      <c r="O18" s="66"/>
      <c r="P18" s="66"/>
      <c r="Q18" s="66"/>
      <c r="R18" s="66"/>
      <c r="S18" s="66"/>
      <c r="T18" s="66"/>
      <c r="U18" s="66"/>
      <c r="V18" s="66"/>
      <c r="W18" s="66"/>
      <c r="Z18" s="231" t="e">
        <v>#N/A</v>
      </c>
      <c r="AA18" s="231" t="e">
        <v>#DIV/0!</v>
      </c>
      <c r="AB18" s="231">
        <v>0</v>
      </c>
      <c r="AC18" s="231" t="e">
        <v>#DIV/0!</v>
      </c>
      <c r="AD18" s="231" t="e">
        <v>#DIV/0!</v>
      </c>
      <c r="AE18" s="231" t="e">
        <v>#DIV/0!</v>
      </c>
    </row>
    <row r="19" spans="2:31" ht="12.75" customHeight="1">
      <c r="B19" s="308" t="s">
        <v>113</v>
      </c>
      <c r="C19" s="309"/>
      <c r="D19" s="66"/>
      <c r="E19" s="66"/>
      <c r="F19" s="66"/>
      <c r="G19" s="66"/>
      <c r="H19" s="66"/>
      <c r="I19" s="66"/>
      <c r="J19" s="66"/>
      <c r="K19" s="66"/>
      <c r="L19" s="66"/>
      <c r="M19" s="66"/>
      <c r="N19" s="66"/>
      <c r="O19" s="66"/>
      <c r="P19" s="66"/>
      <c r="Q19" s="66"/>
      <c r="R19" s="66"/>
      <c r="S19" s="66"/>
      <c r="T19" s="66"/>
      <c r="U19" s="66"/>
      <c r="V19" s="66"/>
      <c r="W19" s="66"/>
      <c r="Z19" s="231" t="e">
        <v>#N/A</v>
      </c>
      <c r="AA19" s="231" t="e">
        <v>#DIV/0!</v>
      </c>
      <c r="AB19" s="231">
        <v>0</v>
      </c>
      <c r="AC19" s="231" t="e">
        <v>#DIV/0!</v>
      </c>
      <c r="AD19" s="231" t="e">
        <v>#DIV/0!</v>
      </c>
      <c r="AE19" s="231" t="e">
        <v>#DIV/0!</v>
      </c>
    </row>
    <row r="20" spans="2:31" ht="12.75" customHeight="1">
      <c r="B20" s="308" t="s">
        <v>114</v>
      </c>
      <c r="C20" s="309"/>
      <c r="D20" s="66"/>
      <c r="E20" s="66"/>
      <c r="F20" s="66"/>
      <c r="G20" s="66"/>
      <c r="H20" s="66"/>
      <c r="I20" s="66"/>
      <c r="J20" s="66"/>
      <c r="K20" s="66"/>
      <c r="L20" s="66"/>
      <c r="M20" s="66"/>
      <c r="N20" s="66"/>
      <c r="O20" s="66"/>
      <c r="P20" s="66"/>
      <c r="Q20" s="66"/>
      <c r="R20" s="66"/>
      <c r="S20" s="66"/>
      <c r="T20" s="66"/>
      <c r="U20" s="66"/>
      <c r="V20" s="66"/>
      <c r="W20" s="66"/>
      <c r="Z20" s="231" t="e">
        <v>#N/A</v>
      </c>
      <c r="AA20" s="231" t="e">
        <v>#DIV/0!</v>
      </c>
      <c r="AB20" s="231">
        <v>0</v>
      </c>
      <c r="AC20" s="231" t="e">
        <v>#DIV/0!</v>
      </c>
      <c r="AD20" s="231" t="e">
        <v>#DIV/0!</v>
      </c>
      <c r="AE20" s="231" t="e">
        <v>#DIV/0!</v>
      </c>
    </row>
    <row r="21" spans="2:31" ht="12.75" customHeight="1">
      <c r="B21" s="308" t="s">
        <v>115</v>
      </c>
      <c r="C21" s="309"/>
      <c r="D21" s="66"/>
      <c r="E21" s="66"/>
      <c r="F21" s="66"/>
      <c r="G21" s="66"/>
      <c r="H21" s="66"/>
      <c r="I21" s="66"/>
      <c r="J21" s="66"/>
      <c r="K21" s="66"/>
      <c r="L21" s="66"/>
      <c r="M21" s="66"/>
      <c r="N21" s="66"/>
      <c r="O21" s="66"/>
      <c r="P21" s="66"/>
      <c r="Q21" s="66"/>
      <c r="R21" s="66"/>
      <c r="S21" s="66"/>
      <c r="T21" s="66"/>
      <c r="U21" s="66"/>
      <c r="V21" s="66"/>
      <c r="W21" s="66"/>
      <c r="Z21" s="231" t="e">
        <v>#N/A</v>
      </c>
      <c r="AA21" s="231" t="e">
        <v>#DIV/0!</v>
      </c>
      <c r="AB21" s="231">
        <v>0</v>
      </c>
      <c r="AC21" s="231" t="e">
        <v>#DIV/0!</v>
      </c>
      <c r="AD21" s="231" t="e">
        <v>#DIV/0!</v>
      </c>
      <c r="AE21" s="231" t="e">
        <v>#DIV/0!</v>
      </c>
    </row>
    <row r="22" spans="2:31" ht="12.75" customHeight="1">
      <c r="B22" s="308" t="s">
        <v>116</v>
      </c>
      <c r="C22" s="309"/>
      <c r="D22" s="66"/>
      <c r="E22" s="66"/>
      <c r="F22" s="66"/>
      <c r="G22" s="66"/>
      <c r="H22" s="66"/>
      <c r="I22" s="66"/>
      <c r="J22" s="66"/>
      <c r="K22" s="66"/>
      <c r="L22" s="66"/>
      <c r="M22" s="66"/>
      <c r="N22" s="66"/>
      <c r="O22" s="66"/>
      <c r="P22" s="66"/>
      <c r="Q22" s="66"/>
      <c r="R22" s="66"/>
      <c r="S22" s="66"/>
      <c r="T22" s="66"/>
      <c r="U22" s="66"/>
      <c r="V22" s="66"/>
      <c r="W22" s="66"/>
      <c r="Z22" s="231" t="e">
        <v>#N/A</v>
      </c>
      <c r="AA22" s="231" t="e">
        <v>#DIV/0!</v>
      </c>
      <c r="AB22" s="231">
        <v>0</v>
      </c>
      <c r="AC22" s="231" t="e">
        <v>#DIV/0!</v>
      </c>
      <c r="AD22" s="231" t="e">
        <v>#DIV/0!</v>
      </c>
      <c r="AE22" s="231" t="e">
        <v>#DIV/0!</v>
      </c>
    </row>
    <row r="23" spans="2:31" ht="12.75" customHeight="1">
      <c r="B23" s="308" t="s">
        <v>132</v>
      </c>
      <c r="C23" s="309"/>
      <c r="D23" s="66"/>
      <c r="E23" s="66"/>
      <c r="F23" s="66"/>
      <c r="G23" s="66"/>
      <c r="H23" s="66"/>
      <c r="I23" s="66"/>
      <c r="J23" s="66"/>
      <c r="K23" s="66"/>
      <c r="L23" s="66"/>
      <c r="M23" s="66"/>
      <c r="N23" s="66"/>
      <c r="O23" s="66"/>
      <c r="P23" s="66"/>
      <c r="Q23" s="66"/>
      <c r="R23" s="66"/>
      <c r="S23" s="66"/>
      <c r="T23" s="66"/>
      <c r="U23" s="66"/>
      <c r="V23" s="66"/>
      <c r="W23" s="66"/>
      <c r="Z23" s="231" t="e">
        <v>#N/A</v>
      </c>
      <c r="AA23" s="231" t="e">
        <v>#DIV/0!</v>
      </c>
      <c r="AB23" s="231">
        <v>0</v>
      </c>
      <c r="AC23" s="231" t="e">
        <v>#DIV/0!</v>
      </c>
      <c r="AD23" s="231" t="e">
        <v>#DIV/0!</v>
      </c>
      <c r="AE23" s="231" t="e">
        <v>#DIV/0!</v>
      </c>
    </row>
    <row r="24" spans="2:31" ht="12.75" customHeight="1">
      <c r="B24" s="308" t="s">
        <v>133</v>
      </c>
      <c r="C24" s="309"/>
      <c r="D24" s="66"/>
      <c r="E24" s="66"/>
      <c r="F24" s="66"/>
      <c r="G24" s="66"/>
      <c r="H24" s="66"/>
      <c r="I24" s="66"/>
      <c r="J24" s="66"/>
      <c r="K24" s="66"/>
      <c r="L24" s="66"/>
      <c r="M24" s="66"/>
      <c r="N24" s="66"/>
      <c r="O24" s="66"/>
      <c r="P24" s="66"/>
      <c r="Q24" s="66"/>
      <c r="R24" s="66"/>
      <c r="S24" s="66"/>
      <c r="T24" s="66"/>
      <c r="U24" s="66"/>
      <c r="V24" s="66"/>
      <c r="W24" s="66"/>
      <c r="Z24" s="231" t="e">
        <v>#N/A</v>
      </c>
      <c r="AA24" s="231" t="e">
        <v>#DIV/0!</v>
      </c>
      <c r="AB24" s="231">
        <v>0</v>
      </c>
      <c r="AC24" s="231" t="e">
        <v>#DIV/0!</v>
      </c>
      <c r="AD24" s="231" t="e">
        <v>#DIV/0!</v>
      </c>
      <c r="AE24" s="231" t="e">
        <v>#DIV/0!</v>
      </c>
    </row>
    <row r="25" spans="2:31" ht="12.75" customHeight="1">
      <c r="B25" s="308" t="s">
        <v>134</v>
      </c>
      <c r="C25" s="309"/>
      <c r="D25" s="66"/>
      <c r="E25" s="66"/>
      <c r="F25" s="66"/>
      <c r="G25" s="66"/>
      <c r="H25" s="66"/>
      <c r="I25" s="66"/>
      <c r="J25" s="66"/>
      <c r="K25" s="66"/>
      <c r="L25" s="66"/>
      <c r="M25" s="66"/>
      <c r="N25" s="66"/>
      <c r="O25" s="66"/>
      <c r="P25" s="66"/>
      <c r="Q25" s="66"/>
      <c r="R25" s="66"/>
      <c r="S25" s="66"/>
      <c r="T25" s="66"/>
      <c r="U25" s="66"/>
      <c r="V25" s="66"/>
      <c r="W25" s="66"/>
      <c r="Z25" s="231" t="e">
        <v>#N/A</v>
      </c>
      <c r="AA25" s="231" t="e">
        <v>#DIV/0!</v>
      </c>
      <c r="AB25" s="231">
        <v>0</v>
      </c>
      <c r="AC25" s="231" t="e">
        <v>#DIV/0!</v>
      </c>
      <c r="AD25" s="231" t="e">
        <v>#DIV/0!</v>
      </c>
      <c r="AE25" s="231" t="e">
        <v>#DIV/0!</v>
      </c>
    </row>
    <row r="26" spans="2:31" ht="12.75" customHeight="1">
      <c r="B26" s="308" t="s">
        <v>135</v>
      </c>
      <c r="C26" s="309"/>
      <c r="D26" s="66"/>
      <c r="E26" s="66"/>
      <c r="F26" s="66"/>
      <c r="G26" s="66"/>
      <c r="H26" s="66"/>
      <c r="I26" s="66"/>
      <c r="J26" s="66"/>
      <c r="K26" s="66"/>
      <c r="L26" s="66"/>
      <c r="M26" s="66"/>
      <c r="N26" s="66"/>
      <c r="O26" s="66"/>
      <c r="P26" s="66"/>
      <c r="Q26" s="66"/>
      <c r="R26" s="66"/>
      <c r="S26" s="66"/>
      <c r="T26" s="66"/>
      <c r="U26" s="66"/>
      <c r="V26" s="66"/>
      <c r="W26" s="66"/>
      <c r="Z26" s="231" t="e">
        <v>#N/A</v>
      </c>
      <c r="AA26" s="231" t="e">
        <v>#DIV/0!</v>
      </c>
      <c r="AB26" s="231">
        <v>0</v>
      </c>
      <c r="AC26" s="231" t="e">
        <v>#DIV/0!</v>
      </c>
      <c r="AD26" s="231" t="e">
        <v>#DIV/0!</v>
      </c>
      <c r="AE26" s="231" t="e">
        <v>#DIV/0!</v>
      </c>
    </row>
    <row r="27" spans="2:31" ht="12.75" customHeight="1">
      <c r="B27" s="303" t="s">
        <v>32</v>
      </c>
      <c r="C27" s="304"/>
      <c r="D27" s="67" t="e">
        <f>AVERAGE(D17:D26)</f>
        <v>#DIV/0!</v>
      </c>
      <c r="E27" s="67" t="e">
        <f t="shared" ref="E27:W27" si="0">AVERAGE(E17:E26)</f>
        <v>#DIV/0!</v>
      </c>
      <c r="F27" s="67" t="e">
        <f t="shared" si="0"/>
        <v>#DIV/0!</v>
      </c>
      <c r="G27" s="67" t="e">
        <f t="shared" si="0"/>
        <v>#DIV/0!</v>
      </c>
      <c r="H27" s="67" t="e">
        <f t="shared" si="0"/>
        <v>#DIV/0!</v>
      </c>
      <c r="I27" s="67" t="e">
        <f t="shared" si="0"/>
        <v>#DIV/0!</v>
      </c>
      <c r="J27" s="67" t="e">
        <f t="shared" si="0"/>
        <v>#DIV/0!</v>
      </c>
      <c r="K27" s="67" t="e">
        <f t="shared" si="0"/>
        <v>#DIV/0!</v>
      </c>
      <c r="L27" s="67" t="e">
        <f t="shared" si="0"/>
        <v>#DIV/0!</v>
      </c>
      <c r="M27" s="67" t="e">
        <f t="shared" si="0"/>
        <v>#DIV/0!</v>
      </c>
      <c r="N27" s="67" t="e">
        <f t="shared" si="0"/>
        <v>#DIV/0!</v>
      </c>
      <c r="O27" s="67" t="e">
        <f t="shared" si="0"/>
        <v>#DIV/0!</v>
      </c>
      <c r="P27" s="67" t="e">
        <f t="shared" si="0"/>
        <v>#DIV/0!</v>
      </c>
      <c r="Q27" s="67" t="e">
        <f t="shared" si="0"/>
        <v>#DIV/0!</v>
      </c>
      <c r="R27" s="67" t="e">
        <f t="shared" si="0"/>
        <v>#DIV/0!</v>
      </c>
      <c r="S27" s="67" t="e">
        <f t="shared" si="0"/>
        <v>#DIV/0!</v>
      </c>
      <c r="T27" s="67" t="e">
        <f t="shared" si="0"/>
        <v>#DIV/0!</v>
      </c>
      <c r="U27" s="67" t="e">
        <f t="shared" si="0"/>
        <v>#DIV/0!</v>
      </c>
      <c r="V27" s="67" t="e">
        <f t="shared" si="0"/>
        <v>#DIV/0!</v>
      </c>
      <c r="W27" s="67" t="e">
        <f t="shared" si="0"/>
        <v>#DIV/0!</v>
      </c>
      <c r="Z27" s="231" t="e">
        <v>#N/A</v>
      </c>
      <c r="AA27" s="231" t="e">
        <v>#DIV/0!</v>
      </c>
      <c r="AB27" s="231">
        <v>0</v>
      </c>
      <c r="AC27" s="231" t="e">
        <v>#DIV/0!</v>
      </c>
      <c r="AD27" s="231" t="e">
        <v>#DIV/0!</v>
      </c>
      <c r="AE27" s="231" t="e">
        <v>#DIV/0!</v>
      </c>
    </row>
    <row r="28" spans="2:31" ht="12.75" customHeight="1">
      <c r="B28" s="303" t="s">
        <v>22</v>
      </c>
      <c r="C28" s="304"/>
      <c r="D28" s="68" t="e">
        <f>STDEV(D17:D26)</f>
        <v>#DIV/0!</v>
      </c>
      <c r="E28" s="68" t="e">
        <f t="shared" ref="E28:W28" si="1">STDEV(E17:E26)</f>
        <v>#DIV/0!</v>
      </c>
      <c r="F28" s="68" t="e">
        <f t="shared" si="1"/>
        <v>#DIV/0!</v>
      </c>
      <c r="G28" s="68" t="e">
        <f t="shared" si="1"/>
        <v>#DIV/0!</v>
      </c>
      <c r="H28" s="68" t="e">
        <f t="shared" si="1"/>
        <v>#DIV/0!</v>
      </c>
      <c r="I28" s="68" t="e">
        <f t="shared" si="1"/>
        <v>#DIV/0!</v>
      </c>
      <c r="J28" s="68" t="e">
        <f t="shared" si="1"/>
        <v>#DIV/0!</v>
      </c>
      <c r="K28" s="68" t="e">
        <f t="shared" si="1"/>
        <v>#DIV/0!</v>
      </c>
      <c r="L28" s="68" t="e">
        <f t="shared" si="1"/>
        <v>#DIV/0!</v>
      </c>
      <c r="M28" s="68" t="e">
        <f t="shared" si="1"/>
        <v>#DIV/0!</v>
      </c>
      <c r="N28" s="68" t="e">
        <f t="shared" si="1"/>
        <v>#DIV/0!</v>
      </c>
      <c r="O28" s="68" t="e">
        <f t="shared" si="1"/>
        <v>#DIV/0!</v>
      </c>
      <c r="P28" s="68" t="e">
        <f t="shared" si="1"/>
        <v>#DIV/0!</v>
      </c>
      <c r="Q28" s="68" t="e">
        <f t="shared" si="1"/>
        <v>#DIV/0!</v>
      </c>
      <c r="R28" s="68" t="e">
        <f t="shared" si="1"/>
        <v>#DIV/0!</v>
      </c>
      <c r="S28" s="68" t="e">
        <f t="shared" si="1"/>
        <v>#DIV/0!</v>
      </c>
      <c r="T28" s="68" t="e">
        <f t="shared" si="1"/>
        <v>#DIV/0!</v>
      </c>
      <c r="U28" s="68" t="e">
        <f t="shared" si="1"/>
        <v>#DIV/0!</v>
      </c>
      <c r="V28" s="68" t="e">
        <f t="shared" si="1"/>
        <v>#DIV/0!</v>
      </c>
      <c r="W28" s="68" t="e">
        <f t="shared" si="1"/>
        <v>#DIV/0!</v>
      </c>
      <c r="Z28" s="231" t="e">
        <v>#N/A</v>
      </c>
      <c r="AA28" s="231" t="e">
        <v>#DIV/0!</v>
      </c>
      <c r="AB28" s="231">
        <v>0</v>
      </c>
      <c r="AC28" s="231" t="e">
        <v>#DIV/0!</v>
      </c>
      <c r="AD28" s="231" t="e">
        <v>#DIV/0!</v>
      </c>
      <c r="AE28" s="231" t="e">
        <v>#DIV/0!</v>
      </c>
    </row>
    <row r="29" spans="2:31" ht="12.75" customHeight="1">
      <c r="B29" s="303" t="s">
        <v>145</v>
      </c>
      <c r="C29" s="304"/>
      <c r="D29" s="68" t="e">
        <f t="shared" ref="D29:W29" si="2">D27-D16</f>
        <v>#DIV/0!</v>
      </c>
      <c r="E29" s="68" t="e">
        <f t="shared" si="2"/>
        <v>#DIV/0!</v>
      </c>
      <c r="F29" s="68" t="e">
        <f t="shared" si="2"/>
        <v>#DIV/0!</v>
      </c>
      <c r="G29" s="68" t="e">
        <f t="shared" si="2"/>
        <v>#DIV/0!</v>
      </c>
      <c r="H29" s="68" t="e">
        <f t="shared" si="2"/>
        <v>#DIV/0!</v>
      </c>
      <c r="I29" s="67" t="e">
        <f t="shared" si="2"/>
        <v>#DIV/0!</v>
      </c>
      <c r="J29" s="67" t="e">
        <f t="shared" si="2"/>
        <v>#DIV/0!</v>
      </c>
      <c r="K29" s="67" t="e">
        <f t="shared" si="2"/>
        <v>#DIV/0!</v>
      </c>
      <c r="L29" s="67" t="e">
        <f t="shared" si="2"/>
        <v>#DIV/0!</v>
      </c>
      <c r="M29" s="67" t="e">
        <f t="shared" si="2"/>
        <v>#DIV/0!</v>
      </c>
      <c r="N29" s="67" t="e">
        <f t="shared" si="2"/>
        <v>#DIV/0!</v>
      </c>
      <c r="O29" s="67" t="e">
        <f t="shared" si="2"/>
        <v>#DIV/0!</v>
      </c>
      <c r="P29" s="67" t="e">
        <f t="shared" si="2"/>
        <v>#DIV/0!</v>
      </c>
      <c r="Q29" s="67" t="e">
        <f t="shared" si="2"/>
        <v>#DIV/0!</v>
      </c>
      <c r="R29" s="67" t="e">
        <f t="shared" si="2"/>
        <v>#DIV/0!</v>
      </c>
      <c r="S29" s="67" t="e">
        <f t="shared" si="2"/>
        <v>#DIV/0!</v>
      </c>
      <c r="T29" s="67" t="e">
        <f t="shared" si="2"/>
        <v>#DIV/0!</v>
      </c>
      <c r="U29" s="67" t="e">
        <f t="shared" si="2"/>
        <v>#DIV/0!</v>
      </c>
      <c r="V29" s="67" t="e">
        <f t="shared" si="2"/>
        <v>#DIV/0!</v>
      </c>
      <c r="W29" s="67" t="e">
        <f t="shared" si="2"/>
        <v>#DIV/0!</v>
      </c>
      <c r="Z29" s="231" t="e">
        <v>#N/A</v>
      </c>
      <c r="AA29" s="231" t="e">
        <v>#DIV/0!</v>
      </c>
      <c r="AB29" s="231">
        <v>0</v>
      </c>
      <c r="AC29" s="231" t="e">
        <v>#DIV/0!</v>
      </c>
      <c r="AD29" s="231" t="e">
        <v>#DIV/0!</v>
      </c>
      <c r="AE29" s="231" t="e">
        <v>#DIV/0!</v>
      </c>
    </row>
    <row r="30" spans="2:31" ht="12.75" hidden="1" customHeight="1">
      <c r="B30" s="352" t="s">
        <v>95</v>
      </c>
      <c r="C30" s="353"/>
      <c r="D30" s="68" t="e">
        <f t="shared" ref="D30" si="3">D28-D17</f>
        <v>#DIV/0!</v>
      </c>
      <c r="E30" s="68" t="e">
        <f>((0.002*E16)+15)/1000</f>
        <v>#N/A</v>
      </c>
      <c r="F30" s="68" t="e">
        <f>((0.002*F16)+15)/1000</f>
        <v>#N/A</v>
      </c>
      <c r="G30" s="68" t="e">
        <f>((0.002*G16)+15)/1000</f>
        <v>#N/A</v>
      </c>
      <c r="H30" s="68" t="e">
        <f>((0.002*H16)+15)/1000</f>
        <v>#N/A</v>
      </c>
      <c r="K30" s="350" t="s">
        <v>136</v>
      </c>
      <c r="L30" s="351"/>
      <c r="M30" s="174">
        <v>0</v>
      </c>
      <c r="S30" s="57"/>
      <c r="T30" s="61"/>
      <c r="U30" s="61"/>
      <c r="V30" s="61"/>
      <c r="Z30" s="231" t="e">
        <v>#N/A</v>
      </c>
      <c r="AA30" s="231" t="e">
        <v>#DIV/0!</v>
      </c>
      <c r="AB30" s="231">
        <v>0</v>
      </c>
      <c r="AC30" s="231" t="e">
        <v>#DIV/0!</v>
      </c>
      <c r="AD30" s="231" t="e">
        <v>#DIV/0!</v>
      </c>
      <c r="AE30" s="231" t="e">
        <v>#DIV/0!</v>
      </c>
    </row>
    <row r="31" spans="2:31" ht="12.75" hidden="1" customHeight="1">
      <c r="B31" s="352" t="s">
        <v>96</v>
      </c>
      <c r="C31" s="353"/>
      <c r="D31" s="68" t="e">
        <f t="shared" ref="D31" si="4">D29-D18</f>
        <v>#DIV/0!</v>
      </c>
      <c r="E31" s="68" t="e">
        <f>((-0.002*E16)-15)/1000</f>
        <v>#N/A</v>
      </c>
      <c r="F31" s="68" t="e">
        <f>((-0.002*F16)-15)/1000</f>
        <v>#N/A</v>
      </c>
      <c r="G31" s="68" t="e">
        <f>((-0.002*G16)-15)/1000</f>
        <v>#N/A</v>
      </c>
      <c r="H31" s="68" t="e">
        <f>((-0.002*H16)-15)/1000</f>
        <v>#N/A</v>
      </c>
      <c r="K31" s="350" t="s">
        <v>31</v>
      </c>
      <c r="L31" s="351"/>
      <c r="M31" s="174" t="e">
        <f>ABS(#REF!-#REF!)</f>
        <v>#REF!</v>
      </c>
      <c r="S31" s="57"/>
      <c r="T31" s="61"/>
      <c r="U31" s="61"/>
      <c r="V31" s="61"/>
      <c r="Z31" s="231" t="e">
        <v>#N/A</v>
      </c>
      <c r="AA31" s="231" t="e">
        <v>#DIV/0!</v>
      </c>
      <c r="AB31" s="231">
        <v>0</v>
      </c>
      <c r="AC31" s="231" t="e">
        <v>#DIV/0!</v>
      </c>
      <c r="AD31" s="231" t="e">
        <v>#DIV/0!</v>
      </c>
      <c r="AE31" s="231" t="e">
        <v>#DIV/0!</v>
      </c>
    </row>
    <row r="32" spans="2:31" ht="12.75" hidden="1" customHeight="1">
      <c r="B32" s="354" t="s">
        <v>34</v>
      </c>
      <c r="C32" s="355"/>
      <c r="D32" s="68" t="e">
        <f t="shared" ref="D32" si="5">D30-D19</f>
        <v>#DIV/0!</v>
      </c>
      <c r="E32" s="68" t="e">
        <f t="shared" ref="E32:H32" si="6">IF(E29&lt;E31,"NO CONFORME",IF(E29&gt;E30,"NO CONFORME",IF(E29&gt;=E31,"CONFORME",IF(E29&lt;=E30,"CONFORME",))))</f>
        <v>#DIV/0!</v>
      </c>
      <c r="F32" s="68" t="e">
        <f t="shared" si="6"/>
        <v>#DIV/0!</v>
      </c>
      <c r="G32" s="68" t="e">
        <f t="shared" si="6"/>
        <v>#DIV/0!</v>
      </c>
      <c r="H32" s="68" t="e">
        <f t="shared" si="6"/>
        <v>#DIV/0!</v>
      </c>
      <c r="K32" s="350" t="s">
        <v>137</v>
      </c>
      <c r="L32" s="351"/>
      <c r="M32" s="175" t="e">
        <f>IF(M31&lt;3*M30,"CONFORME","AJUSTAR")</f>
        <v>#REF!</v>
      </c>
      <c r="S32" s="57"/>
      <c r="T32" s="61"/>
      <c r="U32" s="61"/>
      <c r="V32" s="61"/>
      <c r="Z32" s="231" t="e">
        <v>#N/A</v>
      </c>
      <c r="AA32" s="231" t="e">
        <v>#DIV/0!</v>
      </c>
      <c r="AB32" s="231">
        <v>0</v>
      </c>
      <c r="AC32" s="231" t="e">
        <v>#DIV/0!</v>
      </c>
      <c r="AD32" s="231" t="e">
        <v>#DIV/0!</v>
      </c>
      <c r="AE32" s="231" t="e">
        <v>#DIV/0!</v>
      </c>
    </row>
    <row r="33" spans="1:31" ht="12.75" customHeight="1">
      <c r="B33" s="303" t="s">
        <v>171</v>
      </c>
      <c r="C33" s="304"/>
      <c r="D33" s="68">
        <f>MAX(D17:D26)-MIN(D17:D26)</f>
        <v>0</v>
      </c>
      <c r="E33" s="68">
        <f t="shared" ref="E33:W33" si="7">MAX(E17:E26)-MIN(E17:E26)</f>
        <v>0</v>
      </c>
      <c r="F33" s="68">
        <f t="shared" si="7"/>
        <v>0</v>
      </c>
      <c r="G33" s="68">
        <f t="shared" si="7"/>
        <v>0</v>
      </c>
      <c r="H33" s="68">
        <f t="shared" si="7"/>
        <v>0</v>
      </c>
      <c r="I33" s="68">
        <f t="shared" si="7"/>
        <v>0</v>
      </c>
      <c r="J33" s="68">
        <f t="shared" si="7"/>
        <v>0</v>
      </c>
      <c r="K33" s="68">
        <f t="shared" si="7"/>
        <v>0</v>
      </c>
      <c r="L33" s="68">
        <f t="shared" si="7"/>
        <v>0</v>
      </c>
      <c r="M33" s="68">
        <f t="shared" si="7"/>
        <v>0</v>
      </c>
      <c r="N33" s="68">
        <f t="shared" si="7"/>
        <v>0</v>
      </c>
      <c r="O33" s="68">
        <f t="shared" si="7"/>
        <v>0</v>
      </c>
      <c r="P33" s="68">
        <f t="shared" si="7"/>
        <v>0</v>
      </c>
      <c r="Q33" s="68">
        <f t="shared" si="7"/>
        <v>0</v>
      </c>
      <c r="R33" s="68">
        <f t="shared" si="7"/>
        <v>0</v>
      </c>
      <c r="S33" s="68">
        <f t="shared" si="7"/>
        <v>0</v>
      </c>
      <c r="T33" s="68">
        <f t="shared" si="7"/>
        <v>0</v>
      </c>
      <c r="U33" s="68">
        <f t="shared" si="7"/>
        <v>0</v>
      </c>
      <c r="V33" s="68">
        <f t="shared" si="7"/>
        <v>0</v>
      </c>
      <c r="W33" s="68">
        <f t="shared" si="7"/>
        <v>0</v>
      </c>
      <c r="Z33" s="231" t="e">
        <v>#N/A</v>
      </c>
      <c r="AA33" s="231" t="e">
        <v>#DIV/0!</v>
      </c>
      <c r="AB33" s="231">
        <v>0</v>
      </c>
      <c r="AC33" s="231" t="e">
        <v>#DIV/0!</v>
      </c>
      <c r="AD33" s="231" t="e">
        <v>#DIV/0!</v>
      </c>
      <c r="AE33" s="231" t="e">
        <v>#DIV/0!</v>
      </c>
    </row>
    <row r="34" spans="1:31" ht="12.75" customHeight="1">
      <c r="S34" s="57"/>
      <c r="T34" s="61"/>
      <c r="U34" s="61"/>
      <c r="V34" s="61"/>
      <c r="Z34" s="231" t="e">
        <v>#N/A</v>
      </c>
      <c r="AA34" s="231" t="e">
        <v>#DIV/0!</v>
      </c>
      <c r="AB34" s="231">
        <v>0</v>
      </c>
      <c r="AC34" s="231" t="e">
        <v>#DIV/0!</v>
      </c>
      <c r="AD34" s="231" t="e">
        <v>#DIV/0!</v>
      </c>
      <c r="AE34" s="231" t="e">
        <v>#DIV/0!</v>
      </c>
    </row>
    <row r="35" spans="1:31" ht="12.75" customHeight="1">
      <c r="B35" s="250" t="s">
        <v>6</v>
      </c>
      <c r="C35" s="250"/>
      <c r="D35" s="250"/>
      <c r="E35" s="250"/>
      <c r="F35" s="250"/>
      <c r="G35" s="250"/>
      <c r="H35" s="250"/>
      <c r="I35" s="250"/>
      <c r="L35" s="38"/>
      <c r="M35" s="38"/>
      <c r="N35" s="38"/>
      <c r="O35" s="38"/>
      <c r="P35" s="38"/>
      <c r="Q35" s="38"/>
      <c r="R35" s="38"/>
      <c r="Z35" s="231" t="e">
        <v>#N/A</v>
      </c>
      <c r="AA35" s="231" t="e">
        <v>#DIV/0!</v>
      </c>
      <c r="AB35" s="231">
        <v>0</v>
      </c>
      <c r="AC35" s="231" t="e">
        <v>#DIV/0!</v>
      </c>
      <c r="AD35" s="231" t="e">
        <v>#DIV/0!</v>
      </c>
      <c r="AE35" s="231" t="e">
        <v>#DIV/0!</v>
      </c>
    </row>
    <row r="36" spans="1:31" ht="12.75" customHeight="1">
      <c r="B36" s="63"/>
      <c r="C36" s="63"/>
      <c r="D36" s="63"/>
      <c r="G36" s="69"/>
      <c r="L36" s="38"/>
      <c r="M36" s="38"/>
      <c r="N36" s="38"/>
      <c r="O36" s="38"/>
      <c r="P36" s="38"/>
      <c r="Q36" s="38"/>
      <c r="R36" s="38"/>
    </row>
    <row r="37" spans="1:31" s="70" customFormat="1" ht="12.75" customHeight="1">
      <c r="B37" s="71"/>
      <c r="C37" s="71"/>
      <c r="D37" s="71"/>
      <c r="E37" s="71"/>
      <c r="F37" s="71"/>
      <c r="G37" s="71"/>
      <c r="H37" s="71"/>
      <c r="I37" s="71"/>
      <c r="L37" s="38"/>
      <c r="M37" s="38"/>
      <c r="N37" s="38"/>
      <c r="O37" s="38"/>
      <c r="P37" s="38"/>
      <c r="Q37" s="38"/>
      <c r="R37" s="38"/>
    </row>
    <row r="38" spans="1:31" ht="12.75" customHeight="1">
      <c r="B38" s="63"/>
      <c r="C38" s="63"/>
      <c r="L38" s="38"/>
      <c r="M38" s="38"/>
      <c r="N38" s="38"/>
      <c r="O38" s="38"/>
      <c r="P38" s="38"/>
      <c r="Q38" s="38"/>
      <c r="R38" s="38"/>
    </row>
    <row r="39" spans="1:31" ht="12.75" customHeight="1">
      <c r="B39" s="348" t="s">
        <v>21</v>
      </c>
      <c r="C39" s="349"/>
      <c r="D39" s="72" t="e">
        <f>D16</f>
        <v>#N/A</v>
      </c>
      <c r="E39" s="73" t="e">
        <f>E16</f>
        <v>#N/A</v>
      </c>
      <c r="F39" s="74" t="e">
        <f>F16</f>
        <v>#N/A</v>
      </c>
      <c r="G39" s="73" t="e">
        <f>G16</f>
        <v>#N/A</v>
      </c>
      <c r="H39" s="75" t="e">
        <f>H16</f>
        <v>#N/A</v>
      </c>
      <c r="I39" s="75" t="e">
        <f t="shared" ref="I39:W39" si="8">I16</f>
        <v>#N/A</v>
      </c>
      <c r="J39" s="75" t="e">
        <f t="shared" si="8"/>
        <v>#N/A</v>
      </c>
      <c r="K39" s="75" t="e">
        <f t="shared" si="8"/>
        <v>#N/A</v>
      </c>
      <c r="L39" s="75" t="e">
        <f t="shared" si="8"/>
        <v>#N/A</v>
      </c>
      <c r="M39" s="75" t="e">
        <f t="shared" si="8"/>
        <v>#N/A</v>
      </c>
      <c r="N39" s="75" t="e">
        <f t="shared" si="8"/>
        <v>#N/A</v>
      </c>
      <c r="O39" s="75" t="e">
        <f t="shared" si="8"/>
        <v>#N/A</v>
      </c>
      <c r="P39" s="75" t="e">
        <f t="shared" si="8"/>
        <v>#N/A</v>
      </c>
      <c r="Q39" s="75" t="e">
        <f t="shared" si="8"/>
        <v>#N/A</v>
      </c>
      <c r="R39" s="75" t="e">
        <f t="shared" si="8"/>
        <v>#N/A</v>
      </c>
      <c r="S39" s="75" t="e">
        <f t="shared" si="8"/>
        <v>#N/A</v>
      </c>
      <c r="T39" s="75" t="e">
        <f t="shared" si="8"/>
        <v>#N/A</v>
      </c>
      <c r="U39" s="75" t="e">
        <f t="shared" si="8"/>
        <v>#N/A</v>
      </c>
      <c r="V39" s="75" t="e">
        <f t="shared" si="8"/>
        <v>#N/A</v>
      </c>
      <c r="W39" s="75" t="e">
        <f t="shared" si="8"/>
        <v>#N/A</v>
      </c>
    </row>
    <row r="40" spans="1:31" ht="12.75" customHeight="1">
      <c r="A40" s="38"/>
      <c r="B40" s="337" t="s">
        <v>33</v>
      </c>
      <c r="C40" s="287"/>
      <c r="D40" s="77" t="e">
        <f>D28/SQRT(10)</f>
        <v>#DIV/0!</v>
      </c>
      <c r="E40" s="77" t="e">
        <f t="shared" ref="E40:W40" si="9">E28/SQRT(10)</f>
        <v>#DIV/0!</v>
      </c>
      <c r="F40" s="77" t="e">
        <f t="shared" si="9"/>
        <v>#DIV/0!</v>
      </c>
      <c r="G40" s="77" t="e">
        <f t="shared" si="9"/>
        <v>#DIV/0!</v>
      </c>
      <c r="H40" s="77" t="e">
        <f t="shared" si="9"/>
        <v>#DIV/0!</v>
      </c>
      <c r="I40" s="77" t="e">
        <f t="shared" si="9"/>
        <v>#DIV/0!</v>
      </c>
      <c r="J40" s="77" t="e">
        <f t="shared" si="9"/>
        <v>#DIV/0!</v>
      </c>
      <c r="K40" s="77" t="e">
        <f t="shared" si="9"/>
        <v>#DIV/0!</v>
      </c>
      <c r="L40" s="77" t="e">
        <f t="shared" si="9"/>
        <v>#DIV/0!</v>
      </c>
      <c r="M40" s="77" t="e">
        <f t="shared" si="9"/>
        <v>#DIV/0!</v>
      </c>
      <c r="N40" s="77" t="e">
        <f t="shared" si="9"/>
        <v>#DIV/0!</v>
      </c>
      <c r="O40" s="77" t="e">
        <f t="shared" si="9"/>
        <v>#DIV/0!</v>
      </c>
      <c r="P40" s="77" t="e">
        <f t="shared" si="9"/>
        <v>#DIV/0!</v>
      </c>
      <c r="Q40" s="77" t="e">
        <f t="shared" si="9"/>
        <v>#DIV/0!</v>
      </c>
      <c r="R40" s="77" t="e">
        <f t="shared" si="9"/>
        <v>#DIV/0!</v>
      </c>
      <c r="S40" s="77" t="e">
        <f t="shared" si="9"/>
        <v>#DIV/0!</v>
      </c>
      <c r="T40" s="77" t="e">
        <f t="shared" si="9"/>
        <v>#DIV/0!</v>
      </c>
      <c r="U40" s="77" t="e">
        <f t="shared" si="9"/>
        <v>#DIV/0!</v>
      </c>
      <c r="V40" s="77" t="e">
        <f t="shared" si="9"/>
        <v>#DIV/0!</v>
      </c>
      <c r="W40" s="78" t="e">
        <f t="shared" si="9"/>
        <v>#DIV/0!</v>
      </c>
    </row>
    <row r="41" spans="1:31" ht="12.75" customHeight="1">
      <c r="A41" s="38"/>
      <c r="B41" s="334" t="s">
        <v>147</v>
      </c>
      <c r="C41" s="260"/>
      <c r="D41" s="81">
        <f>0.001/2</f>
        <v>5.0000000000000001E-4</v>
      </c>
      <c r="E41" s="81">
        <f t="shared" ref="E41:W41" si="10">0.001/2</f>
        <v>5.0000000000000001E-4</v>
      </c>
      <c r="F41" s="81">
        <f t="shared" si="10"/>
        <v>5.0000000000000001E-4</v>
      </c>
      <c r="G41" s="81">
        <f t="shared" si="10"/>
        <v>5.0000000000000001E-4</v>
      </c>
      <c r="H41" s="81">
        <f t="shared" si="10"/>
        <v>5.0000000000000001E-4</v>
      </c>
      <c r="I41" s="81">
        <f t="shared" si="10"/>
        <v>5.0000000000000001E-4</v>
      </c>
      <c r="J41" s="81">
        <f t="shared" si="10"/>
        <v>5.0000000000000001E-4</v>
      </c>
      <c r="K41" s="81">
        <f t="shared" si="10"/>
        <v>5.0000000000000001E-4</v>
      </c>
      <c r="L41" s="81">
        <f t="shared" si="10"/>
        <v>5.0000000000000001E-4</v>
      </c>
      <c r="M41" s="81">
        <f t="shared" si="10"/>
        <v>5.0000000000000001E-4</v>
      </c>
      <c r="N41" s="81">
        <f t="shared" si="10"/>
        <v>5.0000000000000001E-4</v>
      </c>
      <c r="O41" s="81">
        <f t="shared" si="10"/>
        <v>5.0000000000000001E-4</v>
      </c>
      <c r="P41" s="81">
        <f t="shared" si="10"/>
        <v>5.0000000000000001E-4</v>
      </c>
      <c r="Q41" s="81">
        <f t="shared" si="10"/>
        <v>5.0000000000000001E-4</v>
      </c>
      <c r="R41" s="81">
        <f t="shared" si="10"/>
        <v>5.0000000000000001E-4</v>
      </c>
      <c r="S41" s="81">
        <f t="shared" si="10"/>
        <v>5.0000000000000001E-4</v>
      </c>
      <c r="T41" s="81">
        <f t="shared" si="10"/>
        <v>5.0000000000000001E-4</v>
      </c>
      <c r="U41" s="81">
        <f t="shared" si="10"/>
        <v>5.0000000000000001E-4</v>
      </c>
      <c r="V41" s="81">
        <f t="shared" si="10"/>
        <v>5.0000000000000001E-4</v>
      </c>
      <c r="W41" s="82">
        <f t="shared" si="10"/>
        <v>5.0000000000000001E-4</v>
      </c>
    </row>
    <row r="42" spans="1:31" ht="12.75" customHeight="1">
      <c r="A42" s="38"/>
      <c r="B42" s="334" t="s">
        <v>146</v>
      </c>
      <c r="C42" s="260"/>
      <c r="D42" s="81">
        <f>(0.1/1000)/SQRT(5)</f>
        <v>4.4721359549995795E-5</v>
      </c>
      <c r="E42" s="81">
        <f t="shared" ref="E42:W42" si="11">(0.1/1000)/SQRT(5)</f>
        <v>4.4721359549995795E-5</v>
      </c>
      <c r="F42" s="81">
        <f t="shared" si="11"/>
        <v>4.4721359549995795E-5</v>
      </c>
      <c r="G42" s="81">
        <f t="shared" si="11"/>
        <v>4.4721359549995795E-5</v>
      </c>
      <c r="H42" s="81">
        <f t="shared" si="11"/>
        <v>4.4721359549995795E-5</v>
      </c>
      <c r="I42" s="81">
        <f t="shared" si="11"/>
        <v>4.4721359549995795E-5</v>
      </c>
      <c r="J42" s="81">
        <f t="shared" si="11"/>
        <v>4.4721359549995795E-5</v>
      </c>
      <c r="K42" s="81">
        <f t="shared" si="11"/>
        <v>4.4721359549995795E-5</v>
      </c>
      <c r="L42" s="81">
        <f t="shared" si="11"/>
        <v>4.4721359549995795E-5</v>
      </c>
      <c r="M42" s="81">
        <f t="shared" si="11"/>
        <v>4.4721359549995795E-5</v>
      </c>
      <c r="N42" s="81">
        <f t="shared" si="11"/>
        <v>4.4721359549995795E-5</v>
      </c>
      <c r="O42" s="81">
        <f t="shared" si="11"/>
        <v>4.4721359549995795E-5</v>
      </c>
      <c r="P42" s="81">
        <f t="shared" si="11"/>
        <v>4.4721359549995795E-5</v>
      </c>
      <c r="Q42" s="81">
        <f t="shared" si="11"/>
        <v>4.4721359549995795E-5</v>
      </c>
      <c r="R42" s="81">
        <f t="shared" si="11"/>
        <v>4.4721359549995795E-5</v>
      </c>
      <c r="S42" s="81">
        <f t="shared" si="11"/>
        <v>4.4721359549995795E-5</v>
      </c>
      <c r="T42" s="81">
        <f t="shared" si="11"/>
        <v>4.4721359549995795E-5</v>
      </c>
      <c r="U42" s="81">
        <f t="shared" si="11"/>
        <v>4.4721359549995795E-5</v>
      </c>
      <c r="V42" s="81">
        <f t="shared" si="11"/>
        <v>4.4721359549995795E-5</v>
      </c>
      <c r="W42" s="82">
        <f t="shared" si="11"/>
        <v>4.4721359549995795E-5</v>
      </c>
    </row>
    <row r="43" spans="1:31" ht="12.75" customHeight="1">
      <c r="A43" s="38"/>
      <c r="B43" s="334" t="s">
        <v>35</v>
      </c>
      <c r="C43" s="260"/>
      <c r="D43" s="81" t="e">
        <f>(D39*(11.5*10^(-6))*(1))/SQRT(3)</f>
        <v>#N/A</v>
      </c>
      <c r="E43" s="81" t="e">
        <f t="shared" ref="E43:W43" si="12">(E39*(11.5*10^(-6))*(1))/SQRT(3)</f>
        <v>#N/A</v>
      </c>
      <c r="F43" s="81" t="e">
        <f t="shared" si="12"/>
        <v>#N/A</v>
      </c>
      <c r="G43" s="81" t="e">
        <f t="shared" si="12"/>
        <v>#N/A</v>
      </c>
      <c r="H43" s="81" t="e">
        <f t="shared" si="12"/>
        <v>#N/A</v>
      </c>
      <c r="I43" s="81" t="e">
        <f t="shared" si="12"/>
        <v>#N/A</v>
      </c>
      <c r="J43" s="81" t="e">
        <f t="shared" si="12"/>
        <v>#N/A</v>
      </c>
      <c r="K43" s="81" t="e">
        <f t="shared" si="12"/>
        <v>#N/A</v>
      </c>
      <c r="L43" s="81" t="e">
        <f t="shared" si="12"/>
        <v>#N/A</v>
      </c>
      <c r="M43" s="81" t="e">
        <f t="shared" si="12"/>
        <v>#N/A</v>
      </c>
      <c r="N43" s="81" t="e">
        <f t="shared" si="12"/>
        <v>#N/A</v>
      </c>
      <c r="O43" s="81" t="e">
        <f t="shared" si="12"/>
        <v>#N/A</v>
      </c>
      <c r="P43" s="81" t="e">
        <f t="shared" si="12"/>
        <v>#N/A</v>
      </c>
      <c r="Q43" s="81" t="e">
        <f t="shared" si="12"/>
        <v>#N/A</v>
      </c>
      <c r="R43" s="81" t="e">
        <f t="shared" si="12"/>
        <v>#N/A</v>
      </c>
      <c r="S43" s="81" t="e">
        <f t="shared" si="12"/>
        <v>#N/A</v>
      </c>
      <c r="T43" s="81" t="e">
        <f t="shared" si="12"/>
        <v>#N/A</v>
      </c>
      <c r="U43" s="81" t="e">
        <f t="shared" si="12"/>
        <v>#N/A</v>
      </c>
      <c r="V43" s="81" t="e">
        <f t="shared" si="12"/>
        <v>#N/A</v>
      </c>
      <c r="W43" s="82" t="e">
        <f t="shared" si="12"/>
        <v>#N/A</v>
      </c>
    </row>
    <row r="44" spans="1:31" ht="12.75" customHeight="1">
      <c r="A44" s="38"/>
      <c r="B44" s="321" t="s">
        <v>36</v>
      </c>
      <c r="C44" s="333"/>
      <c r="D44" s="78">
        <f>1/SQRT(3)</f>
        <v>0.57735026918962584</v>
      </c>
      <c r="E44" s="78">
        <f t="shared" ref="E44:W44" si="13">1/SQRT(3)</f>
        <v>0.57735026918962584</v>
      </c>
      <c r="F44" s="78">
        <f t="shared" si="13"/>
        <v>0.57735026918962584</v>
      </c>
      <c r="G44" s="78">
        <f t="shared" si="13"/>
        <v>0.57735026918962584</v>
      </c>
      <c r="H44" s="78">
        <f t="shared" si="13"/>
        <v>0.57735026918962584</v>
      </c>
      <c r="I44" s="78">
        <f t="shared" si="13"/>
        <v>0.57735026918962584</v>
      </c>
      <c r="J44" s="78">
        <f t="shared" si="13"/>
        <v>0.57735026918962584</v>
      </c>
      <c r="K44" s="78">
        <f t="shared" si="13"/>
        <v>0.57735026918962584</v>
      </c>
      <c r="L44" s="78">
        <f t="shared" si="13"/>
        <v>0.57735026918962584</v>
      </c>
      <c r="M44" s="78">
        <f t="shared" si="13"/>
        <v>0.57735026918962584</v>
      </c>
      <c r="N44" s="78">
        <f t="shared" si="13"/>
        <v>0.57735026918962584</v>
      </c>
      <c r="O44" s="78">
        <f t="shared" si="13"/>
        <v>0.57735026918962584</v>
      </c>
      <c r="P44" s="78">
        <f t="shared" si="13"/>
        <v>0.57735026918962584</v>
      </c>
      <c r="Q44" s="78">
        <f t="shared" si="13"/>
        <v>0.57735026918962584</v>
      </c>
      <c r="R44" s="78">
        <f t="shared" si="13"/>
        <v>0.57735026918962584</v>
      </c>
      <c r="S44" s="78">
        <f t="shared" si="13"/>
        <v>0.57735026918962584</v>
      </c>
      <c r="T44" s="78">
        <f t="shared" si="13"/>
        <v>0.57735026918962584</v>
      </c>
      <c r="U44" s="78">
        <f t="shared" si="13"/>
        <v>0.57735026918962584</v>
      </c>
      <c r="V44" s="78">
        <f t="shared" si="13"/>
        <v>0.57735026918962584</v>
      </c>
      <c r="W44" s="78">
        <f t="shared" si="13"/>
        <v>0.57735026918962584</v>
      </c>
    </row>
    <row r="45" spans="1:31" ht="12.75" customHeight="1">
      <c r="A45" s="38"/>
      <c r="B45" s="313" t="s">
        <v>37</v>
      </c>
      <c r="C45" s="314"/>
      <c r="D45" s="82">
        <f>(SQRT((DATOS!$D$62/2)^2+(DATOS!$D$63/SQRT(3))^2))</f>
        <v>0.30413812651491096</v>
      </c>
      <c r="E45" s="82">
        <f>(SQRT((DATOS!$D$62/2)^2+(DATOS!$D$63/SQRT(3))^2))</f>
        <v>0.30413812651491096</v>
      </c>
      <c r="F45" s="82">
        <f>(SQRT((DATOS!$D$62/2)^2+(DATOS!$D$63/SQRT(3))^2))</f>
        <v>0.30413812651491096</v>
      </c>
      <c r="G45" s="82">
        <f>(SQRT((DATOS!$D$62/2)^2+(DATOS!$D$63/SQRT(3))^2))</f>
        <v>0.30413812651491096</v>
      </c>
      <c r="H45" s="82">
        <f>(SQRT((DATOS!$D$62/2)^2+(DATOS!$D$63/SQRT(3))^2))</f>
        <v>0.30413812651491096</v>
      </c>
      <c r="I45" s="82">
        <f>(SQRT((DATOS!$D$62/2)^2+(DATOS!$D$63/SQRT(3))^2))</f>
        <v>0.30413812651491096</v>
      </c>
      <c r="J45" s="82">
        <f>(SQRT((DATOS!$D$62/2)^2+(DATOS!$D$63/SQRT(3))^2))</f>
        <v>0.30413812651491096</v>
      </c>
      <c r="K45" s="82">
        <f>(SQRT((DATOS!$D$62/2)^2+(DATOS!$D$63/SQRT(3))^2))</f>
        <v>0.30413812651491096</v>
      </c>
      <c r="L45" s="82">
        <f>(SQRT((DATOS!$D$62/2)^2+(DATOS!$D$63/SQRT(3))^2))</f>
        <v>0.30413812651491096</v>
      </c>
      <c r="M45" s="82">
        <f>(SQRT((DATOS!$D$62/2)^2+(DATOS!$D$63/SQRT(3))^2))</f>
        <v>0.30413812651491096</v>
      </c>
      <c r="N45" s="82">
        <f>(SQRT((DATOS!$D$62/2)^2+(DATOS!$D$63/SQRT(3))^2))</f>
        <v>0.30413812651491096</v>
      </c>
      <c r="O45" s="82">
        <f>(SQRT((DATOS!$D$62/2)^2+(DATOS!$D$63/SQRT(3))^2))</f>
        <v>0.30413812651491096</v>
      </c>
      <c r="P45" s="82">
        <f>(SQRT((DATOS!$D$62/2)^2+(DATOS!$D$63/SQRT(3))^2))</f>
        <v>0.30413812651491096</v>
      </c>
      <c r="Q45" s="82">
        <f>(SQRT((DATOS!$D$62/2)^2+(DATOS!$D$63/SQRT(3))^2))</f>
        <v>0.30413812651491096</v>
      </c>
      <c r="R45" s="82">
        <f>(SQRT((DATOS!$D$62/2)^2+(DATOS!$D$63/SQRT(3))^2))</f>
        <v>0.30413812651491096</v>
      </c>
      <c r="S45" s="82">
        <f>(SQRT((DATOS!$D$62/2)^2+(DATOS!$D$63/SQRT(3))^2))</f>
        <v>0.30413812651491096</v>
      </c>
      <c r="T45" s="82">
        <f>(SQRT((DATOS!$D$62/2)^2+(DATOS!$D$63/SQRT(3))^2))</f>
        <v>0.30413812651491096</v>
      </c>
      <c r="U45" s="82">
        <f>(SQRT((DATOS!$D$62/2)^2+(DATOS!$D$63/SQRT(3))^2))</f>
        <v>0.30413812651491096</v>
      </c>
      <c r="V45" s="82">
        <f>(SQRT((DATOS!$D$62/2)^2+(DATOS!$D$63/SQRT(3))^2))</f>
        <v>0.30413812651491096</v>
      </c>
      <c r="W45" s="82">
        <f>(SQRT((DATOS!$D$62/2)^2+(DATOS!$D$63/SQRT(3))^2))</f>
        <v>0.30413812651491096</v>
      </c>
    </row>
    <row r="46" spans="1:31" ht="12.75" customHeight="1">
      <c r="A46" s="38"/>
      <c r="B46" s="313" t="s">
        <v>44</v>
      </c>
      <c r="C46" s="314"/>
      <c r="D46" s="82">
        <f>DATOS!$D$64/SQRT(3)</f>
        <v>0.34641016151377546</v>
      </c>
      <c r="E46" s="82">
        <f>DATOS!$D$64/SQRT(3)</f>
        <v>0.34641016151377546</v>
      </c>
      <c r="F46" s="82">
        <f>DATOS!$D$64/SQRT(3)</f>
        <v>0.34641016151377546</v>
      </c>
      <c r="G46" s="82">
        <f>DATOS!$D$64/SQRT(3)</f>
        <v>0.34641016151377546</v>
      </c>
      <c r="H46" s="82">
        <f>DATOS!$D$64/SQRT(3)</f>
        <v>0.34641016151377546</v>
      </c>
      <c r="I46" s="82">
        <f>DATOS!$D$64/SQRT(3)</f>
        <v>0.34641016151377546</v>
      </c>
      <c r="J46" s="82">
        <f>DATOS!$D$64/SQRT(3)</f>
        <v>0.34641016151377546</v>
      </c>
      <c r="K46" s="82">
        <f>DATOS!$D$64/SQRT(3)</f>
        <v>0.34641016151377546</v>
      </c>
      <c r="L46" s="82">
        <f>DATOS!$D$64/SQRT(3)</f>
        <v>0.34641016151377546</v>
      </c>
      <c r="M46" s="82">
        <f>DATOS!$D$64/SQRT(3)</f>
        <v>0.34641016151377546</v>
      </c>
      <c r="N46" s="82">
        <f>DATOS!$D$64/SQRT(3)</f>
        <v>0.34641016151377546</v>
      </c>
      <c r="O46" s="82">
        <f>DATOS!$D$64/SQRT(3)</f>
        <v>0.34641016151377546</v>
      </c>
      <c r="P46" s="82">
        <f>DATOS!$D$64/SQRT(3)</f>
        <v>0.34641016151377546</v>
      </c>
      <c r="Q46" s="82">
        <f>DATOS!$D$64/SQRT(3)</f>
        <v>0.34641016151377546</v>
      </c>
      <c r="R46" s="82">
        <f>DATOS!$D$64/SQRT(3)</f>
        <v>0.34641016151377546</v>
      </c>
      <c r="S46" s="82">
        <f>DATOS!$D$64/SQRT(3)</f>
        <v>0.34641016151377546</v>
      </c>
      <c r="T46" s="82">
        <f>DATOS!$D$64/SQRT(3)</f>
        <v>0.34641016151377546</v>
      </c>
      <c r="U46" s="82">
        <f>DATOS!$D$64/SQRT(3)</f>
        <v>0.34641016151377546</v>
      </c>
      <c r="V46" s="82">
        <f>DATOS!$D$64/SQRT(3)</f>
        <v>0.34641016151377546</v>
      </c>
      <c r="W46" s="82">
        <f>DATOS!$D$64/SQRT(3)</f>
        <v>0.34641016151377546</v>
      </c>
    </row>
    <row r="47" spans="1:31" ht="12.75" customHeight="1">
      <c r="A47" s="38"/>
      <c r="B47" s="319" t="s">
        <v>222</v>
      </c>
      <c r="C47" s="320"/>
      <c r="D47" s="85">
        <f>0.1/SQRT(12)</f>
        <v>2.8867513459481291E-2</v>
      </c>
      <c r="E47" s="85">
        <f t="shared" ref="E47:W47" si="14">0.1/SQRT(12)</f>
        <v>2.8867513459481291E-2</v>
      </c>
      <c r="F47" s="85">
        <f t="shared" si="14"/>
        <v>2.8867513459481291E-2</v>
      </c>
      <c r="G47" s="85">
        <f t="shared" si="14"/>
        <v>2.8867513459481291E-2</v>
      </c>
      <c r="H47" s="85">
        <f t="shared" si="14"/>
        <v>2.8867513459481291E-2</v>
      </c>
      <c r="I47" s="85">
        <f t="shared" si="14"/>
        <v>2.8867513459481291E-2</v>
      </c>
      <c r="J47" s="85">
        <f t="shared" si="14"/>
        <v>2.8867513459481291E-2</v>
      </c>
      <c r="K47" s="85">
        <f t="shared" si="14"/>
        <v>2.8867513459481291E-2</v>
      </c>
      <c r="L47" s="85">
        <f t="shared" si="14"/>
        <v>2.8867513459481291E-2</v>
      </c>
      <c r="M47" s="85">
        <f t="shared" si="14"/>
        <v>2.8867513459481291E-2</v>
      </c>
      <c r="N47" s="85">
        <f t="shared" si="14"/>
        <v>2.8867513459481291E-2</v>
      </c>
      <c r="O47" s="85">
        <f t="shared" si="14"/>
        <v>2.8867513459481291E-2</v>
      </c>
      <c r="P47" s="85">
        <f t="shared" si="14"/>
        <v>2.8867513459481291E-2</v>
      </c>
      <c r="Q47" s="85">
        <f t="shared" si="14"/>
        <v>2.8867513459481291E-2</v>
      </c>
      <c r="R47" s="85">
        <f t="shared" si="14"/>
        <v>2.8867513459481291E-2</v>
      </c>
      <c r="S47" s="85">
        <f t="shared" si="14"/>
        <v>2.8867513459481291E-2</v>
      </c>
      <c r="T47" s="85">
        <f t="shared" si="14"/>
        <v>2.8867513459481291E-2</v>
      </c>
      <c r="U47" s="85">
        <f t="shared" si="14"/>
        <v>2.8867513459481291E-2</v>
      </c>
      <c r="V47" s="85">
        <f t="shared" si="14"/>
        <v>2.8867513459481291E-2</v>
      </c>
      <c r="W47" s="85">
        <f t="shared" si="14"/>
        <v>2.8867513459481291E-2</v>
      </c>
    </row>
    <row r="48" spans="1:31" ht="12.75" customHeight="1">
      <c r="A48" s="38"/>
      <c r="B48" s="312" t="s">
        <v>42</v>
      </c>
      <c r="C48" s="288"/>
      <c r="D48" s="84" t="e">
        <f>(SQRT(SUMSQ(D44:D46)))*D39*0.0000115</f>
        <v>#N/A</v>
      </c>
      <c r="E48" s="84" t="e">
        <f t="shared" ref="E48:W48" si="15">(SQRT(SUMSQ(E44:E46)))*E39*0.0000115</f>
        <v>#N/A</v>
      </c>
      <c r="F48" s="84" t="e">
        <f t="shared" si="15"/>
        <v>#N/A</v>
      </c>
      <c r="G48" s="84" t="e">
        <f t="shared" si="15"/>
        <v>#N/A</v>
      </c>
      <c r="H48" s="84" t="e">
        <f t="shared" si="15"/>
        <v>#N/A</v>
      </c>
      <c r="I48" s="84" t="e">
        <f t="shared" si="15"/>
        <v>#N/A</v>
      </c>
      <c r="J48" s="84" t="e">
        <f t="shared" si="15"/>
        <v>#N/A</v>
      </c>
      <c r="K48" s="84" t="e">
        <f t="shared" si="15"/>
        <v>#N/A</v>
      </c>
      <c r="L48" s="84" t="e">
        <f t="shared" si="15"/>
        <v>#N/A</v>
      </c>
      <c r="M48" s="84" t="e">
        <f t="shared" si="15"/>
        <v>#N/A</v>
      </c>
      <c r="N48" s="84" t="e">
        <f t="shared" si="15"/>
        <v>#N/A</v>
      </c>
      <c r="O48" s="84" t="e">
        <f t="shared" si="15"/>
        <v>#N/A</v>
      </c>
      <c r="P48" s="84" t="e">
        <f t="shared" si="15"/>
        <v>#N/A</v>
      </c>
      <c r="Q48" s="84" t="e">
        <f t="shared" si="15"/>
        <v>#N/A</v>
      </c>
      <c r="R48" s="84" t="e">
        <f t="shared" si="15"/>
        <v>#N/A</v>
      </c>
      <c r="S48" s="84" t="e">
        <f t="shared" si="15"/>
        <v>#N/A</v>
      </c>
      <c r="T48" s="84" t="e">
        <f t="shared" si="15"/>
        <v>#N/A</v>
      </c>
      <c r="U48" s="84" t="e">
        <f t="shared" si="15"/>
        <v>#N/A</v>
      </c>
      <c r="V48" s="84" t="e">
        <f t="shared" si="15"/>
        <v>#N/A</v>
      </c>
      <c r="W48" s="85" t="e">
        <f t="shared" si="15"/>
        <v>#N/A</v>
      </c>
    </row>
    <row r="49" spans="1:23" ht="12.75" customHeight="1">
      <c r="A49" s="38"/>
      <c r="B49" s="285"/>
      <c r="C49" s="285"/>
      <c r="D49" s="86"/>
      <c r="E49" s="87"/>
      <c r="F49" s="87"/>
      <c r="G49" s="57"/>
      <c r="H49" s="58"/>
      <c r="I49" s="58"/>
      <c r="J49" s="58"/>
      <c r="K49" s="58"/>
      <c r="L49" s="58"/>
      <c r="M49" s="58"/>
      <c r="N49" s="58"/>
      <c r="O49" s="58"/>
      <c r="P49" s="58"/>
      <c r="Q49" s="58"/>
      <c r="R49" s="58"/>
      <c r="S49" s="58"/>
      <c r="T49" s="58"/>
      <c r="U49" s="58"/>
      <c r="V49" s="58"/>
      <c r="W49" s="58"/>
    </row>
    <row r="50" spans="1:23" ht="12.75" customHeight="1">
      <c r="A50" s="38"/>
      <c r="B50" s="337" t="s">
        <v>23</v>
      </c>
      <c r="C50" s="287"/>
      <c r="D50" s="88" t="e">
        <f>SQRT(SUMSQ(D40,D41,D42,D43,D48))</f>
        <v>#DIV/0!</v>
      </c>
      <c r="E50" s="88" t="e">
        <f t="shared" ref="E50:H50" si="16">SQRT(SUMSQ(E40,E41,E42,E43,E48))</f>
        <v>#DIV/0!</v>
      </c>
      <c r="F50" s="88" t="e">
        <f t="shared" si="16"/>
        <v>#DIV/0!</v>
      </c>
      <c r="G50" s="88" t="e">
        <f t="shared" si="16"/>
        <v>#DIV/0!</v>
      </c>
      <c r="H50" s="88" t="e">
        <f t="shared" si="16"/>
        <v>#DIV/0!</v>
      </c>
      <c r="I50" s="88" t="e">
        <f t="shared" ref="I50:W50" si="17">SQRT(SUMSQ(I40,I41,I42,I43,I48))</f>
        <v>#DIV/0!</v>
      </c>
      <c r="J50" s="88" t="e">
        <f t="shared" si="17"/>
        <v>#DIV/0!</v>
      </c>
      <c r="K50" s="88" t="e">
        <f t="shared" si="17"/>
        <v>#DIV/0!</v>
      </c>
      <c r="L50" s="88" t="e">
        <f t="shared" si="17"/>
        <v>#DIV/0!</v>
      </c>
      <c r="M50" s="88" t="e">
        <f t="shared" si="17"/>
        <v>#DIV/0!</v>
      </c>
      <c r="N50" s="88" t="e">
        <f t="shared" si="17"/>
        <v>#DIV/0!</v>
      </c>
      <c r="O50" s="88" t="e">
        <f t="shared" si="17"/>
        <v>#DIV/0!</v>
      </c>
      <c r="P50" s="88" t="e">
        <f t="shared" si="17"/>
        <v>#DIV/0!</v>
      </c>
      <c r="Q50" s="88" t="e">
        <f t="shared" si="17"/>
        <v>#DIV/0!</v>
      </c>
      <c r="R50" s="88" t="e">
        <f t="shared" si="17"/>
        <v>#DIV/0!</v>
      </c>
      <c r="S50" s="88" t="e">
        <f t="shared" si="17"/>
        <v>#DIV/0!</v>
      </c>
      <c r="T50" s="88" t="e">
        <f t="shared" si="17"/>
        <v>#DIV/0!</v>
      </c>
      <c r="U50" s="88" t="e">
        <f t="shared" si="17"/>
        <v>#DIV/0!</v>
      </c>
      <c r="V50" s="88" t="e">
        <f t="shared" si="17"/>
        <v>#DIV/0!</v>
      </c>
      <c r="W50" s="88" t="e">
        <f t="shared" si="17"/>
        <v>#DIV/0!</v>
      </c>
    </row>
    <row r="51" spans="1:23" ht="12.75" customHeight="1">
      <c r="A51" s="38"/>
      <c r="B51" s="337" t="s">
        <v>16</v>
      </c>
      <c r="C51" s="287"/>
      <c r="D51" s="89" t="e">
        <f>ROUNDDOWN(IF(D40=0,1000,+D50^4/((D40^4)/(6-1))),0)</f>
        <v>#DIV/0!</v>
      </c>
      <c r="E51" s="90" t="e">
        <f>ROUNDDOWN(IF(E40=0,1000,+E50^4/((E40^4)/(6-1))),0)</f>
        <v>#DIV/0!</v>
      </c>
      <c r="F51" s="89" t="e">
        <f>ROUNDDOWN(IF(F40=0,1000,+F50^4/((F40^4)/(6-1))),0)</f>
        <v>#DIV/0!</v>
      </c>
      <c r="G51" s="89" t="e">
        <f>ROUNDDOWN(IF(G40=0,1000,+G50^4/((G40^4)/(6-1))),0)</f>
        <v>#DIV/0!</v>
      </c>
      <c r="H51" s="89" t="e">
        <f>ROUNDDOWN(IF(H40=0,1000,+H50^4/((H40^4)/(6-1))),0)</f>
        <v>#DIV/0!</v>
      </c>
      <c r="I51" s="89" t="e">
        <f t="shared" ref="I51:W51" si="18">ROUNDDOWN(IF(I40=0,1000,+I50^4/((I40^4)/(6-1))),0)</f>
        <v>#DIV/0!</v>
      </c>
      <c r="J51" s="89" t="e">
        <f t="shared" si="18"/>
        <v>#DIV/0!</v>
      </c>
      <c r="K51" s="89" t="e">
        <f t="shared" si="18"/>
        <v>#DIV/0!</v>
      </c>
      <c r="L51" s="89" t="e">
        <f t="shared" si="18"/>
        <v>#DIV/0!</v>
      </c>
      <c r="M51" s="89" t="e">
        <f t="shared" si="18"/>
        <v>#DIV/0!</v>
      </c>
      <c r="N51" s="89" t="e">
        <f t="shared" si="18"/>
        <v>#DIV/0!</v>
      </c>
      <c r="O51" s="89" t="e">
        <f t="shared" si="18"/>
        <v>#DIV/0!</v>
      </c>
      <c r="P51" s="89" t="e">
        <f t="shared" si="18"/>
        <v>#DIV/0!</v>
      </c>
      <c r="Q51" s="89" t="e">
        <f t="shared" si="18"/>
        <v>#DIV/0!</v>
      </c>
      <c r="R51" s="89" t="e">
        <f t="shared" si="18"/>
        <v>#DIV/0!</v>
      </c>
      <c r="S51" s="89" t="e">
        <f t="shared" si="18"/>
        <v>#DIV/0!</v>
      </c>
      <c r="T51" s="89" t="e">
        <f t="shared" si="18"/>
        <v>#DIV/0!</v>
      </c>
      <c r="U51" s="89" t="e">
        <f t="shared" si="18"/>
        <v>#DIV/0!</v>
      </c>
      <c r="V51" s="89" t="e">
        <f t="shared" si="18"/>
        <v>#DIV/0!</v>
      </c>
      <c r="W51" s="89" t="e">
        <f t="shared" si="18"/>
        <v>#DIV/0!</v>
      </c>
    </row>
    <row r="52" spans="1:23" ht="12.75" customHeight="1">
      <c r="A52" s="38"/>
      <c r="B52" s="312" t="s">
        <v>17</v>
      </c>
      <c r="C52" s="288"/>
      <c r="D52" s="91" t="e">
        <f>IF(D51&lt;=50,(HLOOKUP(D51,'Grados Libertad'!$C$7:$M$8,2,TRUE)),2)</f>
        <v>#DIV/0!</v>
      </c>
      <c r="E52" s="92" t="e">
        <f>IF(E51&lt;=50,(HLOOKUP(E51,'Grados Libertad'!$C$7:$M$8,2,TRUE)),2)</f>
        <v>#DIV/0!</v>
      </c>
      <c r="F52" s="91" t="e">
        <f>IF(F51&lt;=50,(HLOOKUP(F51,'Grados Libertad'!$C$7:$M$8,2,TRUE)),2)</f>
        <v>#DIV/0!</v>
      </c>
      <c r="G52" s="91" t="e">
        <f>IF(G51&lt;=50,(HLOOKUP(G51,'Grados Libertad'!$C$7:$M$8,2,TRUE)),2)</f>
        <v>#DIV/0!</v>
      </c>
      <c r="H52" s="93" t="e">
        <f>IF(H51&lt;=50,(HLOOKUP(H51,'Grados Libertad'!$C$7:$M$8,2,TRUE)),2)</f>
        <v>#DIV/0!</v>
      </c>
      <c r="I52" s="93" t="e">
        <f>IF(I51&lt;=50,(HLOOKUP(I51,'Grados Libertad'!$C$7:$M$8,2,TRUE)),2)</f>
        <v>#DIV/0!</v>
      </c>
      <c r="J52" s="93" t="e">
        <f>IF(J51&lt;=50,(HLOOKUP(J51,'Grados Libertad'!$C$7:$M$8,2,TRUE)),2)</f>
        <v>#DIV/0!</v>
      </c>
      <c r="K52" s="93" t="e">
        <f>IF(K51&lt;=50,(HLOOKUP(K51,'Grados Libertad'!$C$7:$M$8,2,TRUE)),2)</f>
        <v>#DIV/0!</v>
      </c>
      <c r="L52" s="93" t="e">
        <f>IF(L51&lt;=50,(HLOOKUP(L51,'Grados Libertad'!$C$7:$M$8,2,TRUE)),2)</f>
        <v>#DIV/0!</v>
      </c>
      <c r="M52" s="93" t="e">
        <f>IF(M51&lt;=50,(HLOOKUP(M51,'Grados Libertad'!$C$7:$M$8,2,TRUE)),2)</f>
        <v>#DIV/0!</v>
      </c>
      <c r="N52" s="93" t="e">
        <f>IF(N51&lt;=50,(HLOOKUP(N51,'Grados Libertad'!$C$7:$M$8,2,TRUE)),2)</f>
        <v>#DIV/0!</v>
      </c>
      <c r="O52" s="93" t="e">
        <f>IF(O51&lt;=50,(HLOOKUP(O51,'Grados Libertad'!$C$7:$M$8,2,TRUE)),2)</f>
        <v>#DIV/0!</v>
      </c>
      <c r="P52" s="93" t="e">
        <f>IF(P51&lt;=50,(HLOOKUP(P51,'Grados Libertad'!$C$7:$M$8,2,TRUE)),2)</f>
        <v>#DIV/0!</v>
      </c>
      <c r="Q52" s="93" t="e">
        <f>IF(Q51&lt;=50,(HLOOKUP(Q51,'Grados Libertad'!$C$7:$M$8,2,TRUE)),2)</f>
        <v>#DIV/0!</v>
      </c>
      <c r="R52" s="93" t="e">
        <f>IF(R51&lt;=50,(HLOOKUP(R51,'Grados Libertad'!$C$7:$M$8,2,TRUE)),2)</f>
        <v>#DIV/0!</v>
      </c>
      <c r="S52" s="93" t="e">
        <f>IF(S51&lt;=50,(HLOOKUP(S51,'Grados Libertad'!$C$7:$M$8,2,TRUE)),2)</f>
        <v>#DIV/0!</v>
      </c>
      <c r="T52" s="93" t="e">
        <f>IF(T51&lt;=50,(HLOOKUP(T51,'Grados Libertad'!$C$7:$M$8,2,TRUE)),2)</f>
        <v>#DIV/0!</v>
      </c>
      <c r="U52" s="93" t="e">
        <f>IF(U51&lt;=50,(HLOOKUP(U51,'Grados Libertad'!$C$7:$M$8,2,TRUE)),2)</f>
        <v>#DIV/0!</v>
      </c>
      <c r="V52" s="93" t="e">
        <f>IF(V51&lt;=50,(HLOOKUP(V51,'Grados Libertad'!$C$7:$M$8,2,TRUE)),2)</f>
        <v>#DIV/0!</v>
      </c>
      <c r="W52" s="93" t="e">
        <f>IF(W51&lt;=50,(HLOOKUP(W51,'Grados Libertad'!$C$7:$M$8,2,TRUE)),2)</f>
        <v>#DIV/0!</v>
      </c>
    </row>
    <row r="53" spans="1:23" ht="12.75" customHeight="1">
      <c r="A53" s="38"/>
      <c r="B53" s="344" t="s">
        <v>117</v>
      </c>
      <c r="C53" s="345"/>
      <c r="D53" s="94" t="e">
        <f>D52*D50</f>
        <v>#DIV/0!</v>
      </c>
      <c r="E53" s="95" t="e">
        <f t="shared" ref="E53:H53" si="19">E52*E50</f>
        <v>#DIV/0!</v>
      </c>
      <c r="F53" s="94" t="e">
        <f>F52*F50</f>
        <v>#DIV/0!</v>
      </c>
      <c r="G53" s="94" t="e">
        <f t="shared" si="19"/>
        <v>#DIV/0!</v>
      </c>
      <c r="H53" s="96" t="e">
        <f t="shared" si="19"/>
        <v>#DIV/0!</v>
      </c>
      <c r="I53" s="96" t="e">
        <f t="shared" ref="I53:W53" si="20">I52*I50</f>
        <v>#DIV/0!</v>
      </c>
      <c r="J53" s="96" t="e">
        <f t="shared" si="20"/>
        <v>#DIV/0!</v>
      </c>
      <c r="K53" s="96" t="e">
        <f t="shared" si="20"/>
        <v>#DIV/0!</v>
      </c>
      <c r="L53" s="96" t="e">
        <f t="shared" si="20"/>
        <v>#DIV/0!</v>
      </c>
      <c r="M53" s="96" t="e">
        <f t="shared" si="20"/>
        <v>#DIV/0!</v>
      </c>
      <c r="N53" s="96" t="e">
        <f t="shared" si="20"/>
        <v>#DIV/0!</v>
      </c>
      <c r="O53" s="96" t="e">
        <f t="shared" si="20"/>
        <v>#DIV/0!</v>
      </c>
      <c r="P53" s="96" t="e">
        <f t="shared" si="20"/>
        <v>#DIV/0!</v>
      </c>
      <c r="Q53" s="96" t="e">
        <f t="shared" si="20"/>
        <v>#DIV/0!</v>
      </c>
      <c r="R53" s="96" t="e">
        <f t="shared" si="20"/>
        <v>#DIV/0!</v>
      </c>
      <c r="S53" s="96" t="e">
        <f t="shared" si="20"/>
        <v>#DIV/0!</v>
      </c>
      <c r="T53" s="96" t="e">
        <f t="shared" si="20"/>
        <v>#DIV/0!</v>
      </c>
      <c r="U53" s="96" t="e">
        <f t="shared" si="20"/>
        <v>#DIV/0!</v>
      </c>
      <c r="V53" s="96" t="e">
        <f t="shared" si="20"/>
        <v>#DIV/0!</v>
      </c>
      <c r="W53" s="96" t="e">
        <f t="shared" si="20"/>
        <v>#DIV/0!</v>
      </c>
    </row>
    <row r="54" spans="1:23" ht="12.75" customHeight="1">
      <c r="A54" s="38"/>
      <c r="B54" s="312" t="s">
        <v>47</v>
      </c>
      <c r="C54" s="288"/>
      <c r="D54" s="88">
        <v>1.1000000000000001E-3</v>
      </c>
      <c r="E54" s="88">
        <v>1.1000000000000001E-3</v>
      </c>
      <c r="F54" s="88">
        <v>1.1000000000000001E-3</v>
      </c>
      <c r="G54" s="88">
        <v>1.1000000000000001E-3</v>
      </c>
      <c r="H54" s="88">
        <v>1.1000000000000001E-3</v>
      </c>
      <c r="I54" s="88">
        <v>1.1000000000000001E-3</v>
      </c>
      <c r="J54" s="88">
        <v>1.1000000000000001E-3</v>
      </c>
      <c r="K54" s="88">
        <v>1.1000000000000001E-3</v>
      </c>
      <c r="L54" s="88">
        <v>1.1000000000000001E-3</v>
      </c>
      <c r="M54" s="88">
        <v>1.1000000000000001E-3</v>
      </c>
      <c r="N54" s="88">
        <v>1.1000000000000001E-3</v>
      </c>
      <c r="O54" s="88">
        <v>1.1000000000000001E-3</v>
      </c>
      <c r="P54" s="88">
        <v>1.1000000000000001E-3</v>
      </c>
      <c r="Q54" s="88">
        <v>1.1000000000000001E-3</v>
      </c>
      <c r="R54" s="88">
        <v>1.1000000000000001E-3</v>
      </c>
      <c r="S54" s="88">
        <v>1.1000000000000001E-3</v>
      </c>
      <c r="T54" s="88">
        <v>1.1000000000000001E-3</v>
      </c>
      <c r="U54" s="88">
        <v>1.1000000000000001E-3</v>
      </c>
      <c r="V54" s="88">
        <v>1.1000000000000001E-3</v>
      </c>
      <c r="W54" s="88">
        <v>1.1000000000000001E-3</v>
      </c>
    </row>
    <row r="55" spans="1:23" ht="12.75" customHeight="1">
      <c r="A55" s="38"/>
      <c r="B55" s="312" t="s">
        <v>118</v>
      </c>
      <c r="C55" s="288"/>
      <c r="D55" s="97" t="e">
        <f>IF(D53&lt;D54,D54,D53)</f>
        <v>#DIV/0!</v>
      </c>
      <c r="E55" s="97" t="e">
        <f t="shared" ref="E55:H55" si="21">IF(E53&lt;E54,E54,E53)</f>
        <v>#DIV/0!</v>
      </c>
      <c r="F55" s="97" t="e">
        <f t="shared" si="21"/>
        <v>#DIV/0!</v>
      </c>
      <c r="G55" s="97" t="e">
        <f t="shared" si="21"/>
        <v>#DIV/0!</v>
      </c>
      <c r="H55" s="97" t="e">
        <f t="shared" si="21"/>
        <v>#DIV/0!</v>
      </c>
      <c r="I55" s="97" t="e">
        <f t="shared" ref="I55:W55" si="22">IF(I53&lt;I54,I54,I53)</f>
        <v>#DIV/0!</v>
      </c>
      <c r="J55" s="97" t="e">
        <f t="shared" si="22"/>
        <v>#DIV/0!</v>
      </c>
      <c r="K55" s="97" t="e">
        <f t="shared" si="22"/>
        <v>#DIV/0!</v>
      </c>
      <c r="L55" s="97" t="e">
        <f t="shared" si="22"/>
        <v>#DIV/0!</v>
      </c>
      <c r="M55" s="97" t="e">
        <f t="shared" si="22"/>
        <v>#DIV/0!</v>
      </c>
      <c r="N55" s="97" t="e">
        <f t="shared" si="22"/>
        <v>#DIV/0!</v>
      </c>
      <c r="O55" s="97" t="e">
        <f t="shared" si="22"/>
        <v>#DIV/0!</v>
      </c>
      <c r="P55" s="97" t="e">
        <f t="shared" si="22"/>
        <v>#DIV/0!</v>
      </c>
      <c r="Q55" s="97" t="e">
        <f t="shared" si="22"/>
        <v>#DIV/0!</v>
      </c>
      <c r="R55" s="97" t="e">
        <f t="shared" si="22"/>
        <v>#DIV/0!</v>
      </c>
      <c r="S55" s="97" t="e">
        <f t="shared" si="22"/>
        <v>#DIV/0!</v>
      </c>
      <c r="T55" s="97" t="e">
        <f t="shared" si="22"/>
        <v>#DIV/0!</v>
      </c>
      <c r="U55" s="97" t="e">
        <f t="shared" si="22"/>
        <v>#DIV/0!</v>
      </c>
      <c r="V55" s="97" t="e">
        <f t="shared" si="22"/>
        <v>#DIV/0!</v>
      </c>
      <c r="W55" s="97" t="e">
        <f t="shared" si="22"/>
        <v>#DIV/0!</v>
      </c>
    </row>
    <row r="56" spans="1:23" ht="12.75" customHeight="1">
      <c r="A56" s="38"/>
      <c r="B56" s="38"/>
      <c r="C56" s="38"/>
      <c r="D56" s="98"/>
      <c r="E56" s="98"/>
      <c r="F56" s="98"/>
      <c r="G56" s="98"/>
      <c r="H56" s="98"/>
      <c r="I56" s="99"/>
      <c r="J56" s="50"/>
      <c r="L56" s="38"/>
      <c r="M56" s="38"/>
      <c r="N56" s="38"/>
      <c r="O56" s="38"/>
      <c r="P56" s="38"/>
      <c r="Q56" s="38"/>
      <c r="R56" s="38"/>
    </row>
    <row r="57" spans="1:23" ht="12.75" customHeight="1">
      <c r="A57" s="38"/>
      <c r="B57" s="38"/>
      <c r="C57" s="38"/>
      <c r="D57" s="99"/>
      <c r="E57" s="99"/>
      <c r="F57" s="99"/>
      <c r="G57" s="99"/>
      <c r="H57" s="99"/>
      <c r="I57" s="99"/>
      <c r="L57" s="38"/>
      <c r="M57" s="38"/>
      <c r="N57" s="38"/>
      <c r="O57" s="38"/>
      <c r="P57" s="38"/>
      <c r="Q57" s="38"/>
      <c r="R57" s="38"/>
    </row>
    <row r="58" spans="1:23" ht="12.75" customHeight="1">
      <c r="A58" s="38"/>
      <c r="B58" s="253" t="s">
        <v>212</v>
      </c>
      <c r="C58" s="253"/>
      <c r="D58" s="253"/>
      <c r="E58" s="253"/>
      <c r="F58" s="253"/>
      <c r="G58" s="253"/>
      <c r="H58" s="253"/>
      <c r="I58" s="253"/>
      <c r="J58" s="253"/>
      <c r="K58" s="253"/>
      <c r="L58" s="253"/>
      <c r="M58" s="253"/>
      <c r="N58" s="253"/>
      <c r="O58" s="253"/>
      <c r="P58" s="253"/>
      <c r="Q58" s="253"/>
      <c r="R58" s="253"/>
      <c r="S58" s="253"/>
      <c r="T58" s="253"/>
      <c r="U58" s="253"/>
      <c r="V58" s="253"/>
      <c r="W58" s="253"/>
    </row>
    <row r="59" spans="1:23">
      <c r="A59" s="38"/>
      <c r="B59" s="100"/>
      <c r="C59" s="100"/>
      <c r="D59" s="101"/>
      <c r="E59" s="101"/>
      <c r="F59" s="101"/>
      <c r="G59" s="101"/>
      <c r="H59" s="101"/>
      <c r="I59" s="101"/>
      <c r="L59" s="38"/>
      <c r="M59" s="38"/>
      <c r="N59" s="38"/>
      <c r="O59" s="38"/>
      <c r="P59" s="38"/>
      <c r="Q59" s="38"/>
      <c r="R59" s="38"/>
    </row>
    <row r="60" spans="1:23">
      <c r="A60" s="38"/>
      <c r="B60" s="306" t="s">
        <v>21</v>
      </c>
      <c r="C60" s="307"/>
      <c r="D60" s="190" t="e">
        <f>D39</f>
        <v>#N/A</v>
      </c>
      <c r="E60" s="190" t="e">
        <f t="shared" ref="E60:W60" si="23">E39</f>
        <v>#N/A</v>
      </c>
      <c r="F60" s="190" t="e">
        <f t="shared" si="23"/>
        <v>#N/A</v>
      </c>
      <c r="G60" s="190" t="e">
        <f t="shared" si="23"/>
        <v>#N/A</v>
      </c>
      <c r="H60" s="190" t="e">
        <f t="shared" si="23"/>
        <v>#N/A</v>
      </c>
      <c r="I60" s="190" t="e">
        <f t="shared" si="23"/>
        <v>#N/A</v>
      </c>
      <c r="J60" s="190" t="e">
        <f t="shared" si="23"/>
        <v>#N/A</v>
      </c>
      <c r="K60" s="190" t="e">
        <f t="shared" si="23"/>
        <v>#N/A</v>
      </c>
      <c r="L60" s="190" t="e">
        <f t="shared" si="23"/>
        <v>#N/A</v>
      </c>
      <c r="M60" s="190" t="e">
        <f t="shared" si="23"/>
        <v>#N/A</v>
      </c>
      <c r="N60" s="190" t="e">
        <f t="shared" si="23"/>
        <v>#N/A</v>
      </c>
      <c r="O60" s="190" t="e">
        <f t="shared" si="23"/>
        <v>#N/A</v>
      </c>
      <c r="P60" s="190" t="e">
        <f t="shared" si="23"/>
        <v>#N/A</v>
      </c>
      <c r="Q60" s="190" t="e">
        <f t="shared" si="23"/>
        <v>#N/A</v>
      </c>
      <c r="R60" s="190" t="e">
        <f t="shared" si="23"/>
        <v>#N/A</v>
      </c>
      <c r="S60" s="190" t="e">
        <f t="shared" si="23"/>
        <v>#N/A</v>
      </c>
      <c r="T60" s="190" t="e">
        <f t="shared" si="23"/>
        <v>#N/A</v>
      </c>
      <c r="U60" s="190" t="e">
        <f t="shared" si="23"/>
        <v>#N/A</v>
      </c>
      <c r="V60" s="190" t="e">
        <f t="shared" si="23"/>
        <v>#N/A</v>
      </c>
      <c r="W60" s="191" t="e">
        <f t="shared" si="23"/>
        <v>#N/A</v>
      </c>
    </row>
    <row r="61" spans="1:23">
      <c r="A61" s="38"/>
      <c r="B61" s="303" t="s">
        <v>213</v>
      </c>
      <c r="C61" s="304"/>
      <c r="D61" s="226" t="e">
        <f>D27</f>
        <v>#DIV/0!</v>
      </c>
      <c r="E61" s="226">
        <f t="shared" ref="E61:W62" si="24">E21</f>
        <v>0</v>
      </c>
      <c r="F61" s="226">
        <f t="shared" si="24"/>
        <v>0</v>
      </c>
      <c r="G61" s="226">
        <f t="shared" si="24"/>
        <v>0</v>
      </c>
      <c r="H61" s="226">
        <f t="shared" si="24"/>
        <v>0</v>
      </c>
      <c r="I61" s="226">
        <f t="shared" si="24"/>
        <v>0</v>
      </c>
      <c r="J61" s="226">
        <f t="shared" si="24"/>
        <v>0</v>
      </c>
      <c r="K61" s="226">
        <f t="shared" si="24"/>
        <v>0</v>
      </c>
      <c r="L61" s="226">
        <f t="shared" si="24"/>
        <v>0</v>
      </c>
      <c r="M61" s="226">
        <f t="shared" si="24"/>
        <v>0</v>
      </c>
      <c r="N61" s="226">
        <f t="shared" si="24"/>
        <v>0</v>
      </c>
      <c r="O61" s="226">
        <f t="shared" si="24"/>
        <v>0</v>
      </c>
      <c r="P61" s="226">
        <f t="shared" si="24"/>
        <v>0</v>
      </c>
      <c r="Q61" s="226">
        <f t="shared" si="24"/>
        <v>0</v>
      </c>
      <c r="R61" s="226">
        <f t="shared" si="24"/>
        <v>0</v>
      </c>
      <c r="S61" s="226">
        <f t="shared" si="24"/>
        <v>0</v>
      </c>
      <c r="T61" s="226">
        <f t="shared" si="24"/>
        <v>0</v>
      </c>
      <c r="U61" s="226">
        <f t="shared" si="24"/>
        <v>0</v>
      </c>
      <c r="V61" s="226">
        <f t="shared" si="24"/>
        <v>0</v>
      </c>
      <c r="W61" s="226">
        <f t="shared" si="24"/>
        <v>0</v>
      </c>
    </row>
    <row r="62" spans="1:23">
      <c r="A62" s="38"/>
      <c r="B62" s="303" t="s">
        <v>171</v>
      </c>
      <c r="C62" s="304"/>
      <c r="D62" s="226">
        <f>D33</f>
        <v>0</v>
      </c>
      <c r="E62" s="226">
        <f t="shared" si="24"/>
        <v>0</v>
      </c>
      <c r="F62" s="226">
        <f t="shared" si="24"/>
        <v>0</v>
      </c>
      <c r="G62" s="226">
        <f t="shared" si="24"/>
        <v>0</v>
      </c>
      <c r="H62" s="226">
        <f t="shared" si="24"/>
        <v>0</v>
      </c>
      <c r="I62" s="226">
        <f t="shared" si="24"/>
        <v>0</v>
      </c>
      <c r="J62" s="226">
        <f t="shared" si="24"/>
        <v>0</v>
      </c>
      <c r="K62" s="226">
        <f t="shared" si="24"/>
        <v>0</v>
      </c>
      <c r="L62" s="226">
        <f t="shared" si="24"/>
        <v>0</v>
      </c>
      <c r="M62" s="226">
        <f t="shared" si="24"/>
        <v>0</v>
      </c>
      <c r="N62" s="226">
        <f t="shared" si="24"/>
        <v>0</v>
      </c>
      <c r="O62" s="226">
        <f t="shared" si="24"/>
        <v>0</v>
      </c>
      <c r="P62" s="226">
        <f t="shared" si="24"/>
        <v>0</v>
      </c>
      <c r="Q62" s="226">
        <f t="shared" si="24"/>
        <v>0</v>
      </c>
      <c r="R62" s="226">
        <f t="shared" si="24"/>
        <v>0</v>
      </c>
      <c r="S62" s="226">
        <f t="shared" si="24"/>
        <v>0</v>
      </c>
      <c r="T62" s="226">
        <f t="shared" si="24"/>
        <v>0</v>
      </c>
      <c r="U62" s="226">
        <f t="shared" si="24"/>
        <v>0</v>
      </c>
      <c r="V62" s="226">
        <f t="shared" si="24"/>
        <v>0</v>
      </c>
      <c r="W62" s="226">
        <f t="shared" si="24"/>
        <v>0</v>
      </c>
    </row>
    <row r="63" spans="1:23">
      <c r="A63" s="38"/>
      <c r="B63" s="303" t="s">
        <v>214</v>
      </c>
      <c r="C63" s="304"/>
      <c r="D63" s="226" t="e">
        <f>-D29</f>
        <v>#DIV/0!</v>
      </c>
      <c r="E63" s="226" t="e">
        <f t="shared" ref="E63:W63" si="25">-E29</f>
        <v>#DIV/0!</v>
      </c>
      <c r="F63" s="226" t="e">
        <f t="shared" si="25"/>
        <v>#DIV/0!</v>
      </c>
      <c r="G63" s="226" t="e">
        <f t="shared" si="25"/>
        <v>#DIV/0!</v>
      </c>
      <c r="H63" s="226" t="e">
        <f t="shared" si="25"/>
        <v>#DIV/0!</v>
      </c>
      <c r="I63" s="226" t="e">
        <f t="shared" si="25"/>
        <v>#DIV/0!</v>
      </c>
      <c r="J63" s="226" t="e">
        <f t="shared" si="25"/>
        <v>#DIV/0!</v>
      </c>
      <c r="K63" s="226" t="e">
        <f t="shared" si="25"/>
        <v>#DIV/0!</v>
      </c>
      <c r="L63" s="226" t="e">
        <f t="shared" si="25"/>
        <v>#DIV/0!</v>
      </c>
      <c r="M63" s="226" t="e">
        <f t="shared" si="25"/>
        <v>#DIV/0!</v>
      </c>
      <c r="N63" s="226" t="e">
        <f t="shared" si="25"/>
        <v>#DIV/0!</v>
      </c>
      <c r="O63" s="226" t="e">
        <f t="shared" si="25"/>
        <v>#DIV/0!</v>
      </c>
      <c r="P63" s="226" t="e">
        <f t="shared" si="25"/>
        <v>#DIV/0!</v>
      </c>
      <c r="Q63" s="226" t="e">
        <f t="shared" si="25"/>
        <v>#DIV/0!</v>
      </c>
      <c r="R63" s="226" t="e">
        <f t="shared" si="25"/>
        <v>#DIV/0!</v>
      </c>
      <c r="S63" s="226" t="e">
        <f t="shared" si="25"/>
        <v>#DIV/0!</v>
      </c>
      <c r="T63" s="226" t="e">
        <f t="shared" si="25"/>
        <v>#DIV/0!</v>
      </c>
      <c r="U63" s="226" t="e">
        <f t="shared" si="25"/>
        <v>#DIV/0!</v>
      </c>
      <c r="V63" s="226" t="e">
        <f t="shared" si="25"/>
        <v>#DIV/0!</v>
      </c>
      <c r="W63" s="226" t="e">
        <f t="shared" si="25"/>
        <v>#DIV/0!</v>
      </c>
    </row>
    <row r="64" spans="1:23">
      <c r="A64" s="38"/>
      <c r="B64" s="303" t="s">
        <v>215</v>
      </c>
      <c r="C64" s="304"/>
      <c r="D64" s="226" t="e">
        <f>D55</f>
        <v>#DIV/0!</v>
      </c>
      <c r="E64" s="226" t="e">
        <f t="shared" ref="E64:W64" si="26">E55</f>
        <v>#DIV/0!</v>
      </c>
      <c r="F64" s="226" t="e">
        <f t="shared" si="26"/>
        <v>#DIV/0!</v>
      </c>
      <c r="G64" s="226" t="e">
        <f t="shared" si="26"/>
        <v>#DIV/0!</v>
      </c>
      <c r="H64" s="226" t="e">
        <f t="shared" si="26"/>
        <v>#DIV/0!</v>
      </c>
      <c r="I64" s="226" t="e">
        <f t="shared" si="26"/>
        <v>#DIV/0!</v>
      </c>
      <c r="J64" s="226" t="e">
        <f t="shared" si="26"/>
        <v>#DIV/0!</v>
      </c>
      <c r="K64" s="226" t="e">
        <f t="shared" si="26"/>
        <v>#DIV/0!</v>
      </c>
      <c r="L64" s="226" t="e">
        <f t="shared" si="26"/>
        <v>#DIV/0!</v>
      </c>
      <c r="M64" s="226" t="e">
        <f t="shared" si="26"/>
        <v>#DIV/0!</v>
      </c>
      <c r="N64" s="226" t="e">
        <f t="shared" si="26"/>
        <v>#DIV/0!</v>
      </c>
      <c r="O64" s="226" t="e">
        <f t="shared" si="26"/>
        <v>#DIV/0!</v>
      </c>
      <c r="P64" s="226" t="e">
        <f t="shared" si="26"/>
        <v>#DIV/0!</v>
      </c>
      <c r="Q64" s="226" t="e">
        <f t="shared" si="26"/>
        <v>#DIV/0!</v>
      </c>
      <c r="R64" s="226" t="e">
        <f t="shared" si="26"/>
        <v>#DIV/0!</v>
      </c>
      <c r="S64" s="226" t="e">
        <f t="shared" si="26"/>
        <v>#DIV/0!</v>
      </c>
      <c r="T64" s="226" t="e">
        <f t="shared" si="26"/>
        <v>#DIV/0!</v>
      </c>
      <c r="U64" s="226" t="e">
        <f t="shared" si="26"/>
        <v>#DIV/0!</v>
      </c>
      <c r="V64" s="226" t="e">
        <f t="shared" si="26"/>
        <v>#DIV/0!</v>
      </c>
      <c r="W64" s="226" t="e">
        <f t="shared" si="26"/>
        <v>#DIV/0!</v>
      </c>
    </row>
    <row r="65" spans="1:23">
      <c r="A65" s="38"/>
      <c r="B65" s="303" t="s">
        <v>216</v>
      </c>
      <c r="C65" s="304"/>
      <c r="D65" s="226" t="e">
        <f>ABS(D63)+D64</f>
        <v>#DIV/0!</v>
      </c>
      <c r="E65" s="226" t="e">
        <f t="shared" ref="E65:W65" si="27">ABS(E63)+E64</f>
        <v>#DIV/0!</v>
      </c>
      <c r="F65" s="226" t="e">
        <f t="shared" si="27"/>
        <v>#DIV/0!</v>
      </c>
      <c r="G65" s="226" t="e">
        <f t="shared" si="27"/>
        <v>#DIV/0!</v>
      </c>
      <c r="H65" s="226" t="e">
        <f t="shared" si="27"/>
        <v>#DIV/0!</v>
      </c>
      <c r="I65" s="226" t="e">
        <f t="shared" si="27"/>
        <v>#DIV/0!</v>
      </c>
      <c r="J65" s="226" t="e">
        <f t="shared" si="27"/>
        <v>#DIV/0!</v>
      </c>
      <c r="K65" s="226" t="e">
        <f t="shared" si="27"/>
        <v>#DIV/0!</v>
      </c>
      <c r="L65" s="226" t="e">
        <f t="shared" si="27"/>
        <v>#DIV/0!</v>
      </c>
      <c r="M65" s="226" t="e">
        <f t="shared" si="27"/>
        <v>#DIV/0!</v>
      </c>
      <c r="N65" s="226" t="e">
        <f t="shared" si="27"/>
        <v>#DIV/0!</v>
      </c>
      <c r="O65" s="226" t="e">
        <f t="shared" si="27"/>
        <v>#DIV/0!</v>
      </c>
      <c r="P65" s="226" t="e">
        <f t="shared" si="27"/>
        <v>#DIV/0!</v>
      </c>
      <c r="Q65" s="226" t="e">
        <f t="shared" si="27"/>
        <v>#DIV/0!</v>
      </c>
      <c r="R65" s="226" t="e">
        <f t="shared" si="27"/>
        <v>#DIV/0!</v>
      </c>
      <c r="S65" s="226" t="e">
        <f t="shared" si="27"/>
        <v>#DIV/0!</v>
      </c>
      <c r="T65" s="226" t="e">
        <f t="shared" si="27"/>
        <v>#DIV/0!</v>
      </c>
      <c r="U65" s="226" t="e">
        <f t="shared" si="27"/>
        <v>#DIV/0!</v>
      </c>
      <c r="V65" s="226" t="e">
        <f t="shared" si="27"/>
        <v>#DIV/0!</v>
      </c>
      <c r="W65" s="226" t="e">
        <f t="shared" si="27"/>
        <v>#DIV/0!</v>
      </c>
    </row>
    <row r="66" spans="1:23">
      <c r="A66" s="38"/>
      <c r="B66" s="100"/>
      <c r="C66" s="100"/>
      <c r="D66" s="105"/>
      <c r="E66" s="105"/>
      <c r="F66" s="105"/>
      <c r="G66" s="105"/>
      <c r="H66" s="105"/>
      <c r="I66" s="105"/>
      <c r="L66" s="38"/>
      <c r="M66" s="38"/>
      <c r="N66" s="38"/>
      <c r="O66" s="38"/>
      <c r="P66" s="38"/>
      <c r="Q66" s="38"/>
      <c r="R66" s="38"/>
    </row>
    <row r="67" spans="1:23">
      <c r="A67" s="38"/>
      <c r="B67" s="303" t="s">
        <v>217</v>
      </c>
      <c r="C67" s="304"/>
      <c r="D67" s="162" t="e">
        <f>'CALIBRACIÓN con M1CH'!D122</f>
        <v>#N/A</v>
      </c>
      <c r="E67" s="162" t="e">
        <f>'CALIBRACIÓN con M1CH'!E122</f>
        <v>#N/A</v>
      </c>
      <c r="F67" s="162" t="e">
        <f>'CALIBRACIÓN con M1CH'!F122</f>
        <v>#N/A</v>
      </c>
      <c r="G67" s="162" t="e">
        <f>'CALIBRACIÓN con M1CH'!G122</f>
        <v>#N/A</v>
      </c>
      <c r="H67" s="162" t="e">
        <f>'CALIBRACIÓN con M1CH'!H122</f>
        <v>#N/A</v>
      </c>
      <c r="I67" s="162" t="e">
        <f>'CALIBRACIÓN con M1CH'!I122</f>
        <v>#N/A</v>
      </c>
      <c r="J67" s="162" t="e">
        <f>'CALIBRACIÓN con M1CH'!J122</f>
        <v>#N/A</v>
      </c>
      <c r="K67" s="162" t="e">
        <f>'CALIBRACIÓN con M1CH'!K122</f>
        <v>#N/A</v>
      </c>
      <c r="L67" s="162" t="e">
        <f>'CALIBRACIÓN con M1CH'!L122</f>
        <v>#N/A</v>
      </c>
      <c r="M67" s="162" t="e">
        <f>'CALIBRACIÓN con M1CH'!M122</f>
        <v>#N/A</v>
      </c>
      <c r="N67" s="162" t="e">
        <f>'CALIBRACIÓN con M1CH'!N122</f>
        <v>#N/A</v>
      </c>
      <c r="O67" s="162" t="e">
        <f>'CALIBRACIÓN con M1CH'!O122</f>
        <v>#N/A</v>
      </c>
      <c r="P67" s="162" t="e">
        <f>'CALIBRACIÓN con M1CH'!P122</f>
        <v>#N/A</v>
      </c>
      <c r="Q67" s="162" t="e">
        <f>'CALIBRACIÓN con M1CH'!Q122</f>
        <v>#N/A</v>
      </c>
      <c r="R67" s="162" t="e">
        <f>'CALIBRACIÓN con M1CH'!R122</f>
        <v>#N/A</v>
      </c>
      <c r="S67" s="162" t="e">
        <f>'CALIBRACIÓN con M1CH'!S122</f>
        <v>#N/A</v>
      </c>
      <c r="T67" s="162" t="e">
        <f>'CALIBRACIÓN con M1CH'!T122</f>
        <v>#N/A</v>
      </c>
      <c r="U67" s="162" t="e">
        <f>'CALIBRACIÓN con M1CH'!U122</f>
        <v>#N/A</v>
      </c>
      <c r="V67" s="162" t="e">
        <f>'CALIBRACIÓN con M1CH'!V122</f>
        <v>#N/A</v>
      </c>
      <c r="W67" s="162" t="e">
        <f>'CALIBRACIÓN con M1CH'!W122</f>
        <v>#N/A</v>
      </c>
    </row>
    <row r="68" spans="1:23">
      <c r="A68" s="38"/>
      <c r="B68" s="303" t="s">
        <v>137</v>
      </c>
      <c r="C68" s="304"/>
      <c r="D68" s="162" t="e">
        <f>'CALIBRACIÓN con M1CH'!D123</f>
        <v>#N/A</v>
      </c>
      <c r="E68" s="162" t="e">
        <f>'CALIBRACIÓN con M1CH'!E123</f>
        <v>#N/A</v>
      </c>
      <c r="F68" s="162" t="e">
        <f>'CALIBRACIÓN con M1CH'!F123</f>
        <v>#N/A</v>
      </c>
      <c r="G68" s="162" t="e">
        <f>'CALIBRACIÓN con M1CH'!G123</f>
        <v>#N/A</v>
      </c>
      <c r="H68" s="162" t="e">
        <f>'CALIBRACIÓN con M1CH'!H123</f>
        <v>#N/A</v>
      </c>
      <c r="I68" s="162" t="e">
        <f>'CALIBRACIÓN con M1CH'!I123</f>
        <v>#N/A</v>
      </c>
      <c r="J68" s="162" t="e">
        <f>'CALIBRACIÓN con M1CH'!J123</f>
        <v>#N/A</v>
      </c>
      <c r="K68" s="162" t="e">
        <f>'CALIBRACIÓN con M1CH'!K123</f>
        <v>#N/A</v>
      </c>
      <c r="L68" s="162" t="e">
        <f>'CALIBRACIÓN con M1CH'!L123</f>
        <v>#N/A</v>
      </c>
      <c r="M68" s="162" t="e">
        <f>'CALIBRACIÓN con M1CH'!M123</f>
        <v>#N/A</v>
      </c>
      <c r="N68" s="162" t="e">
        <f>'CALIBRACIÓN con M1CH'!N123</f>
        <v>#N/A</v>
      </c>
      <c r="O68" s="162" t="e">
        <f>'CALIBRACIÓN con M1CH'!O123</f>
        <v>#N/A</v>
      </c>
      <c r="P68" s="162" t="e">
        <f>'CALIBRACIÓN con M1CH'!P123</f>
        <v>#N/A</v>
      </c>
      <c r="Q68" s="162" t="e">
        <f>'CALIBRACIÓN con M1CH'!Q123</f>
        <v>#N/A</v>
      </c>
      <c r="R68" s="162" t="e">
        <f>'CALIBRACIÓN con M1CH'!R123</f>
        <v>#N/A</v>
      </c>
      <c r="S68" s="162" t="e">
        <f>'CALIBRACIÓN con M1CH'!S123</f>
        <v>#N/A</v>
      </c>
      <c r="T68" s="162" t="e">
        <f>'CALIBRACIÓN con M1CH'!T123</f>
        <v>#N/A</v>
      </c>
      <c r="U68" s="162" t="e">
        <f>'CALIBRACIÓN con M1CH'!U123</f>
        <v>#N/A</v>
      </c>
      <c r="V68" s="162" t="e">
        <f>'CALIBRACIÓN con M1CH'!V123</f>
        <v>#N/A</v>
      </c>
      <c r="W68" s="162" t="e">
        <f>'CALIBRACIÓN con M1CH'!W123</f>
        <v>#N/A</v>
      </c>
    </row>
    <row r="69" spans="1:23">
      <c r="A69" s="38"/>
      <c r="B69" s="80"/>
      <c r="C69" s="80"/>
      <c r="D69" s="80"/>
      <c r="E69" s="107"/>
      <c r="F69" s="107"/>
      <c r="G69" s="107"/>
      <c r="H69" s="80"/>
      <c r="I69" s="80"/>
      <c r="L69" s="38"/>
      <c r="M69" s="38"/>
      <c r="N69" s="38"/>
      <c r="O69" s="38"/>
      <c r="P69" s="38"/>
      <c r="Q69" s="38"/>
      <c r="R69" s="38"/>
    </row>
    <row r="70" spans="1:23">
      <c r="A70" s="38"/>
      <c r="B70" s="227" t="s">
        <v>218</v>
      </c>
      <c r="C70" s="227"/>
      <c r="D70" s="227"/>
      <c r="E70" s="42"/>
      <c r="F70" s="42"/>
      <c r="G70" s="42"/>
      <c r="H70" s="38"/>
      <c r="I70" s="38"/>
      <c r="L70" s="38"/>
      <c r="M70" s="38"/>
      <c r="N70" s="38"/>
      <c r="O70" s="38"/>
      <c r="P70" s="38"/>
      <c r="Q70" s="38"/>
      <c r="R70" s="38"/>
    </row>
    <row r="71" spans="1:23">
      <c r="A71" s="38"/>
      <c r="B71" s="171"/>
      <c r="C71" s="171"/>
      <c r="D71" s="38"/>
      <c r="E71" s="38"/>
      <c r="F71" s="38"/>
      <c r="G71" s="38"/>
      <c r="H71" s="38"/>
      <c r="I71" s="38"/>
      <c r="L71" s="38"/>
      <c r="M71" s="38"/>
      <c r="N71" s="38"/>
      <c r="O71" s="38"/>
      <c r="P71" s="38"/>
      <c r="Q71" s="38"/>
      <c r="R71" s="38"/>
    </row>
    <row r="72" spans="1:23">
      <c r="A72" s="38"/>
      <c r="B72" s="303" t="s">
        <v>219</v>
      </c>
      <c r="C72" s="304"/>
      <c r="D72" s="346" t="e">
        <f>'CALIBRACIÓN con M1CH'!D127:E127</f>
        <v>#N/A</v>
      </c>
      <c r="E72" s="346"/>
      <c r="F72" s="208"/>
      <c r="G72" s="208"/>
      <c r="H72" s="208"/>
      <c r="I72" s="208"/>
      <c r="L72" s="38"/>
      <c r="M72" s="38"/>
      <c r="N72" s="38"/>
      <c r="O72" s="38"/>
      <c r="P72" s="38"/>
      <c r="Q72" s="38"/>
      <c r="R72" s="38"/>
    </row>
    <row r="73" spans="1:23">
      <c r="A73" s="38"/>
      <c r="B73" s="208"/>
      <c r="C73" s="208"/>
      <c r="D73" s="208"/>
      <c r="E73" s="208"/>
      <c r="F73" s="208"/>
      <c r="G73" s="208"/>
      <c r="H73" s="208"/>
      <c r="I73" s="208"/>
      <c r="L73" s="38"/>
      <c r="M73" s="38"/>
      <c r="N73" s="38"/>
      <c r="O73" s="38"/>
      <c r="P73" s="38"/>
      <c r="Q73" s="38"/>
      <c r="R73" s="38"/>
    </row>
    <row r="74" spans="1:23">
      <c r="A74" s="38"/>
      <c r="B74" s="303" t="s">
        <v>220</v>
      </c>
      <c r="C74" s="304"/>
      <c r="D74" s="208"/>
      <c r="E74" s="208"/>
      <c r="F74" s="208"/>
      <c r="G74" s="208"/>
      <c r="H74" s="208"/>
      <c r="I74" s="208"/>
      <c r="L74" s="38"/>
      <c r="M74" s="38"/>
      <c r="N74" s="38"/>
      <c r="O74" s="38"/>
      <c r="P74" s="38"/>
      <c r="Q74" s="38"/>
      <c r="R74" s="38"/>
    </row>
    <row r="75" spans="1:23">
      <c r="A75" s="38"/>
      <c r="B75" s="208"/>
      <c r="C75" s="208"/>
      <c r="D75" s="208"/>
      <c r="E75" s="208"/>
      <c r="F75" s="208"/>
      <c r="G75" s="208"/>
      <c r="H75" s="208"/>
      <c r="I75" s="208"/>
      <c r="L75" s="38"/>
      <c r="M75" s="38"/>
      <c r="N75" s="38"/>
      <c r="O75" s="38"/>
      <c r="P75" s="38"/>
      <c r="Q75" s="38"/>
      <c r="R75" s="38"/>
    </row>
    <row r="76" spans="1:23">
      <c r="A76" s="38"/>
      <c r="B76" s="347" t="e">
        <f>'CALIBRACIÓN con M1CH'!B131</f>
        <v>#N/A</v>
      </c>
      <c r="C76" s="347"/>
      <c r="D76" s="347"/>
      <c r="E76" s="347"/>
      <c r="F76" s="347"/>
      <c r="G76" s="347"/>
      <c r="H76" s="347"/>
      <c r="I76" s="347"/>
      <c r="J76" s="347"/>
      <c r="K76" s="347"/>
      <c r="L76" s="347"/>
      <c r="M76" s="347"/>
      <c r="N76" s="347"/>
      <c r="O76" s="347"/>
      <c r="P76" s="347"/>
      <c r="Q76" s="347"/>
      <c r="R76" s="347"/>
      <c r="S76" s="347"/>
      <c r="T76" s="347"/>
      <c r="U76" s="347"/>
      <c r="V76" s="347"/>
      <c r="W76" s="347"/>
    </row>
    <row r="77" spans="1:23">
      <c r="A77" s="38"/>
      <c r="B77" s="347"/>
      <c r="C77" s="347"/>
      <c r="D77" s="347"/>
      <c r="E77" s="347"/>
      <c r="F77" s="347"/>
      <c r="G77" s="347"/>
      <c r="H77" s="347"/>
      <c r="I77" s="347"/>
      <c r="J77" s="347"/>
      <c r="K77" s="347"/>
      <c r="L77" s="347"/>
      <c r="M77" s="347"/>
      <c r="N77" s="347"/>
      <c r="O77" s="347"/>
      <c r="P77" s="347"/>
      <c r="Q77" s="347"/>
      <c r="R77" s="347"/>
      <c r="S77" s="347"/>
      <c r="T77" s="347"/>
      <c r="U77" s="347"/>
      <c r="V77" s="347"/>
      <c r="W77" s="347"/>
    </row>
    <row r="78" spans="1:23">
      <c r="A78" s="38"/>
      <c r="B78" s="347"/>
      <c r="C78" s="347"/>
      <c r="D78" s="347"/>
      <c r="E78" s="347"/>
      <c r="F78" s="347"/>
      <c r="G78" s="347"/>
      <c r="H78" s="347"/>
      <c r="I78" s="347"/>
      <c r="J78" s="347"/>
      <c r="K78" s="347"/>
      <c r="L78" s="347"/>
      <c r="M78" s="347"/>
      <c r="N78" s="347"/>
      <c r="O78" s="347"/>
      <c r="P78" s="347"/>
      <c r="Q78" s="347"/>
      <c r="R78" s="347"/>
      <c r="S78" s="347"/>
      <c r="T78" s="347"/>
      <c r="U78" s="347"/>
      <c r="V78" s="347"/>
      <c r="W78" s="347"/>
    </row>
    <row r="79" spans="1:23">
      <c r="A79" s="38"/>
      <c r="B79" s="347"/>
      <c r="C79" s="347"/>
      <c r="D79" s="347"/>
      <c r="E79" s="347"/>
      <c r="F79" s="347"/>
      <c r="G79" s="347"/>
      <c r="H79" s="347"/>
      <c r="I79" s="347"/>
      <c r="J79" s="347"/>
      <c r="K79" s="347"/>
      <c r="L79" s="347"/>
      <c r="M79" s="347"/>
      <c r="N79" s="347"/>
      <c r="O79" s="347"/>
      <c r="P79" s="347"/>
      <c r="Q79" s="347"/>
      <c r="R79" s="347"/>
      <c r="S79" s="347"/>
      <c r="T79" s="347"/>
      <c r="U79" s="347"/>
      <c r="V79" s="347"/>
      <c r="W79" s="347"/>
    </row>
    <row r="80" spans="1:23">
      <c r="A80" s="38"/>
      <c r="B80" s="110"/>
      <c r="C80" s="110"/>
      <c r="D80" s="110"/>
      <c r="E80" s="110"/>
      <c r="F80" s="110"/>
      <c r="G80" s="110"/>
      <c r="H80" s="110"/>
      <c r="I80" s="110"/>
      <c r="L80" s="38"/>
      <c r="M80" s="38"/>
      <c r="N80" s="38"/>
      <c r="O80" s="38"/>
      <c r="P80" s="38"/>
      <c r="Q80" s="38"/>
      <c r="R80" s="38"/>
    </row>
    <row r="81" spans="1:23">
      <c r="A81" s="38"/>
      <c r="B81" s="110"/>
      <c r="C81" s="110"/>
      <c r="D81" s="110"/>
      <c r="E81" s="110"/>
      <c r="F81" s="110"/>
      <c r="G81" s="110"/>
      <c r="H81" s="110"/>
      <c r="I81" s="110"/>
      <c r="L81" s="38"/>
      <c r="M81" s="38"/>
      <c r="N81" s="38"/>
      <c r="O81" s="38"/>
      <c r="P81" s="38"/>
      <c r="Q81" s="38"/>
      <c r="R81" s="38"/>
    </row>
    <row r="82" spans="1:23">
      <c r="A82" s="38"/>
      <c r="B82" s="303" t="s">
        <v>221</v>
      </c>
      <c r="C82" s="304"/>
      <c r="D82" s="38"/>
      <c r="E82" s="38"/>
      <c r="F82" s="38"/>
      <c r="G82" s="38"/>
      <c r="H82" s="38"/>
      <c r="I82" s="38"/>
      <c r="L82" s="38"/>
      <c r="M82" s="38"/>
      <c r="N82" s="38"/>
      <c r="O82" s="38"/>
      <c r="P82" s="38"/>
      <c r="Q82" s="38"/>
      <c r="R82" s="38"/>
    </row>
    <row r="83" spans="1:23">
      <c r="A83" s="38"/>
      <c r="B83" s="38"/>
      <c r="C83" s="38"/>
      <c r="D83" s="38"/>
      <c r="E83" s="38"/>
      <c r="F83" s="38"/>
      <c r="G83" s="38"/>
      <c r="H83" s="38"/>
      <c r="I83" s="38"/>
      <c r="L83" s="38"/>
      <c r="M83" s="38"/>
      <c r="N83" s="38"/>
      <c r="O83" s="38"/>
      <c r="P83" s="38"/>
      <c r="Q83" s="38"/>
      <c r="R83" s="38"/>
    </row>
    <row r="84" spans="1:23">
      <c r="A84" s="38"/>
      <c r="B84" s="347" t="e">
        <f>'CALIBRACIÓN con M1CH'!B139</f>
        <v>#N/A</v>
      </c>
      <c r="C84" s="347"/>
      <c r="D84" s="347"/>
      <c r="E84" s="347"/>
      <c r="F84" s="347"/>
      <c r="G84" s="347"/>
      <c r="H84" s="347"/>
      <c r="I84" s="347"/>
      <c r="J84" s="347"/>
      <c r="K84" s="347"/>
      <c r="L84" s="347"/>
      <c r="M84" s="347"/>
      <c r="N84" s="347"/>
      <c r="O84" s="347"/>
      <c r="P84" s="347"/>
      <c r="Q84" s="347"/>
      <c r="R84" s="347"/>
      <c r="S84" s="347"/>
      <c r="T84" s="347"/>
      <c r="U84" s="347"/>
      <c r="V84" s="347"/>
      <c r="W84" s="347"/>
    </row>
    <row r="85" spans="1:23">
      <c r="A85" s="38"/>
      <c r="B85" s="347"/>
      <c r="C85" s="347"/>
      <c r="D85" s="347"/>
      <c r="E85" s="347"/>
      <c r="F85" s="347"/>
      <c r="G85" s="347"/>
      <c r="H85" s="347"/>
      <c r="I85" s="347"/>
      <c r="J85" s="347"/>
      <c r="K85" s="347"/>
      <c r="L85" s="347"/>
      <c r="M85" s="347"/>
      <c r="N85" s="347"/>
      <c r="O85" s="347"/>
      <c r="P85" s="347"/>
      <c r="Q85" s="347"/>
      <c r="R85" s="347"/>
      <c r="S85" s="347"/>
      <c r="T85" s="347"/>
      <c r="U85" s="347"/>
      <c r="V85" s="347"/>
      <c r="W85" s="347"/>
    </row>
    <row r="86" spans="1:23">
      <c r="A86" s="38"/>
      <c r="B86" s="347"/>
      <c r="C86" s="347"/>
      <c r="D86" s="347"/>
      <c r="E86" s="347"/>
      <c r="F86" s="347"/>
      <c r="G86" s="347"/>
      <c r="H86" s="347"/>
      <c r="I86" s="347"/>
      <c r="J86" s="347"/>
      <c r="K86" s="347"/>
      <c r="L86" s="347"/>
      <c r="M86" s="347"/>
      <c r="N86" s="347"/>
      <c r="O86" s="347"/>
      <c r="P86" s="347"/>
      <c r="Q86" s="347"/>
      <c r="R86" s="347"/>
      <c r="S86" s="347"/>
      <c r="T86" s="347"/>
      <c r="U86" s="347"/>
      <c r="V86" s="347"/>
      <c r="W86" s="347"/>
    </row>
    <row r="87" spans="1:23">
      <c r="A87" s="38"/>
      <c r="B87" s="347"/>
      <c r="C87" s="347"/>
      <c r="D87" s="347"/>
      <c r="E87" s="347"/>
      <c r="F87" s="347"/>
      <c r="G87" s="347"/>
      <c r="H87" s="347"/>
      <c r="I87" s="347"/>
      <c r="J87" s="347"/>
      <c r="K87" s="347"/>
      <c r="L87" s="347"/>
      <c r="M87" s="347"/>
      <c r="N87" s="347"/>
      <c r="O87" s="347"/>
      <c r="P87" s="347"/>
      <c r="Q87" s="347"/>
      <c r="R87" s="347"/>
      <c r="S87" s="347"/>
      <c r="T87" s="347"/>
      <c r="U87" s="347"/>
      <c r="V87" s="347"/>
      <c r="W87" s="347"/>
    </row>
    <row r="88" spans="1:23">
      <c r="A88" s="38"/>
      <c r="B88" s="38"/>
      <c r="C88" s="38"/>
      <c r="D88" s="38"/>
      <c r="E88" s="38"/>
      <c r="F88" s="38"/>
      <c r="G88" s="38"/>
      <c r="H88" s="38"/>
      <c r="I88" s="38"/>
      <c r="L88" s="38"/>
      <c r="M88" s="38"/>
      <c r="N88" s="38"/>
      <c r="O88" s="38"/>
      <c r="P88" s="38"/>
      <c r="Q88" s="38"/>
      <c r="R88" s="38"/>
    </row>
    <row r="89" spans="1:23">
      <c r="A89" s="38"/>
      <c r="B89" s="38"/>
      <c r="C89" s="38"/>
      <c r="D89" s="38"/>
      <c r="E89" s="38"/>
      <c r="F89" s="38"/>
      <c r="G89" s="38"/>
      <c r="H89" s="38"/>
      <c r="I89" s="38"/>
      <c r="L89" s="38"/>
      <c r="M89" s="38"/>
      <c r="N89" s="38"/>
      <c r="O89" s="38"/>
      <c r="P89" s="38"/>
      <c r="Q89" s="38"/>
      <c r="R89" s="38"/>
    </row>
    <row r="90" spans="1:23">
      <c r="A90" s="38"/>
    </row>
    <row r="91" spans="1:23">
      <c r="A91" s="38"/>
    </row>
    <row r="92" spans="1:23">
      <c r="A92" s="38"/>
    </row>
    <row r="93" spans="1:23">
      <c r="A93" s="38"/>
    </row>
    <row r="94" spans="1:23">
      <c r="A94" s="38"/>
    </row>
    <row r="95" spans="1:23">
      <c r="A95" s="38"/>
    </row>
    <row r="96" spans="1:23">
      <c r="A96" s="38"/>
      <c r="B96" s="38"/>
      <c r="C96" s="38"/>
      <c r="D96" s="38"/>
      <c r="E96" s="38"/>
      <c r="F96" s="38"/>
      <c r="G96" s="38"/>
      <c r="H96" s="38"/>
      <c r="I96" s="38"/>
    </row>
    <row r="97" spans="1:9">
      <c r="A97" s="38"/>
      <c r="B97" s="38"/>
      <c r="C97" s="38"/>
      <c r="D97" s="38"/>
      <c r="E97" s="38"/>
      <c r="F97" s="38"/>
      <c r="G97" s="38"/>
      <c r="H97" s="38"/>
      <c r="I97" s="38"/>
    </row>
    <row r="98" spans="1:9">
      <c r="A98" s="38"/>
      <c r="B98" s="38"/>
      <c r="C98" s="38"/>
      <c r="D98" s="38"/>
      <c r="E98" s="38"/>
      <c r="F98" s="38"/>
      <c r="G98" s="38"/>
      <c r="H98" s="38"/>
      <c r="I98" s="38"/>
    </row>
    <row r="99" spans="1:9">
      <c r="A99" s="38"/>
      <c r="B99" s="38"/>
      <c r="C99" s="38"/>
      <c r="D99" s="38"/>
      <c r="E99" s="38"/>
      <c r="F99" s="38"/>
      <c r="G99" s="38"/>
      <c r="H99" s="38"/>
      <c r="I99" s="38"/>
    </row>
    <row r="100" spans="1:9">
      <c r="A100" s="38"/>
      <c r="B100" s="38"/>
      <c r="C100" s="38"/>
      <c r="D100" s="38"/>
      <c r="E100" s="38"/>
      <c r="F100" s="38"/>
      <c r="G100" s="38"/>
      <c r="H100" s="38"/>
      <c r="I100" s="38"/>
    </row>
    <row r="101" spans="1:9">
      <c r="A101" s="38"/>
      <c r="B101" s="38"/>
      <c r="C101" s="38"/>
      <c r="D101" s="38"/>
      <c r="E101" s="38"/>
      <c r="F101" s="38"/>
      <c r="G101" s="38"/>
      <c r="H101" s="38"/>
      <c r="I101" s="38"/>
    </row>
    <row r="102" spans="1:9">
      <c r="A102" s="38"/>
      <c r="B102" s="38"/>
      <c r="C102" s="38"/>
      <c r="D102" s="38"/>
      <c r="E102" s="38"/>
      <c r="F102" s="38"/>
      <c r="G102" s="38"/>
      <c r="H102" s="38"/>
      <c r="I102" s="38"/>
    </row>
    <row r="103" spans="1:9">
      <c r="A103" s="38"/>
      <c r="B103" s="38"/>
      <c r="C103" s="38"/>
      <c r="D103" s="38"/>
      <c r="E103" s="38"/>
      <c r="F103" s="38"/>
      <c r="G103" s="38"/>
      <c r="H103" s="38"/>
      <c r="I103" s="38"/>
    </row>
    <row r="104" spans="1:9">
      <c r="A104" s="38"/>
      <c r="B104" s="38"/>
      <c r="C104" s="38"/>
      <c r="D104" s="38"/>
      <c r="E104" s="38"/>
      <c r="F104" s="38"/>
      <c r="G104" s="38"/>
      <c r="H104" s="38"/>
      <c r="I104" s="38"/>
    </row>
    <row r="105" spans="1:9">
      <c r="A105" s="38"/>
      <c r="B105" s="38"/>
      <c r="C105" s="38"/>
      <c r="D105" s="38"/>
      <c r="E105" s="38"/>
      <c r="F105" s="38"/>
      <c r="G105" s="38"/>
      <c r="H105" s="38"/>
      <c r="I105" s="38"/>
    </row>
    <row r="106" spans="1:9">
      <c r="A106" s="38"/>
      <c r="B106" s="38"/>
      <c r="C106" s="38"/>
      <c r="D106" s="38"/>
      <c r="E106" s="38"/>
      <c r="F106" s="38"/>
      <c r="G106" s="38"/>
      <c r="H106" s="38"/>
      <c r="I106" s="38"/>
    </row>
    <row r="107" spans="1:9">
      <c r="A107" s="38"/>
      <c r="B107" s="38"/>
      <c r="C107" s="38"/>
      <c r="D107" s="38"/>
      <c r="E107" s="38"/>
      <c r="F107" s="38"/>
      <c r="G107" s="38"/>
      <c r="H107" s="38"/>
      <c r="I107" s="38"/>
    </row>
    <row r="108" spans="1:9">
      <c r="A108" s="38"/>
      <c r="B108" s="38"/>
      <c r="C108" s="38"/>
      <c r="D108" s="38"/>
      <c r="E108" s="38"/>
      <c r="F108" s="38"/>
      <c r="G108" s="38"/>
      <c r="H108" s="38"/>
      <c r="I108" s="38"/>
    </row>
    <row r="109" spans="1:9">
      <c r="A109" s="38"/>
      <c r="B109" s="38"/>
      <c r="C109" s="38"/>
      <c r="D109" s="38"/>
      <c r="E109" s="38"/>
      <c r="F109" s="38"/>
      <c r="G109" s="38"/>
      <c r="H109" s="38"/>
      <c r="I109" s="38"/>
    </row>
    <row r="110" spans="1:9">
      <c r="A110" s="38"/>
      <c r="B110" s="38"/>
      <c r="C110" s="38"/>
      <c r="D110" s="38"/>
      <c r="E110" s="38"/>
      <c r="F110" s="38"/>
      <c r="G110" s="38"/>
      <c r="H110" s="38"/>
      <c r="I110" s="38"/>
    </row>
    <row r="111" spans="1:9">
      <c r="A111" s="38"/>
      <c r="B111" s="38"/>
      <c r="C111" s="38"/>
      <c r="D111" s="38"/>
      <c r="E111" s="38"/>
      <c r="F111" s="38"/>
      <c r="G111" s="38"/>
      <c r="H111" s="38"/>
      <c r="I111" s="38"/>
    </row>
    <row r="112" spans="1:9">
      <c r="A112" s="38"/>
      <c r="B112" s="38"/>
      <c r="C112" s="38"/>
      <c r="D112" s="38"/>
      <c r="E112" s="38"/>
      <c r="F112" s="38"/>
      <c r="G112" s="38"/>
      <c r="H112" s="38"/>
      <c r="I112" s="38"/>
    </row>
    <row r="113" spans="1:45">
      <c r="A113" s="38"/>
      <c r="B113" s="38"/>
      <c r="C113" s="38"/>
      <c r="D113" s="38"/>
      <c r="E113" s="38"/>
      <c r="F113" s="38"/>
      <c r="G113" s="38"/>
      <c r="H113" s="38"/>
      <c r="I113" s="38"/>
    </row>
    <row r="114" spans="1:45">
      <c r="A114" s="38"/>
      <c r="B114" s="38"/>
      <c r="C114" s="38"/>
      <c r="D114" s="38"/>
      <c r="E114" s="38"/>
      <c r="F114" s="38"/>
      <c r="G114" s="38"/>
      <c r="H114" s="38"/>
      <c r="I114" s="38"/>
    </row>
    <row r="115" spans="1:45">
      <c r="A115" s="38"/>
      <c r="B115" s="38"/>
      <c r="C115" s="38"/>
      <c r="D115" s="38"/>
      <c r="E115" s="38"/>
      <c r="F115" s="38"/>
      <c r="G115" s="38"/>
      <c r="H115" s="38"/>
      <c r="I115" s="38"/>
    </row>
    <row r="116" spans="1:45">
      <c r="A116" s="38"/>
      <c r="B116" s="38"/>
      <c r="C116" s="38"/>
      <c r="D116" s="38"/>
      <c r="E116" s="38"/>
      <c r="F116" s="38"/>
      <c r="G116" s="38"/>
      <c r="H116" s="38"/>
      <c r="I116" s="38"/>
    </row>
    <row r="117" spans="1:45">
      <c r="A117" s="38"/>
      <c r="B117" s="38"/>
      <c r="C117" s="38"/>
      <c r="D117" s="38"/>
      <c r="E117" s="38"/>
      <c r="F117" s="38"/>
      <c r="G117" s="38"/>
      <c r="H117" s="38"/>
      <c r="I117" s="38"/>
      <c r="S117" s="40" t="s">
        <v>160</v>
      </c>
      <c r="AF117" s="40" t="s">
        <v>162</v>
      </c>
      <c r="AS117" s="40" t="s">
        <v>164</v>
      </c>
    </row>
    <row r="118" spans="1:45">
      <c r="A118" s="38"/>
      <c r="B118" s="38"/>
      <c r="C118" s="38"/>
      <c r="D118" s="38"/>
      <c r="E118" s="38"/>
      <c r="F118" s="38"/>
      <c r="G118" s="38"/>
      <c r="H118" s="38"/>
      <c r="I118" s="38"/>
    </row>
    <row r="119" spans="1:45">
      <c r="A119" s="38"/>
      <c r="B119" s="38"/>
      <c r="C119" s="38"/>
      <c r="D119" s="38"/>
      <c r="E119" s="38"/>
      <c r="F119" s="38"/>
      <c r="G119" s="38"/>
      <c r="H119" s="38"/>
      <c r="I119" s="38"/>
      <c r="S119" s="40" t="s">
        <v>161</v>
      </c>
      <c r="AF119" s="40" t="s">
        <v>163</v>
      </c>
      <c r="AS119" s="40" t="s">
        <v>165</v>
      </c>
    </row>
    <row r="120" spans="1:45">
      <c r="A120" s="38"/>
      <c r="B120" s="38"/>
      <c r="C120" s="38"/>
      <c r="D120" s="38"/>
      <c r="E120" s="38"/>
      <c r="F120" s="38"/>
      <c r="G120" s="38"/>
      <c r="H120" s="38"/>
      <c r="I120" s="38"/>
    </row>
    <row r="121" spans="1:45">
      <c r="A121" s="38"/>
      <c r="B121" s="38"/>
      <c r="C121" s="38"/>
      <c r="D121" s="38"/>
      <c r="E121" s="38"/>
      <c r="F121" s="38"/>
      <c r="G121" s="38"/>
      <c r="H121" s="38"/>
      <c r="I121" s="38"/>
    </row>
    <row r="122" spans="1:45">
      <c r="A122" s="38"/>
      <c r="B122" s="38"/>
      <c r="C122" s="38"/>
      <c r="D122" s="38"/>
      <c r="E122" s="38"/>
      <c r="F122" s="38"/>
      <c r="G122" s="38"/>
      <c r="H122" s="38"/>
      <c r="I122" s="38"/>
    </row>
    <row r="123" spans="1:45">
      <c r="A123" s="38"/>
      <c r="B123" s="38"/>
      <c r="C123" s="38"/>
      <c r="D123" s="38"/>
      <c r="E123" s="38"/>
      <c r="F123" s="38"/>
      <c r="G123" s="38"/>
      <c r="H123" s="38"/>
      <c r="I123" s="38"/>
    </row>
    <row r="124" spans="1:45">
      <c r="A124" s="38"/>
      <c r="B124" s="38"/>
      <c r="C124" s="38"/>
      <c r="D124" s="38"/>
      <c r="E124" s="38"/>
      <c r="F124" s="38"/>
      <c r="G124" s="38"/>
      <c r="H124" s="38"/>
      <c r="I124" s="38"/>
    </row>
    <row r="125" spans="1:45">
      <c r="A125" s="38"/>
      <c r="B125" s="38"/>
      <c r="C125" s="38"/>
      <c r="D125" s="38"/>
      <c r="E125" s="38"/>
      <c r="F125" s="38"/>
      <c r="G125" s="38"/>
      <c r="H125" s="38"/>
      <c r="I125" s="38"/>
    </row>
    <row r="126" spans="1:45">
      <c r="A126" s="38"/>
      <c r="B126" s="38"/>
      <c r="C126" s="38"/>
      <c r="D126" s="38"/>
      <c r="E126" s="38"/>
      <c r="F126" s="38"/>
      <c r="G126" s="38"/>
      <c r="H126" s="38"/>
      <c r="I126" s="38"/>
    </row>
    <row r="127" spans="1:45">
      <c r="A127" s="38"/>
      <c r="B127" s="38"/>
      <c r="C127" s="38"/>
      <c r="D127" s="38"/>
      <c r="E127" s="38"/>
      <c r="F127" s="38"/>
      <c r="G127" s="38"/>
      <c r="H127" s="38"/>
      <c r="I127" s="38"/>
    </row>
    <row r="128" spans="1:45">
      <c r="A128" s="38"/>
      <c r="B128" s="38"/>
      <c r="C128" s="38"/>
      <c r="D128" s="38"/>
      <c r="E128" s="38"/>
      <c r="F128" s="38"/>
      <c r="G128" s="38"/>
      <c r="H128" s="38"/>
      <c r="I128" s="38"/>
    </row>
    <row r="129" spans="1:9">
      <c r="A129" s="38"/>
      <c r="B129" s="38"/>
      <c r="C129" s="38"/>
      <c r="D129" s="38"/>
      <c r="E129" s="38"/>
      <c r="F129" s="38"/>
      <c r="G129" s="38"/>
      <c r="H129" s="38"/>
      <c r="I129" s="38"/>
    </row>
    <row r="130" spans="1:9">
      <c r="A130" s="38"/>
      <c r="B130" s="38"/>
      <c r="C130" s="38"/>
      <c r="D130" s="38"/>
      <c r="E130" s="38"/>
      <c r="F130" s="38"/>
      <c r="G130" s="38"/>
      <c r="H130" s="38"/>
      <c r="I130" s="38"/>
    </row>
    <row r="131" spans="1:9">
      <c r="A131" s="38"/>
      <c r="B131" s="38"/>
      <c r="C131" s="38"/>
      <c r="D131" s="38"/>
      <c r="E131" s="38"/>
      <c r="F131" s="38"/>
      <c r="G131" s="38"/>
      <c r="H131" s="38"/>
      <c r="I131" s="38"/>
    </row>
    <row r="132" spans="1:9">
      <c r="A132" s="38"/>
      <c r="B132" s="38"/>
      <c r="C132" s="38"/>
      <c r="D132" s="38"/>
      <c r="E132" s="38"/>
      <c r="F132" s="38"/>
      <c r="G132" s="38"/>
      <c r="H132" s="38"/>
      <c r="I132" s="38"/>
    </row>
    <row r="133" spans="1:9">
      <c r="A133" s="38"/>
      <c r="B133" s="38"/>
      <c r="C133" s="38"/>
      <c r="D133" s="38"/>
      <c r="E133" s="38"/>
      <c r="F133" s="38"/>
      <c r="G133" s="38"/>
      <c r="H133" s="38"/>
      <c r="I133" s="38"/>
    </row>
    <row r="134" spans="1:9">
      <c r="A134" s="38"/>
      <c r="B134" s="38"/>
      <c r="C134" s="38"/>
      <c r="D134" s="38"/>
      <c r="E134" s="38"/>
      <c r="F134" s="38"/>
      <c r="G134" s="38"/>
      <c r="H134" s="38"/>
      <c r="I134" s="38"/>
    </row>
    <row r="135" spans="1:9">
      <c r="A135" s="38"/>
      <c r="B135" s="38"/>
      <c r="C135" s="38"/>
      <c r="D135" s="38"/>
      <c r="E135" s="38"/>
      <c r="F135" s="38"/>
      <c r="G135" s="38"/>
      <c r="H135" s="38"/>
      <c r="I135" s="38"/>
    </row>
    <row r="136" spans="1:9">
      <c r="A136" s="38"/>
      <c r="B136" s="38"/>
      <c r="C136" s="38"/>
      <c r="D136" s="38"/>
      <c r="E136" s="38"/>
      <c r="F136" s="38"/>
      <c r="G136" s="38"/>
      <c r="H136" s="38"/>
      <c r="I136" s="38"/>
    </row>
    <row r="137" spans="1:9">
      <c r="A137" s="38"/>
      <c r="B137" s="38"/>
      <c r="C137" s="38"/>
      <c r="D137" s="38"/>
      <c r="E137" s="38"/>
      <c r="F137" s="38"/>
      <c r="G137" s="38"/>
      <c r="H137" s="38"/>
      <c r="I137" s="38"/>
    </row>
    <row r="138" spans="1:9">
      <c r="A138" s="38"/>
      <c r="B138" s="38"/>
      <c r="C138" s="38"/>
      <c r="D138" s="38"/>
      <c r="E138" s="38"/>
      <c r="F138" s="38"/>
      <c r="G138" s="38"/>
      <c r="H138" s="38"/>
      <c r="I138" s="38"/>
    </row>
    <row r="139" spans="1:9">
      <c r="A139" s="38"/>
      <c r="B139" s="38"/>
      <c r="C139" s="38"/>
      <c r="D139" s="38"/>
      <c r="E139" s="38"/>
      <c r="F139" s="38"/>
      <c r="G139" s="38"/>
      <c r="H139" s="38"/>
      <c r="I139" s="38"/>
    </row>
    <row r="140" spans="1:9">
      <c r="A140" s="38"/>
      <c r="B140" s="38"/>
      <c r="C140" s="38"/>
      <c r="D140" s="38"/>
      <c r="E140" s="38"/>
      <c r="F140" s="38"/>
      <c r="G140" s="38"/>
      <c r="H140" s="38"/>
      <c r="I140" s="38"/>
    </row>
    <row r="141" spans="1:9">
      <c r="A141" s="38"/>
      <c r="B141" s="38"/>
      <c r="C141" s="38"/>
      <c r="D141" s="38"/>
      <c r="E141" s="38"/>
      <c r="F141" s="38"/>
      <c r="G141" s="38"/>
      <c r="H141" s="38"/>
      <c r="I141" s="38"/>
    </row>
    <row r="142" spans="1:9">
      <c r="A142" s="38"/>
      <c r="B142" s="38"/>
      <c r="C142" s="38"/>
      <c r="D142" s="38"/>
      <c r="E142" s="38"/>
      <c r="F142" s="38"/>
      <c r="G142" s="38"/>
      <c r="H142" s="38"/>
      <c r="I142" s="38"/>
    </row>
    <row r="143" spans="1:9">
      <c r="A143" s="38"/>
      <c r="B143" s="38"/>
      <c r="C143" s="38"/>
      <c r="D143" s="38"/>
      <c r="E143" s="38"/>
      <c r="F143" s="38"/>
      <c r="G143" s="38"/>
      <c r="H143" s="38"/>
      <c r="I143" s="38"/>
    </row>
    <row r="144" spans="1:9">
      <c r="A144" s="38"/>
      <c r="B144" s="38"/>
      <c r="C144" s="38"/>
      <c r="D144" s="38"/>
      <c r="E144" s="38"/>
      <c r="F144" s="38"/>
      <c r="G144" s="38"/>
      <c r="H144" s="38"/>
      <c r="I144" s="38"/>
    </row>
    <row r="145" spans="1:9">
      <c r="A145" s="38"/>
      <c r="B145" s="38"/>
      <c r="C145" s="38"/>
      <c r="D145" s="38"/>
      <c r="E145" s="38"/>
      <c r="F145" s="38"/>
      <c r="G145" s="38"/>
      <c r="H145" s="38"/>
      <c r="I145" s="38"/>
    </row>
    <row r="146" spans="1:9">
      <c r="A146" s="38"/>
      <c r="B146" s="38"/>
      <c r="C146" s="38"/>
      <c r="D146" s="38"/>
      <c r="E146" s="38"/>
      <c r="F146" s="38"/>
      <c r="G146" s="38"/>
      <c r="H146" s="38"/>
      <c r="I146" s="38"/>
    </row>
    <row r="147" spans="1:9">
      <c r="A147" s="38"/>
      <c r="B147" s="38"/>
      <c r="C147" s="38"/>
      <c r="D147" s="38"/>
      <c r="E147" s="38"/>
      <c r="F147" s="38"/>
      <c r="G147" s="38"/>
      <c r="H147" s="38"/>
      <c r="I147" s="38"/>
    </row>
    <row r="148" spans="1:9">
      <c r="A148" s="38"/>
      <c r="B148" s="38"/>
      <c r="C148" s="38"/>
      <c r="D148" s="38"/>
      <c r="E148" s="38"/>
      <c r="F148" s="38"/>
      <c r="G148" s="38"/>
      <c r="H148" s="38"/>
      <c r="I148" s="38"/>
    </row>
    <row r="149" spans="1:9">
      <c r="A149" s="38"/>
      <c r="B149" s="38"/>
      <c r="C149" s="38"/>
      <c r="D149" s="38"/>
      <c r="E149" s="38"/>
      <c r="F149" s="38"/>
      <c r="G149" s="38"/>
      <c r="H149" s="38"/>
      <c r="I149" s="38"/>
    </row>
    <row r="150" spans="1:9">
      <c r="A150" s="38"/>
      <c r="B150" s="38"/>
      <c r="C150" s="38"/>
      <c r="D150" s="38"/>
      <c r="E150" s="38"/>
      <c r="F150" s="38"/>
      <c r="G150" s="38"/>
      <c r="H150" s="38"/>
      <c r="I150" s="38"/>
    </row>
    <row r="151" spans="1:9">
      <c r="A151" s="38"/>
      <c r="B151" s="38"/>
      <c r="C151" s="38"/>
      <c r="D151" s="38"/>
      <c r="E151" s="38"/>
      <c r="F151" s="38"/>
      <c r="G151" s="38"/>
      <c r="H151" s="38"/>
      <c r="I151" s="38"/>
    </row>
    <row r="152" spans="1:9">
      <c r="A152" s="38"/>
      <c r="B152" s="38"/>
      <c r="C152" s="38"/>
      <c r="D152" s="38"/>
      <c r="E152" s="38"/>
      <c r="F152" s="38"/>
      <c r="G152" s="38"/>
      <c r="H152" s="38"/>
      <c r="I152" s="38"/>
    </row>
    <row r="153" spans="1:9">
      <c r="A153" s="38"/>
      <c r="B153" s="38"/>
      <c r="C153" s="38"/>
      <c r="D153" s="38"/>
      <c r="E153" s="38"/>
      <c r="F153" s="38"/>
      <c r="G153" s="38"/>
      <c r="H153" s="38"/>
      <c r="I153" s="38"/>
    </row>
    <row r="154" spans="1:9">
      <c r="A154" s="38"/>
      <c r="B154" s="38"/>
      <c r="C154" s="38"/>
      <c r="D154" s="38"/>
      <c r="E154" s="38"/>
      <c r="F154" s="38"/>
      <c r="G154" s="38"/>
      <c r="H154" s="38"/>
      <c r="I154" s="38"/>
    </row>
    <row r="155" spans="1:9">
      <c r="A155" s="38"/>
      <c r="B155" s="38"/>
      <c r="C155" s="38"/>
      <c r="D155" s="38"/>
      <c r="E155" s="38"/>
      <c r="F155" s="38"/>
      <c r="G155" s="38"/>
      <c r="H155" s="38"/>
      <c r="I155" s="38"/>
    </row>
    <row r="156" spans="1:9">
      <c r="A156" s="38"/>
      <c r="B156" s="38"/>
      <c r="C156" s="38"/>
      <c r="D156" s="38"/>
      <c r="E156" s="38"/>
      <c r="F156" s="38"/>
      <c r="G156" s="38"/>
      <c r="H156" s="38"/>
      <c r="I156" s="38"/>
    </row>
    <row r="157" spans="1:9">
      <c r="A157" s="38"/>
      <c r="B157" s="38"/>
      <c r="C157" s="38"/>
      <c r="D157" s="38"/>
      <c r="E157" s="38"/>
      <c r="F157" s="38"/>
      <c r="G157" s="38"/>
      <c r="H157" s="38"/>
      <c r="I157" s="38"/>
    </row>
    <row r="158" spans="1:9">
      <c r="A158" s="38"/>
      <c r="B158" s="38"/>
      <c r="C158" s="38"/>
      <c r="D158" s="38"/>
      <c r="E158" s="38"/>
      <c r="F158" s="38"/>
      <c r="G158" s="38"/>
      <c r="H158" s="38"/>
      <c r="I158" s="38"/>
    </row>
    <row r="159" spans="1:9">
      <c r="A159" s="38"/>
      <c r="B159" s="38"/>
      <c r="C159" s="38"/>
      <c r="D159" s="38"/>
      <c r="E159" s="38"/>
      <c r="F159" s="38"/>
      <c r="G159" s="38"/>
      <c r="H159" s="38"/>
      <c r="I159" s="38"/>
    </row>
    <row r="160" spans="1:9">
      <c r="A160" s="38"/>
      <c r="B160" s="38"/>
      <c r="C160" s="38"/>
      <c r="D160" s="38"/>
      <c r="E160" s="38"/>
      <c r="F160" s="38"/>
      <c r="G160" s="38"/>
      <c r="H160" s="38"/>
      <c r="I160" s="38"/>
    </row>
    <row r="161" spans="1:9">
      <c r="A161" s="38"/>
      <c r="B161" s="38"/>
      <c r="C161" s="38"/>
      <c r="D161" s="38"/>
      <c r="E161" s="38"/>
      <c r="F161" s="38"/>
      <c r="G161" s="38"/>
      <c r="H161" s="38"/>
      <c r="I161" s="38"/>
    </row>
    <row r="162" spans="1:9">
      <c r="A162" s="38"/>
      <c r="B162" s="38"/>
      <c r="C162" s="38"/>
      <c r="D162" s="38"/>
      <c r="E162" s="38"/>
      <c r="F162" s="38"/>
      <c r="G162" s="38"/>
      <c r="H162" s="38"/>
      <c r="I162" s="38"/>
    </row>
    <row r="163" spans="1:9">
      <c r="A163" s="38"/>
      <c r="B163" s="38"/>
      <c r="C163" s="38"/>
      <c r="D163" s="38"/>
      <c r="E163" s="38"/>
      <c r="F163" s="38"/>
      <c r="G163" s="38"/>
      <c r="H163" s="38"/>
      <c r="I163" s="38"/>
    </row>
    <row r="164" spans="1:9">
      <c r="A164" s="38"/>
      <c r="B164" s="38"/>
      <c r="C164" s="38"/>
      <c r="D164" s="38"/>
      <c r="E164" s="38"/>
      <c r="F164" s="38"/>
      <c r="G164" s="38"/>
      <c r="H164" s="38"/>
      <c r="I164" s="38"/>
    </row>
    <row r="165" spans="1:9">
      <c r="A165" s="38"/>
      <c r="B165" s="38"/>
      <c r="C165" s="38"/>
      <c r="D165" s="38"/>
      <c r="E165" s="38"/>
      <c r="F165" s="38"/>
      <c r="G165" s="38"/>
      <c r="H165" s="38"/>
      <c r="I165" s="38"/>
    </row>
    <row r="166" spans="1:9">
      <c r="A166" s="38"/>
      <c r="B166" s="38"/>
      <c r="C166" s="38"/>
      <c r="D166" s="38"/>
      <c r="E166" s="38"/>
      <c r="F166" s="38"/>
      <c r="G166" s="38"/>
      <c r="H166" s="38"/>
      <c r="I166" s="38"/>
    </row>
    <row r="167" spans="1:9">
      <c r="A167" s="38"/>
      <c r="B167" s="38"/>
      <c r="C167" s="38"/>
      <c r="D167" s="38"/>
      <c r="E167" s="38"/>
      <c r="F167" s="38"/>
      <c r="G167" s="38"/>
      <c r="H167" s="38"/>
      <c r="I167" s="38"/>
    </row>
    <row r="168" spans="1:9">
      <c r="A168" s="38"/>
      <c r="B168" s="38"/>
      <c r="C168" s="38"/>
      <c r="D168" s="38"/>
      <c r="E168" s="38"/>
      <c r="F168" s="38"/>
      <c r="G168" s="38"/>
      <c r="H168" s="38"/>
      <c r="I168" s="38"/>
    </row>
    <row r="169" spans="1:9">
      <c r="A169" s="38"/>
      <c r="B169" s="38"/>
      <c r="C169" s="38"/>
      <c r="D169" s="38"/>
      <c r="E169" s="38"/>
      <c r="F169" s="38"/>
      <c r="G169" s="38"/>
      <c r="H169" s="38"/>
      <c r="I169" s="38"/>
    </row>
    <row r="170" spans="1:9">
      <c r="A170" s="38"/>
      <c r="B170" s="38"/>
      <c r="C170" s="38"/>
      <c r="D170" s="38"/>
      <c r="E170" s="38"/>
      <c r="F170" s="38"/>
      <c r="G170" s="38"/>
      <c r="H170" s="38"/>
      <c r="I170" s="38"/>
    </row>
    <row r="171" spans="1:9">
      <c r="A171" s="38"/>
      <c r="B171" s="38"/>
      <c r="C171" s="38"/>
      <c r="D171" s="38"/>
      <c r="E171" s="38"/>
      <c r="F171" s="38"/>
      <c r="G171" s="38"/>
      <c r="H171" s="38"/>
      <c r="I171" s="38"/>
    </row>
    <row r="172" spans="1:9">
      <c r="A172" s="38"/>
      <c r="B172" s="38"/>
      <c r="C172" s="38"/>
      <c r="D172" s="38"/>
      <c r="E172" s="38"/>
      <c r="F172" s="38"/>
      <c r="G172" s="38"/>
      <c r="H172" s="38"/>
      <c r="I172" s="38"/>
    </row>
    <row r="173" spans="1:9">
      <c r="A173" s="38"/>
      <c r="B173" s="38"/>
      <c r="C173" s="38"/>
      <c r="D173" s="38"/>
      <c r="E173" s="38"/>
      <c r="F173" s="38"/>
      <c r="G173" s="38"/>
      <c r="H173" s="38"/>
      <c r="I173" s="38"/>
    </row>
    <row r="174" spans="1:9">
      <c r="A174" s="38"/>
      <c r="B174" s="38"/>
      <c r="C174" s="38"/>
      <c r="D174" s="38"/>
      <c r="E174" s="38"/>
      <c r="F174" s="38"/>
      <c r="G174" s="38"/>
      <c r="H174" s="38"/>
      <c r="I174" s="38"/>
    </row>
    <row r="175" spans="1:9">
      <c r="A175" s="38"/>
      <c r="B175" s="38"/>
      <c r="C175" s="38"/>
      <c r="D175" s="38"/>
      <c r="E175" s="38"/>
      <c r="F175" s="38"/>
      <c r="G175" s="38"/>
      <c r="H175" s="38"/>
      <c r="I175" s="38"/>
    </row>
    <row r="176" spans="1:9">
      <c r="A176" s="38"/>
      <c r="B176" s="38"/>
      <c r="C176" s="38"/>
      <c r="D176" s="38"/>
      <c r="E176" s="38"/>
      <c r="F176" s="38"/>
      <c r="G176" s="38"/>
      <c r="H176" s="38"/>
      <c r="I176" s="38"/>
    </row>
    <row r="177" spans="1:9">
      <c r="A177" s="38"/>
      <c r="B177" s="38"/>
      <c r="C177" s="38"/>
      <c r="D177" s="38"/>
      <c r="E177" s="38"/>
      <c r="F177" s="38"/>
      <c r="G177" s="38"/>
      <c r="H177" s="38"/>
      <c r="I177" s="38"/>
    </row>
    <row r="178" spans="1:9">
      <c r="A178" s="38"/>
      <c r="B178" s="38"/>
      <c r="C178" s="38"/>
      <c r="D178" s="38"/>
      <c r="E178" s="38"/>
      <c r="F178" s="38"/>
      <c r="G178" s="38"/>
      <c r="H178" s="38"/>
      <c r="I178" s="38"/>
    </row>
    <row r="179" spans="1:9">
      <c r="A179" s="38"/>
      <c r="B179" s="38"/>
      <c r="C179" s="38"/>
      <c r="D179" s="38"/>
      <c r="E179" s="38"/>
      <c r="F179" s="38"/>
      <c r="G179" s="38"/>
      <c r="H179" s="38"/>
      <c r="I179" s="38"/>
    </row>
    <row r="180" spans="1:9">
      <c r="A180" s="38"/>
      <c r="B180" s="38"/>
      <c r="C180" s="38"/>
      <c r="D180" s="38"/>
      <c r="E180" s="38"/>
      <c r="F180" s="38"/>
      <c r="G180" s="38"/>
      <c r="H180" s="38"/>
      <c r="I180" s="38"/>
    </row>
    <row r="181" spans="1:9">
      <c r="A181" s="38"/>
      <c r="B181" s="38"/>
      <c r="C181" s="38"/>
      <c r="D181" s="38"/>
      <c r="E181" s="38"/>
      <c r="F181" s="38"/>
      <c r="G181" s="38"/>
      <c r="H181" s="38"/>
      <c r="I181" s="38"/>
    </row>
    <row r="182" spans="1:9">
      <c r="A182" s="38"/>
      <c r="B182" s="38"/>
      <c r="C182" s="38"/>
      <c r="D182" s="38"/>
      <c r="E182" s="38"/>
      <c r="F182" s="38"/>
      <c r="G182" s="38"/>
      <c r="H182" s="38"/>
      <c r="I182" s="38"/>
    </row>
    <row r="183" spans="1:9">
      <c r="A183" s="38"/>
      <c r="B183" s="38"/>
      <c r="C183" s="38"/>
      <c r="D183" s="38"/>
      <c r="E183" s="38"/>
      <c r="F183" s="38"/>
      <c r="G183" s="38"/>
      <c r="H183" s="38"/>
      <c r="I183" s="38"/>
    </row>
    <row r="184" spans="1:9">
      <c r="A184" s="38"/>
      <c r="B184" s="38"/>
      <c r="C184" s="38"/>
      <c r="D184" s="38"/>
      <c r="E184" s="38"/>
      <c r="F184" s="38"/>
      <c r="G184" s="38"/>
      <c r="H184" s="38"/>
      <c r="I184" s="38"/>
    </row>
    <row r="185" spans="1:9">
      <c r="A185" s="38"/>
      <c r="B185" s="38"/>
      <c r="C185" s="38"/>
      <c r="D185" s="38"/>
      <c r="E185" s="38"/>
      <c r="F185" s="38"/>
      <c r="G185" s="38"/>
      <c r="H185" s="38"/>
      <c r="I185" s="38"/>
    </row>
    <row r="186" spans="1:9">
      <c r="A186" s="38"/>
      <c r="B186" s="38"/>
      <c r="C186" s="38"/>
      <c r="D186" s="38"/>
      <c r="E186" s="38"/>
      <c r="F186" s="38"/>
      <c r="G186" s="38"/>
      <c r="H186" s="38"/>
      <c r="I186" s="38"/>
    </row>
    <row r="187" spans="1:9">
      <c r="A187" s="38"/>
      <c r="B187" s="38"/>
      <c r="C187" s="38"/>
      <c r="D187" s="38"/>
      <c r="E187" s="38"/>
      <c r="F187" s="38"/>
      <c r="G187" s="38"/>
      <c r="H187" s="38"/>
      <c r="I187" s="38"/>
    </row>
    <row r="188" spans="1:9">
      <c r="A188" s="38"/>
      <c r="B188" s="38"/>
      <c r="C188" s="38"/>
      <c r="D188" s="38"/>
      <c r="E188" s="38"/>
      <c r="F188" s="38"/>
      <c r="G188" s="38"/>
      <c r="H188" s="38"/>
      <c r="I188" s="38"/>
    </row>
    <row r="189" spans="1:9">
      <c r="A189" s="38"/>
      <c r="B189" s="38"/>
      <c r="C189" s="38"/>
      <c r="D189" s="38"/>
      <c r="E189" s="38"/>
      <c r="F189" s="38"/>
      <c r="G189" s="38"/>
      <c r="H189" s="38"/>
      <c r="I189" s="38"/>
    </row>
    <row r="190" spans="1:9">
      <c r="A190" s="38"/>
      <c r="B190" s="38"/>
      <c r="C190" s="38"/>
      <c r="D190" s="38"/>
      <c r="E190" s="38"/>
      <c r="F190" s="38"/>
      <c r="G190" s="38"/>
      <c r="H190" s="38"/>
      <c r="I190" s="38"/>
    </row>
    <row r="191" spans="1:9">
      <c r="A191" s="38"/>
      <c r="B191" s="38"/>
      <c r="C191" s="38"/>
      <c r="D191" s="38"/>
      <c r="E191" s="38"/>
      <c r="F191" s="38"/>
      <c r="G191" s="38"/>
      <c r="H191" s="38"/>
      <c r="I191" s="38"/>
    </row>
    <row r="192" spans="1:9">
      <c r="A192" s="38"/>
      <c r="B192" s="38"/>
      <c r="C192" s="38"/>
      <c r="D192" s="38"/>
      <c r="E192" s="38"/>
      <c r="F192" s="38"/>
      <c r="G192" s="38"/>
      <c r="H192" s="38"/>
      <c r="I192" s="38"/>
    </row>
    <row r="193" spans="1:9">
      <c r="A193" s="38"/>
      <c r="B193" s="38"/>
      <c r="C193" s="38"/>
      <c r="D193" s="38"/>
      <c r="E193" s="38"/>
      <c r="F193" s="38"/>
      <c r="G193" s="38"/>
      <c r="H193" s="38"/>
      <c r="I193" s="38"/>
    </row>
    <row r="194" spans="1:9">
      <c r="A194" s="38"/>
      <c r="B194" s="38"/>
      <c r="C194" s="38"/>
      <c r="D194" s="38"/>
      <c r="E194" s="38"/>
      <c r="F194" s="38"/>
      <c r="G194" s="38"/>
      <c r="H194" s="38"/>
      <c r="I194" s="38"/>
    </row>
    <row r="195" spans="1:9">
      <c r="A195" s="38"/>
      <c r="B195" s="38"/>
      <c r="C195" s="38"/>
      <c r="D195" s="38"/>
      <c r="E195" s="38"/>
      <c r="F195" s="38"/>
      <c r="G195" s="38"/>
      <c r="H195" s="38"/>
      <c r="I195" s="38"/>
    </row>
    <row r="196" spans="1:9">
      <c r="A196" s="38"/>
      <c r="B196" s="38"/>
      <c r="C196" s="38"/>
      <c r="D196" s="38"/>
      <c r="E196" s="38"/>
      <c r="F196" s="38"/>
      <c r="G196" s="38"/>
      <c r="H196" s="38"/>
      <c r="I196" s="38"/>
    </row>
    <row r="197" spans="1:9">
      <c r="A197" s="38"/>
      <c r="B197" s="38"/>
      <c r="C197" s="38"/>
      <c r="D197" s="38"/>
      <c r="E197" s="38"/>
      <c r="F197" s="38"/>
      <c r="G197" s="38"/>
      <c r="H197" s="38"/>
      <c r="I197" s="38"/>
    </row>
    <row r="198" spans="1:9">
      <c r="A198" s="38"/>
      <c r="B198" s="38"/>
      <c r="C198" s="38"/>
      <c r="D198" s="38"/>
      <c r="E198" s="38"/>
      <c r="F198" s="38"/>
      <c r="G198" s="38"/>
      <c r="H198" s="38"/>
      <c r="I198" s="38"/>
    </row>
    <row r="199" spans="1:9">
      <c r="A199" s="38"/>
      <c r="B199" s="38"/>
      <c r="C199" s="38"/>
      <c r="D199" s="38"/>
      <c r="E199" s="38"/>
      <c r="F199" s="38"/>
      <c r="G199" s="38"/>
      <c r="H199" s="38"/>
      <c r="I199" s="38"/>
    </row>
    <row r="200" spans="1:9">
      <c r="A200" s="38"/>
      <c r="B200" s="38"/>
      <c r="C200" s="38"/>
      <c r="D200" s="38"/>
      <c r="E200" s="38"/>
      <c r="F200" s="38"/>
      <c r="G200" s="38"/>
      <c r="H200" s="38"/>
      <c r="I200" s="38"/>
    </row>
    <row r="201" spans="1:9">
      <c r="A201" s="38"/>
      <c r="B201" s="38"/>
      <c r="C201" s="38"/>
      <c r="D201" s="38"/>
      <c r="E201" s="38"/>
      <c r="F201" s="38"/>
      <c r="G201" s="38"/>
      <c r="H201" s="38"/>
      <c r="I201" s="38"/>
    </row>
    <row r="202" spans="1:9">
      <c r="A202" s="38"/>
      <c r="B202" s="38"/>
      <c r="C202" s="38"/>
      <c r="D202" s="38"/>
      <c r="E202" s="38"/>
      <c r="F202" s="38"/>
      <c r="G202" s="38"/>
      <c r="H202" s="38"/>
      <c r="I202" s="38"/>
    </row>
    <row r="203" spans="1:9">
      <c r="A203" s="38"/>
      <c r="B203" s="38"/>
      <c r="C203" s="38"/>
      <c r="D203" s="38"/>
      <c r="E203" s="38"/>
      <c r="F203" s="38"/>
      <c r="G203" s="38"/>
      <c r="H203" s="38"/>
      <c r="I203" s="38"/>
    </row>
    <row r="204" spans="1:9">
      <c r="A204" s="38"/>
      <c r="B204" s="38"/>
      <c r="C204" s="38"/>
      <c r="D204" s="38"/>
      <c r="E204" s="38"/>
      <c r="F204" s="38"/>
      <c r="G204" s="38"/>
      <c r="H204" s="38"/>
      <c r="I204" s="38"/>
    </row>
    <row r="205" spans="1:9">
      <c r="A205" s="38"/>
      <c r="B205" s="38"/>
      <c r="C205" s="38"/>
      <c r="D205" s="38"/>
      <c r="E205" s="38"/>
      <c r="F205" s="38"/>
      <c r="G205" s="38"/>
      <c r="H205" s="38"/>
      <c r="I205" s="38"/>
    </row>
    <row r="206" spans="1:9">
      <c r="A206" s="38"/>
      <c r="B206" s="38"/>
      <c r="C206" s="38"/>
      <c r="D206" s="38"/>
      <c r="E206" s="38"/>
      <c r="F206" s="38"/>
      <c r="G206" s="38"/>
      <c r="H206" s="38"/>
      <c r="I206" s="38"/>
    </row>
    <row r="207" spans="1:9">
      <c r="A207" s="38"/>
      <c r="B207" s="38"/>
      <c r="C207" s="38"/>
      <c r="D207" s="38"/>
      <c r="E207" s="38"/>
      <c r="F207" s="38"/>
      <c r="G207" s="38"/>
      <c r="H207" s="38"/>
      <c r="I207" s="38"/>
    </row>
    <row r="208" spans="1:9">
      <c r="A208" s="38"/>
      <c r="B208" s="38"/>
      <c r="C208" s="38"/>
      <c r="D208" s="38"/>
      <c r="E208" s="38"/>
      <c r="F208" s="38"/>
      <c r="G208" s="38"/>
      <c r="H208" s="38"/>
      <c r="I208" s="38"/>
    </row>
    <row r="209" spans="1:9">
      <c r="A209" s="38"/>
      <c r="B209" s="38"/>
      <c r="C209" s="38"/>
      <c r="D209" s="38"/>
      <c r="E209" s="38"/>
      <c r="F209" s="38"/>
      <c r="G209" s="38"/>
      <c r="H209" s="38"/>
      <c r="I209" s="38"/>
    </row>
    <row r="210" spans="1:9">
      <c r="A210" s="38"/>
      <c r="B210" s="38"/>
      <c r="C210" s="38"/>
      <c r="D210" s="38"/>
      <c r="E210" s="38"/>
      <c r="F210" s="38"/>
      <c r="G210" s="38"/>
      <c r="H210" s="38"/>
      <c r="I210" s="38"/>
    </row>
    <row r="211" spans="1:9">
      <c r="A211" s="38"/>
      <c r="B211" s="38"/>
      <c r="C211" s="38"/>
      <c r="D211" s="38"/>
      <c r="E211" s="38"/>
      <c r="F211" s="38"/>
      <c r="G211" s="38"/>
      <c r="H211" s="38"/>
      <c r="I211" s="38"/>
    </row>
    <row r="212" spans="1:9">
      <c r="A212" s="38"/>
      <c r="B212" s="38"/>
      <c r="C212" s="38"/>
      <c r="D212" s="38"/>
      <c r="E212" s="38"/>
      <c r="F212" s="38"/>
      <c r="G212" s="38"/>
      <c r="H212" s="38"/>
      <c r="I212" s="38"/>
    </row>
    <row r="213" spans="1:9">
      <c r="A213" s="38"/>
      <c r="B213" s="38"/>
      <c r="C213" s="38"/>
      <c r="D213" s="38"/>
      <c r="E213" s="38"/>
      <c r="F213" s="38"/>
      <c r="G213" s="38"/>
      <c r="H213" s="38"/>
      <c r="I213" s="38"/>
    </row>
    <row r="214" spans="1:9">
      <c r="A214" s="38"/>
      <c r="B214" s="38"/>
      <c r="C214" s="38"/>
      <c r="D214" s="38"/>
      <c r="E214" s="38"/>
      <c r="F214" s="38"/>
      <c r="G214" s="38"/>
      <c r="H214" s="38"/>
      <c r="I214" s="38"/>
    </row>
    <row r="215" spans="1:9">
      <c r="A215" s="38"/>
      <c r="B215" s="38"/>
      <c r="C215" s="38"/>
      <c r="D215" s="38"/>
      <c r="E215" s="38"/>
      <c r="F215" s="38"/>
      <c r="G215" s="38"/>
      <c r="H215" s="38"/>
      <c r="I215" s="38"/>
    </row>
    <row r="216" spans="1:9">
      <c r="A216" s="38"/>
      <c r="B216" s="38"/>
      <c r="C216" s="38"/>
      <c r="D216" s="38"/>
      <c r="E216" s="38"/>
      <c r="F216" s="38"/>
      <c r="G216" s="38"/>
      <c r="H216" s="38"/>
      <c r="I216" s="38"/>
    </row>
    <row r="217" spans="1:9">
      <c r="A217" s="38"/>
      <c r="B217" s="38"/>
      <c r="C217" s="38"/>
      <c r="D217" s="38"/>
      <c r="E217" s="38"/>
      <c r="F217" s="38"/>
      <c r="G217" s="38"/>
      <c r="H217" s="38"/>
      <c r="I217" s="38"/>
    </row>
    <row r="218" spans="1:9">
      <c r="A218" s="38"/>
      <c r="B218" s="38"/>
      <c r="C218" s="38"/>
      <c r="D218" s="38"/>
      <c r="E218" s="38"/>
      <c r="F218" s="38"/>
      <c r="G218" s="38"/>
      <c r="H218" s="38"/>
      <c r="I218" s="38"/>
    </row>
    <row r="219" spans="1:9">
      <c r="A219" s="38"/>
      <c r="B219" s="38"/>
      <c r="C219" s="38"/>
      <c r="D219" s="38"/>
      <c r="E219" s="38"/>
      <c r="F219" s="38"/>
      <c r="G219" s="38"/>
      <c r="H219" s="38"/>
      <c r="I219" s="38"/>
    </row>
    <row r="220" spans="1:9">
      <c r="A220" s="38"/>
      <c r="B220" s="38"/>
      <c r="C220" s="38"/>
      <c r="D220" s="38"/>
      <c r="E220" s="38"/>
      <c r="F220" s="38"/>
      <c r="G220" s="38"/>
      <c r="H220" s="38"/>
      <c r="I220" s="38"/>
    </row>
    <row r="221" spans="1:9">
      <c r="A221" s="38"/>
      <c r="B221" s="38"/>
      <c r="C221" s="38"/>
      <c r="D221" s="38"/>
      <c r="E221" s="38"/>
      <c r="F221" s="38"/>
      <c r="G221" s="38"/>
      <c r="H221" s="38"/>
      <c r="I221" s="38"/>
    </row>
    <row r="222" spans="1:9">
      <c r="A222" s="38"/>
      <c r="B222" s="38"/>
      <c r="C222" s="38"/>
      <c r="D222" s="38"/>
      <c r="E222" s="38"/>
      <c r="F222" s="38"/>
      <c r="G222" s="38"/>
      <c r="H222" s="38"/>
      <c r="I222" s="38"/>
    </row>
    <row r="223" spans="1:9">
      <c r="A223" s="38"/>
      <c r="B223" s="38"/>
      <c r="C223" s="38"/>
      <c r="D223" s="38"/>
      <c r="E223" s="38"/>
      <c r="F223" s="38"/>
      <c r="G223" s="38"/>
      <c r="H223" s="38"/>
      <c r="I223" s="38"/>
    </row>
    <row r="224" spans="1:9">
      <c r="A224" s="38"/>
      <c r="B224" s="38"/>
      <c r="C224" s="38"/>
      <c r="D224" s="38"/>
      <c r="E224" s="38"/>
      <c r="F224" s="38"/>
      <c r="G224" s="38"/>
      <c r="H224" s="38"/>
      <c r="I224" s="38"/>
    </row>
    <row r="225" spans="1:9">
      <c r="A225" s="38"/>
      <c r="B225" s="38"/>
      <c r="C225" s="38"/>
      <c r="D225" s="38"/>
      <c r="E225" s="38"/>
      <c r="F225" s="38"/>
      <c r="G225" s="38"/>
      <c r="H225" s="38"/>
      <c r="I225" s="38"/>
    </row>
    <row r="226" spans="1:9">
      <c r="A226" s="38"/>
      <c r="B226" s="38"/>
      <c r="C226" s="38"/>
      <c r="D226" s="38"/>
      <c r="E226" s="38"/>
      <c r="F226" s="38"/>
      <c r="G226" s="38"/>
      <c r="H226" s="38"/>
      <c r="I226" s="38"/>
    </row>
    <row r="227" spans="1:9">
      <c r="A227" s="38"/>
      <c r="B227" s="38"/>
      <c r="C227" s="38"/>
      <c r="D227" s="38"/>
      <c r="E227" s="38"/>
      <c r="F227" s="38"/>
      <c r="G227" s="38"/>
      <c r="H227" s="38"/>
      <c r="I227" s="38"/>
    </row>
    <row r="228" spans="1:9">
      <c r="A228" s="38"/>
      <c r="B228" s="38"/>
      <c r="C228" s="38"/>
      <c r="D228" s="38"/>
      <c r="E228" s="38"/>
      <c r="F228" s="38"/>
      <c r="G228" s="38"/>
      <c r="H228" s="38"/>
      <c r="I228" s="38"/>
    </row>
    <row r="229" spans="1:9">
      <c r="A229" s="38"/>
      <c r="B229" s="38"/>
      <c r="C229" s="38"/>
      <c r="D229" s="38"/>
      <c r="E229" s="38"/>
      <c r="F229" s="38"/>
      <c r="G229" s="38"/>
      <c r="H229" s="38"/>
      <c r="I229" s="38"/>
    </row>
    <row r="230" spans="1:9">
      <c r="A230" s="38"/>
      <c r="B230" s="38"/>
      <c r="C230" s="38"/>
      <c r="D230" s="38"/>
      <c r="E230" s="38"/>
    </row>
    <row r="231" spans="1:9">
      <c r="A231" s="38"/>
      <c r="B231" s="38"/>
      <c r="C231" s="38"/>
      <c r="D231" s="38"/>
      <c r="E231" s="38"/>
    </row>
  </sheetData>
  <sheetProtection password="D104" sheet="1" objects="1" scenarios="1"/>
  <mergeCells count="58">
    <mergeCell ref="B21:C21"/>
    <mergeCell ref="K32:L32"/>
    <mergeCell ref="B27:C27"/>
    <mergeCell ref="B28:C28"/>
    <mergeCell ref="B29:C29"/>
    <mergeCell ref="B30:C30"/>
    <mergeCell ref="K30:L30"/>
    <mergeCell ref="B31:C31"/>
    <mergeCell ref="K31:L31"/>
    <mergeCell ref="B23:C23"/>
    <mergeCell ref="B24:C24"/>
    <mergeCell ref="B25:C25"/>
    <mergeCell ref="B26:C26"/>
    <mergeCell ref="B32:C32"/>
    <mergeCell ref="B16:C16"/>
    <mergeCell ref="B17:C17"/>
    <mergeCell ref="B18:C18"/>
    <mergeCell ref="B19:C19"/>
    <mergeCell ref="B20:C20"/>
    <mergeCell ref="H4:H5"/>
    <mergeCell ref="I4:I5"/>
    <mergeCell ref="B6:D6"/>
    <mergeCell ref="B7:D7"/>
    <mergeCell ref="B15:C15"/>
    <mergeCell ref="B33:C33"/>
    <mergeCell ref="B22:C22"/>
    <mergeCell ref="B52:C52"/>
    <mergeCell ref="B53:C53"/>
    <mergeCell ref="B54:C54"/>
    <mergeCell ref="B39:C39"/>
    <mergeCell ref="B40:C40"/>
    <mergeCell ref="B41:C41"/>
    <mergeCell ref="B42:C42"/>
    <mergeCell ref="B43:C43"/>
    <mergeCell ref="B55:C55"/>
    <mergeCell ref="B44:C44"/>
    <mergeCell ref="B45:C45"/>
    <mergeCell ref="B46:C46"/>
    <mergeCell ref="B48:C48"/>
    <mergeCell ref="B49:C49"/>
    <mergeCell ref="B50:C50"/>
    <mergeCell ref="B51:C51"/>
    <mergeCell ref="B47:C47"/>
    <mergeCell ref="B58:W58"/>
    <mergeCell ref="B60:C60"/>
    <mergeCell ref="B61:C61"/>
    <mergeCell ref="B62:C62"/>
    <mergeCell ref="B63:C63"/>
    <mergeCell ref="B64:C64"/>
    <mergeCell ref="B65:C65"/>
    <mergeCell ref="B67:C67"/>
    <mergeCell ref="B68:C68"/>
    <mergeCell ref="B72:C72"/>
    <mergeCell ref="D72:E72"/>
    <mergeCell ref="B74:C74"/>
    <mergeCell ref="B76:W79"/>
    <mergeCell ref="B82:C82"/>
    <mergeCell ref="B84:W87"/>
  </mergeCells>
  <conditionalFormatting sqref="B37 B28:C32 B10 B35">
    <cfRule type="cellIs" dxfId="20" priority="19" stopIfTrue="1" operator="equal">
      <formula>"NO CONFORME"</formula>
    </cfRule>
  </conditionalFormatting>
  <conditionalFormatting sqref="D61:I61 D65:I65 D67:W68">
    <cfRule type="containsText" dxfId="19" priority="18" operator="containsText" text="NO CONFORME">
      <formula>NOT(ISERROR(SEARCH("NO CONFORME",D61)))</formula>
    </cfRule>
  </conditionalFormatting>
  <conditionalFormatting sqref="D61:I61 D67:W68">
    <cfRule type="containsText" dxfId="18" priority="17" operator="containsText" text="CONFORME">
      <formula>NOT(ISERROR(SEARCH("CONFORME",D61)))</formula>
    </cfRule>
  </conditionalFormatting>
  <conditionalFormatting sqref="D61:I61 D65:I65 D67:W68">
    <cfRule type="cellIs" dxfId="17" priority="14" operator="equal">
      <formula>"NO CONFORME"</formula>
    </cfRule>
    <cfRule type="cellIs" dxfId="16" priority="15" operator="equal">
      <formula>"NO CONFORME"</formula>
    </cfRule>
    <cfRule type="cellIs" dxfId="15" priority="16" operator="equal">
      <formula>"CONFORME"</formula>
    </cfRule>
  </conditionalFormatting>
  <conditionalFormatting sqref="D29:H29 D27:W28 D55:W55 E30:H32 D30:D33 E33:W33">
    <cfRule type="beginsWith" dxfId="14" priority="12" operator="beginsWith" text="CONFORME">
      <formula>LEFT(D27,8)="CONFORME"</formula>
    </cfRule>
    <cfRule type="beginsWith" dxfId="13" priority="13" operator="beginsWith" text="NO CONFORME">
      <formula>LEFT(D27,11)="NO CONFORME"</formula>
    </cfRule>
  </conditionalFormatting>
  <conditionalFormatting sqref="D17:W26">
    <cfRule type="containsBlanks" dxfId="12" priority="20">
      <formula>LEN(TRIM(D17))=0</formula>
    </cfRule>
  </conditionalFormatting>
  <conditionalFormatting sqref="I2:I5">
    <cfRule type="containsBlanks" dxfId="11" priority="11">
      <formula>LEN(TRIM(I2))=0</formula>
    </cfRule>
  </conditionalFormatting>
  <conditionalFormatting sqref="M32">
    <cfRule type="containsText" dxfId="10" priority="10" operator="containsText" text="CONFORME">
      <formula>NOT(ISERROR(SEARCH("CONFORME",M32)))</formula>
    </cfRule>
  </conditionalFormatting>
  <conditionalFormatting sqref="B58">
    <cfRule type="cellIs" dxfId="9" priority="5" stopIfTrue="1" operator="equal">
      <formula>"NO CONFORME"</formula>
    </cfRule>
  </conditionalFormatting>
  <conditionalFormatting sqref="D66:I66">
    <cfRule type="containsText" dxfId="8" priority="4" operator="containsText" text="NO CONFORME">
      <formula>NOT(ISERROR(SEARCH("NO CONFORME",D66)))</formula>
    </cfRule>
  </conditionalFormatting>
  <conditionalFormatting sqref="D66:I66">
    <cfRule type="cellIs" dxfId="7" priority="1" operator="equal">
      <formula>"NO CONFORME"</formula>
    </cfRule>
    <cfRule type="cellIs" dxfId="6" priority="2" operator="equal">
      <formula>"NO CONFORME"</formula>
    </cfRule>
    <cfRule type="cellIs" dxfId="5" priority="3" operator="equal">
      <formula>"CONFORME"</formula>
    </cfRule>
  </conditionalFormatting>
  <pageMargins left="0.23622047244094491" right="0.23622047244094491" top="0.74803149606299213" bottom="0.74803149606299213" header="0.31496062992125984" footer="0.31496062992125984"/>
  <pageSetup paperSize="9" scale="97" orientation="portrait" horizontalDpi="300" verticalDpi="300" r:id="rId1"/>
  <headerFooter>
    <oddHeader>&amp;R&amp;"-,Normal"&amp;8Página &amp;P de &amp;N  Páginas&amp;6Page &amp;P of  &amp;N Pages</oddHeader>
    <oddFooter>&amp;R&amp;"-,Normal"&amp;8COD: PNT C 060 - ANEXO I ED.2</oddFooter>
  </headerFooter>
  <drawing r:id="rId2"/>
</worksheet>
</file>

<file path=xl/worksheets/sheet4.xml><?xml version="1.0" encoding="utf-8"?>
<worksheet xmlns="http://schemas.openxmlformats.org/spreadsheetml/2006/main" xmlns:r="http://schemas.openxmlformats.org/officeDocument/2006/relationships">
  <dimension ref="A4:DU180"/>
  <sheetViews>
    <sheetView zoomScale="145" zoomScaleNormal="145" workbookViewId="0">
      <selection activeCell="F137" sqref="F137:R137"/>
    </sheetView>
  </sheetViews>
  <sheetFormatPr baseColWidth="10" defaultRowHeight="12.75"/>
  <cols>
    <col min="1" max="124" width="0.85546875" style="35" customWidth="1"/>
    <col min="125" max="125" width="11.42578125" style="35"/>
    <col min="126" max="131" width="0" style="35" hidden="1" customWidth="1"/>
    <col min="132" max="16384" width="11.42578125" style="35"/>
  </cols>
  <sheetData>
    <row r="4" spans="2:115" ht="23.25">
      <c r="AY4" s="4" t="s">
        <v>7</v>
      </c>
    </row>
    <row r="5" spans="2:115" ht="12.75" customHeight="1">
      <c r="AY5" s="451" t="s">
        <v>202</v>
      </c>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c r="CW5" s="451"/>
      <c r="CX5" s="451"/>
      <c r="CY5" s="451"/>
      <c r="CZ5" s="451"/>
      <c r="DA5" s="451"/>
    </row>
    <row r="6" spans="2:115" ht="12.75" customHeight="1"/>
    <row r="7" spans="2:115" ht="12.75" customHeight="1">
      <c r="AY7" s="5" t="s">
        <v>48</v>
      </c>
      <c r="AZ7" s="5"/>
      <c r="BA7" s="5"/>
      <c r="BB7" s="5"/>
      <c r="BC7" s="5"/>
      <c r="BD7" s="5"/>
      <c r="BE7" s="5"/>
      <c r="BF7" s="452" t="str">
        <f>CONCATENATE(DATOS!I3," Ed.",'CALIBRACIÓN con M1CH'!I4)</f>
        <v xml:space="preserve"> Ed.0</v>
      </c>
      <c r="BG7" s="452"/>
      <c r="BH7" s="452"/>
      <c r="BI7" s="452"/>
      <c r="BJ7" s="452"/>
      <c r="BK7" s="452"/>
      <c r="BL7" s="452"/>
      <c r="BM7" s="452"/>
      <c r="BN7" s="452"/>
      <c r="BO7" s="452"/>
      <c r="BP7" s="452"/>
      <c r="BQ7" s="452"/>
      <c r="BR7" s="452"/>
      <c r="BS7" s="452"/>
      <c r="BT7" s="452"/>
      <c r="BU7" s="452"/>
      <c r="BV7" s="452"/>
    </row>
    <row r="8" spans="2:115" ht="12.75" customHeight="1">
      <c r="I8" s="379" t="s">
        <v>207</v>
      </c>
      <c r="J8" s="379"/>
      <c r="K8" s="379"/>
      <c r="L8" s="379"/>
      <c r="M8" s="379"/>
      <c r="N8" s="379"/>
      <c r="O8" s="379"/>
      <c r="P8" s="379"/>
      <c r="Q8" s="379"/>
      <c r="R8" s="379"/>
      <c r="S8" s="379"/>
      <c r="T8" s="379"/>
      <c r="U8" s="379"/>
      <c r="V8" s="379"/>
      <c r="W8" s="379"/>
      <c r="X8" s="379"/>
      <c r="Y8" s="379"/>
      <c r="Z8" s="379"/>
      <c r="AA8" s="379"/>
      <c r="AB8" s="379"/>
      <c r="AC8" s="379"/>
      <c r="AD8" s="379"/>
      <c r="AE8" s="379"/>
      <c r="AF8" s="379"/>
      <c r="AG8" s="379"/>
      <c r="AH8" s="379"/>
      <c r="AI8" s="379"/>
      <c r="AJ8" s="379"/>
      <c r="AK8" s="379"/>
      <c r="AL8" s="379"/>
      <c r="AM8" s="379"/>
      <c r="AN8" s="379"/>
      <c r="AY8" s="453" t="s">
        <v>49</v>
      </c>
      <c r="AZ8" s="453"/>
      <c r="BA8" s="453"/>
      <c r="BB8" s="453"/>
      <c r="BC8" s="453"/>
      <c r="BD8" s="453"/>
      <c r="BE8" s="453"/>
      <c r="BF8" s="453"/>
      <c r="BG8" s="453"/>
      <c r="BH8" s="453"/>
      <c r="BI8" s="453"/>
      <c r="BJ8" s="453"/>
      <c r="BK8" s="453"/>
      <c r="BL8" s="453"/>
      <c r="BM8" s="453"/>
      <c r="BN8" s="453"/>
      <c r="BO8" s="453"/>
    </row>
    <row r="9" spans="2:115" ht="12.75" customHeight="1">
      <c r="I9" s="379"/>
      <c r="J9" s="379"/>
      <c r="K9" s="379"/>
      <c r="L9" s="379"/>
      <c r="M9" s="379"/>
      <c r="N9" s="379"/>
      <c r="O9" s="379"/>
      <c r="P9" s="379"/>
      <c r="Q9" s="379"/>
      <c r="R9" s="379"/>
      <c r="S9" s="379"/>
      <c r="T9" s="379"/>
      <c r="U9" s="379"/>
      <c r="V9" s="379"/>
      <c r="W9" s="379"/>
      <c r="X9" s="379"/>
      <c r="Y9" s="379"/>
      <c r="Z9" s="379"/>
      <c r="AA9" s="379"/>
      <c r="AB9" s="379"/>
      <c r="AC9" s="379"/>
      <c r="AD9" s="379"/>
      <c r="AE9" s="379"/>
      <c r="AF9" s="379"/>
      <c r="AG9" s="379"/>
      <c r="AH9" s="379"/>
      <c r="AI9" s="379"/>
      <c r="AJ9" s="379"/>
      <c r="AK9" s="379"/>
      <c r="AL9" s="379"/>
      <c r="AM9" s="379"/>
      <c r="AN9" s="379"/>
      <c r="AY9" s="454" t="str">
        <f>DATOS!B9</f>
        <v/>
      </c>
      <c r="AZ9" s="454"/>
      <c r="BA9" s="454"/>
      <c r="BB9" s="454"/>
      <c r="BC9" s="454"/>
      <c r="BD9" s="454"/>
      <c r="BE9" s="454"/>
      <c r="BF9" s="454"/>
      <c r="BG9" s="454"/>
      <c r="BH9" s="454"/>
      <c r="BI9" s="454"/>
      <c r="BJ9" s="454"/>
      <c r="BK9" s="454"/>
      <c r="BL9" s="454"/>
      <c r="BM9" s="454"/>
      <c r="BN9" s="454"/>
      <c r="BO9" s="454"/>
      <c r="BP9" s="454"/>
      <c r="BQ9" s="454"/>
      <c r="BR9" s="454"/>
      <c r="BS9" s="454"/>
      <c r="BT9" s="454"/>
      <c r="BU9" s="454"/>
      <c r="BV9" s="454"/>
      <c r="BW9" s="454"/>
      <c r="BX9" s="454"/>
      <c r="BY9" s="454"/>
      <c r="BZ9" s="454"/>
      <c r="CA9" s="454"/>
      <c r="CB9" s="454"/>
      <c r="CC9" s="454"/>
      <c r="CD9" s="454"/>
      <c r="CE9" s="454"/>
      <c r="CF9" s="454"/>
      <c r="CG9" s="454"/>
      <c r="CH9" s="454"/>
      <c r="CI9" s="454"/>
      <c r="CJ9" s="454"/>
      <c r="CK9" s="454"/>
      <c r="CL9" s="454"/>
      <c r="CM9" s="454"/>
      <c r="CN9" s="454"/>
      <c r="CO9" s="454"/>
      <c r="CP9" s="454"/>
      <c r="CQ9" s="454"/>
      <c r="CR9" s="454"/>
      <c r="CS9" s="454"/>
      <c r="CT9" s="454"/>
      <c r="CU9" s="454"/>
      <c r="CV9" s="454"/>
      <c r="CW9" s="454"/>
      <c r="CX9" s="454"/>
      <c r="CY9" s="454"/>
      <c r="CZ9" s="454"/>
      <c r="DA9" s="454"/>
      <c r="DB9" s="454"/>
      <c r="DC9" s="454"/>
      <c r="DD9" s="454"/>
      <c r="DE9" s="454"/>
      <c r="DF9" s="454"/>
      <c r="DG9" s="454"/>
      <c r="DH9" s="454"/>
      <c r="DI9" s="454"/>
      <c r="DJ9" s="454"/>
      <c r="DK9" s="454"/>
    </row>
    <row r="10" spans="2:115" ht="12.75" customHeight="1">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row>
    <row r="12" spans="2:115" ht="9.9499999999999993" customHeight="1">
      <c r="C12" s="450" t="s">
        <v>130</v>
      </c>
      <c r="D12" s="450"/>
      <c r="E12" s="450"/>
      <c r="F12" s="450"/>
      <c r="G12" s="450"/>
      <c r="H12" s="450"/>
      <c r="I12" s="450"/>
      <c r="J12" s="450"/>
      <c r="K12" s="450"/>
      <c r="L12" s="450"/>
      <c r="M12" s="450"/>
      <c r="N12" s="450"/>
      <c r="O12" s="450"/>
      <c r="P12" s="450"/>
      <c r="Q12" s="450"/>
      <c r="R12" s="450"/>
      <c r="S12" s="450"/>
      <c r="T12" s="450"/>
      <c r="U12" s="450"/>
      <c r="V12" s="450"/>
      <c r="W12" s="450"/>
      <c r="X12" s="450"/>
      <c r="Y12" s="450"/>
      <c r="Z12" s="450"/>
      <c r="AA12" s="450"/>
      <c r="AB12" s="450"/>
      <c r="AC12" s="450"/>
      <c r="AD12" s="450"/>
      <c r="AE12" s="450"/>
      <c r="AF12" s="450"/>
      <c r="AG12" s="450"/>
      <c r="AH12" s="450"/>
      <c r="AI12" s="450"/>
      <c r="AJ12" s="450"/>
      <c r="AK12" s="450"/>
      <c r="AL12" s="450"/>
      <c r="AM12" s="450"/>
      <c r="AN12" s="450"/>
      <c r="AO12" s="450"/>
      <c r="AP12" s="450"/>
      <c r="AQ12" s="450"/>
    </row>
    <row r="13" spans="2:115" ht="9.9499999999999993" customHeight="1">
      <c r="C13" s="450" t="s">
        <v>50</v>
      </c>
      <c r="D13" s="450"/>
      <c r="E13" s="450"/>
      <c r="F13" s="450"/>
      <c r="G13" s="450"/>
      <c r="H13" s="450"/>
      <c r="I13" s="450"/>
      <c r="J13" s="450"/>
      <c r="K13" s="450"/>
      <c r="L13" s="450"/>
      <c r="M13" s="450"/>
      <c r="N13" s="450"/>
      <c r="O13" s="450"/>
      <c r="P13" s="450"/>
      <c r="Q13" s="450"/>
      <c r="R13" s="450"/>
      <c r="S13" s="450"/>
      <c r="T13" s="450"/>
      <c r="U13" s="450"/>
      <c r="V13" s="450"/>
      <c r="W13" s="450"/>
      <c r="X13" s="450"/>
      <c r="Y13" s="450"/>
      <c r="Z13" s="450"/>
      <c r="AA13" s="450"/>
      <c r="AB13" s="450"/>
      <c r="AC13" s="450"/>
      <c r="AD13" s="450"/>
      <c r="AE13" s="450"/>
      <c r="AF13" s="450"/>
      <c r="AG13" s="450"/>
      <c r="AH13" s="450"/>
      <c r="AI13" s="450"/>
      <c r="AJ13" s="450"/>
      <c r="AK13" s="450"/>
      <c r="AL13" s="450"/>
      <c r="AM13" s="450"/>
      <c r="AN13" s="450"/>
      <c r="AO13" s="450"/>
      <c r="AP13" s="450"/>
      <c r="AQ13" s="450"/>
    </row>
    <row r="14" spans="2:115" ht="9.9499999999999993" customHeight="1">
      <c r="C14" s="450" t="s">
        <v>51</v>
      </c>
      <c r="D14" s="450"/>
      <c r="E14" s="450"/>
      <c r="F14" s="450"/>
      <c r="G14" s="450"/>
      <c r="H14" s="450"/>
      <c r="I14" s="450"/>
      <c r="J14" s="450"/>
      <c r="K14" s="450"/>
      <c r="L14" s="450"/>
      <c r="M14" s="450"/>
      <c r="N14" s="450"/>
      <c r="O14" s="450"/>
      <c r="P14" s="450"/>
      <c r="Q14" s="450"/>
      <c r="R14" s="450"/>
      <c r="S14" s="450"/>
      <c r="T14" s="450"/>
      <c r="U14" s="450"/>
      <c r="V14" s="450"/>
      <c r="W14" s="450"/>
      <c r="X14" s="450"/>
      <c r="Y14" s="450"/>
      <c r="Z14" s="450"/>
      <c r="AA14" s="450"/>
      <c r="AB14" s="450"/>
      <c r="AC14" s="450"/>
      <c r="AD14" s="450"/>
      <c r="AE14" s="450"/>
      <c r="AF14" s="450"/>
      <c r="AG14" s="450"/>
      <c r="AH14" s="450"/>
      <c r="AI14" s="450"/>
      <c r="AJ14" s="450"/>
      <c r="AK14" s="450"/>
      <c r="AL14" s="450"/>
      <c r="AM14" s="450"/>
      <c r="AN14" s="450"/>
      <c r="AO14" s="450"/>
      <c r="AP14" s="450"/>
      <c r="AQ14" s="450"/>
    </row>
    <row r="15" spans="2:115" ht="9.9499999999999993" customHeight="1">
      <c r="C15" s="450" t="s">
        <v>52</v>
      </c>
      <c r="D15" s="450"/>
      <c r="E15" s="450"/>
      <c r="F15" s="450"/>
      <c r="G15" s="450"/>
      <c r="H15" s="450"/>
      <c r="I15" s="450"/>
      <c r="J15" s="450"/>
      <c r="K15" s="450"/>
      <c r="L15" s="450"/>
      <c r="M15" s="450"/>
      <c r="N15" s="450"/>
      <c r="O15" s="450"/>
      <c r="P15" s="450"/>
      <c r="Q15" s="450"/>
      <c r="R15" s="450"/>
      <c r="S15" s="450"/>
      <c r="T15" s="450"/>
      <c r="U15" s="450"/>
      <c r="V15" s="450"/>
      <c r="W15" s="450"/>
      <c r="X15" s="450"/>
      <c r="Y15" s="450"/>
      <c r="Z15" s="450"/>
      <c r="AA15" s="450"/>
      <c r="AB15" s="450"/>
      <c r="AC15" s="450"/>
      <c r="AD15" s="450"/>
      <c r="AE15" s="450"/>
      <c r="AF15" s="450"/>
      <c r="AG15" s="450"/>
      <c r="AH15" s="450"/>
      <c r="AI15" s="450"/>
      <c r="AJ15" s="450"/>
      <c r="AK15" s="450"/>
      <c r="AL15" s="450"/>
      <c r="AM15" s="450"/>
      <c r="AN15" s="450"/>
      <c r="AO15" s="450"/>
      <c r="AP15" s="450"/>
      <c r="AQ15" s="450"/>
    </row>
    <row r="16" spans="2:115" ht="9.9499999999999993" customHeight="1">
      <c r="C16" s="450" t="s">
        <v>53</v>
      </c>
      <c r="D16" s="450"/>
      <c r="E16" s="450"/>
      <c r="F16" s="450"/>
      <c r="G16" s="450"/>
      <c r="H16" s="450"/>
      <c r="I16" s="450"/>
      <c r="J16" s="450"/>
      <c r="K16" s="450"/>
      <c r="L16" s="450"/>
      <c r="M16" s="450"/>
      <c r="N16" s="450"/>
      <c r="O16" s="450"/>
      <c r="P16" s="450"/>
      <c r="Q16" s="450"/>
      <c r="R16" s="450"/>
      <c r="S16" s="450"/>
      <c r="T16" s="450"/>
      <c r="U16" s="450"/>
      <c r="V16" s="450"/>
      <c r="W16" s="450"/>
      <c r="X16" s="450"/>
      <c r="Y16" s="450"/>
      <c r="Z16" s="450"/>
      <c r="AA16" s="450"/>
      <c r="AB16" s="450"/>
      <c r="AC16" s="450"/>
      <c r="AD16" s="450"/>
      <c r="AE16" s="450"/>
      <c r="AF16" s="450"/>
      <c r="AG16" s="450"/>
      <c r="AH16" s="450"/>
      <c r="AI16" s="450"/>
      <c r="AJ16" s="450"/>
      <c r="AK16" s="450"/>
      <c r="AL16" s="450"/>
      <c r="AM16" s="450"/>
      <c r="AN16" s="450"/>
      <c r="AO16" s="450"/>
      <c r="AP16" s="450"/>
      <c r="AQ16" s="450"/>
    </row>
    <row r="17" spans="2:115" ht="9.9499999999999993" customHeight="1">
      <c r="C17" s="450" t="s">
        <v>54</v>
      </c>
      <c r="D17" s="450"/>
      <c r="E17" s="450"/>
      <c r="F17" s="450"/>
      <c r="G17" s="450"/>
      <c r="H17" s="450"/>
      <c r="I17" s="450"/>
      <c r="J17" s="450"/>
      <c r="K17" s="450"/>
      <c r="L17" s="450"/>
      <c r="M17" s="450"/>
      <c r="N17" s="450"/>
      <c r="O17" s="450"/>
      <c r="P17" s="450"/>
      <c r="Q17" s="450"/>
      <c r="R17" s="450"/>
      <c r="S17" s="450"/>
      <c r="T17" s="450"/>
      <c r="U17" s="450"/>
      <c r="V17" s="450"/>
      <c r="W17" s="450"/>
      <c r="X17" s="450"/>
      <c r="Y17" s="450"/>
      <c r="Z17" s="450"/>
      <c r="AA17" s="450"/>
      <c r="AB17" s="450"/>
      <c r="AC17" s="450"/>
      <c r="AD17" s="450"/>
      <c r="AE17" s="450"/>
      <c r="AF17" s="450"/>
      <c r="AG17" s="450"/>
      <c r="AH17" s="450"/>
      <c r="AI17" s="450"/>
      <c r="AJ17" s="450"/>
      <c r="AK17" s="450"/>
      <c r="AL17" s="450"/>
      <c r="AM17" s="450"/>
      <c r="AN17" s="450"/>
      <c r="AO17" s="450"/>
      <c r="AP17" s="450"/>
      <c r="AQ17" s="450"/>
    </row>
    <row r="18" spans="2:115" ht="9.9499999999999993" customHeight="1">
      <c r="C18" s="450" t="s">
        <v>55</v>
      </c>
      <c r="D18" s="450"/>
      <c r="E18" s="450"/>
      <c r="F18" s="450"/>
      <c r="G18" s="450"/>
      <c r="H18" s="450"/>
      <c r="I18" s="450"/>
      <c r="J18" s="450"/>
      <c r="K18" s="450"/>
      <c r="L18" s="450"/>
      <c r="M18" s="450"/>
      <c r="N18" s="450"/>
      <c r="O18" s="450"/>
      <c r="P18" s="450"/>
      <c r="Q18" s="450"/>
      <c r="R18" s="450"/>
      <c r="S18" s="450"/>
      <c r="T18" s="450"/>
      <c r="U18" s="450"/>
      <c r="V18" s="450"/>
      <c r="W18" s="450"/>
      <c r="X18" s="450"/>
      <c r="Y18" s="450"/>
      <c r="Z18" s="450"/>
      <c r="AA18" s="450"/>
      <c r="AB18" s="450"/>
      <c r="AC18" s="450"/>
      <c r="AD18" s="450"/>
      <c r="AE18" s="450"/>
      <c r="AF18" s="450"/>
      <c r="AG18" s="450"/>
      <c r="AH18" s="450"/>
      <c r="AI18" s="450"/>
      <c r="AJ18" s="450"/>
      <c r="AK18" s="450"/>
      <c r="AL18" s="450"/>
      <c r="AM18" s="450"/>
      <c r="AN18" s="450"/>
      <c r="AO18" s="450"/>
      <c r="AP18" s="450"/>
      <c r="AQ18" s="450"/>
    </row>
    <row r="19" spans="2:115" ht="9.9499999999999993" customHeight="1">
      <c r="C19" s="450" t="s">
        <v>56</v>
      </c>
      <c r="D19" s="450"/>
      <c r="E19" s="450"/>
      <c r="F19" s="450"/>
      <c r="G19" s="450"/>
      <c r="H19" s="450"/>
      <c r="I19" s="450"/>
      <c r="J19" s="450"/>
      <c r="K19" s="450"/>
      <c r="L19" s="450"/>
      <c r="M19" s="450"/>
      <c r="N19" s="450"/>
      <c r="O19" s="450"/>
      <c r="P19" s="450"/>
      <c r="Q19" s="450"/>
      <c r="R19" s="450"/>
      <c r="S19" s="450"/>
      <c r="T19" s="450"/>
      <c r="U19" s="450"/>
      <c r="V19" s="450"/>
      <c r="W19" s="450"/>
      <c r="X19" s="450"/>
      <c r="Y19" s="450"/>
      <c r="Z19" s="450"/>
      <c r="AA19" s="450"/>
      <c r="AB19" s="450"/>
      <c r="AC19" s="450"/>
      <c r="AD19" s="450"/>
      <c r="AE19" s="450"/>
      <c r="AF19" s="450"/>
      <c r="AG19" s="450"/>
      <c r="AH19" s="450"/>
      <c r="AI19" s="450"/>
      <c r="AJ19" s="450"/>
      <c r="AK19" s="450"/>
      <c r="AL19" s="450"/>
      <c r="AM19" s="450"/>
      <c r="AN19" s="450"/>
      <c r="AO19" s="450"/>
      <c r="AP19" s="450"/>
      <c r="AQ19" s="450"/>
    </row>
    <row r="20" spans="2:11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row>
    <row r="21" spans="2:115">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row>
    <row r="22" spans="2:115" ht="9.9499999999999993" customHeight="1">
      <c r="C22" s="445" t="s">
        <v>57</v>
      </c>
      <c r="D22" s="445"/>
      <c r="E22" s="445"/>
      <c r="F22" s="445"/>
      <c r="G22" s="445"/>
      <c r="H22" s="445"/>
      <c r="I22" s="445"/>
      <c r="J22" s="445"/>
      <c r="K22" s="445"/>
      <c r="L22" s="445"/>
      <c r="M22" s="445"/>
      <c r="N22" s="445"/>
      <c r="O22" s="445"/>
      <c r="P22" s="445"/>
      <c r="Q22" s="445"/>
      <c r="R22" s="445"/>
      <c r="S22" s="445"/>
      <c r="T22" s="445"/>
      <c r="U22" s="445"/>
      <c r="V22" s="445"/>
      <c r="W22" s="445"/>
      <c r="X22" s="445"/>
      <c r="Y22" s="445"/>
      <c r="Z22" s="445"/>
      <c r="AA22" s="445"/>
      <c r="AB22" s="445"/>
      <c r="AC22" s="445"/>
      <c r="AD22" s="445"/>
      <c r="AE22" s="445"/>
      <c r="AF22" s="445"/>
      <c r="AG22" s="445"/>
      <c r="AH22" s="445"/>
      <c r="AI22" s="445"/>
      <c r="AJ22" s="445"/>
      <c r="AK22" s="445"/>
      <c r="AL22" s="445"/>
      <c r="AM22" s="445"/>
      <c r="AN22" s="445"/>
      <c r="AO22" s="445"/>
      <c r="AP22" s="445"/>
      <c r="AQ22" s="445"/>
      <c r="AR22" s="445"/>
      <c r="AU22" s="444" t="str">
        <f>DATOS!D13</f>
        <v>LÁMINA DE ESPESORES</v>
      </c>
      <c r="AV22" s="444"/>
      <c r="AW22" s="444"/>
      <c r="AX22" s="444"/>
      <c r="AY22" s="444"/>
      <c r="AZ22" s="444"/>
      <c r="BA22" s="444"/>
      <c r="BB22" s="444"/>
      <c r="BC22" s="444"/>
      <c r="BD22" s="444"/>
      <c r="BE22" s="444"/>
      <c r="BF22" s="444"/>
      <c r="BG22" s="444"/>
      <c r="BH22" s="444"/>
      <c r="BI22" s="444"/>
      <c r="BJ22" s="444"/>
      <c r="BK22" s="444"/>
      <c r="BL22" s="444"/>
      <c r="BM22" s="444"/>
      <c r="BN22" s="444"/>
      <c r="BO22" s="444"/>
      <c r="BP22" s="444"/>
      <c r="BQ22" s="444"/>
      <c r="BR22" s="444"/>
      <c r="BS22" s="444"/>
      <c r="BT22" s="444"/>
      <c r="BU22" s="444"/>
      <c r="BV22" s="444"/>
      <c r="BW22" s="444"/>
      <c r="BX22" s="444"/>
      <c r="BY22" s="444"/>
      <c r="BZ22" s="444"/>
      <c r="CA22" s="444"/>
      <c r="CB22" s="444"/>
      <c r="CC22" s="444"/>
      <c r="CD22" s="444"/>
      <c r="CE22" s="444"/>
      <c r="CF22" s="444"/>
      <c r="CG22" s="444"/>
      <c r="CH22" s="444"/>
      <c r="CI22" s="444"/>
      <c r="CJ22" s="444"/>
      <c r="CK22" s="444"/>
      <c r="CL22" s="444"/>
      <c r="CM22" s="444"/>
      <c r="CN22" s="444"/>
      <c r="CO22" s="444"/>
      <c r="CP22" s="444"/>
      <c r="CQ22" s="444"/>
      <c r="CR22" s="444"/>
      <c r="CS22" s="444"/>
      <c r="CT22" s="444"/>
      <c r="CU22" s="444"/>
      <c r="CV22" s="444"/>
      <c r="CW22" s="444"/>
      <c r="CX22" s="444"/>
      <c r="CY22" s="444"/>
      <c r="CZ22" s="444"/>
      <c r="DA22" s="444"/>
      <c r="DB22" s="444"/>
      <c r="DC22" s="444"/>
      <c r="DD22" s="444"/>
      <c r="DE22" s="444"/>
      <c r="DF22" s="444"/>
      <c r="DG22" s="444"/>
      <c r="DH22" s="444"/>
      <c r="DI22" s="444"/>
      <c r="DJ22" s="444"/>
    </row>
    <row r="23" spans="2:115" ht="9.9499999999999993" customHeight="1">
      <c r="C23" s="443" t="s">
        <v>58</v>
      </c>
      <c r="D23" s="443"/>
      <c r="E23" s="443"/>
      <c r="F23" s="443"/>
      <c r="G23" s="443"/>
      <c r="H23" s="443"/>
      <c r="I23" s="443"/>
      <c r="J23" s="443"/>
      <c r="K23" s="443"/>
      <c r="L23" s="443"/>
      <c r="M23" s="443"/>
      <c r="N23" s="443"/>
      <c r="O23" s="443"/>
      <c r="P23" s="443"/>
      <c r="Q23" s="443"/>
      <c r="R23" s="443"/>
      <c r="S23" s="443"/>
      <c r="T23" s="443"/>
      <c r="U23" s="443"/>
      <c r="V23" s="443"/>
      <c r="W23" s="443"/>
      <c r="X23" s="443"/>
      <c r="Y23" s="443"/>
      <c r="Z23" s="443"/>
      <c r="AA23" s="443"/>
      <c r="AB23" s="443"/>
      <c r="AC23" s="443"/>
      <c r="AD23" s="443"/>
      <c r="AE23" s="443"/>
      <c r="AF23" s="443"/>
      <c r="AG23" s="443"/>
      <c r="AH23" s="443"/>
      <c r="AI23" s="443"/>
      <c r="AJ23" s="443"/>
      <c r="AK23" s="443"/>
      <c r="AL23" s="443"/>
      <c r="AM23" s="443"/>
      <c r="AN23" s="443"/>
      <c r="AO23" s="443"/>
      <c r="AP23" s="443"/>
      <c r="AQ23" s="443"/>
      <c r="AR23" s="443"/>
      <c r="AU23" s="444"/>
      <c r="AV23" s="444"/>
      <c r="AW23" s="444"/>
      <c r="AX23" s="444"/>
      <c r="AY23" s="444"/>
      <c r="AZ23" s="444"/>
      <c r="BA23" s="444"/>
      <c r="BB23" s="444"/>
      <c r="BC23" s="444"/>
      <c r="BD23" s="444"/>
      <c r="BE23" s="444"/>
      <c r="BF23" s="444"/>
      <c r="BG23" s="444"/>
      <c r="BH23" s="444"/>
      <c r="BI23" s="444"/>
      <c r="BJ23" s="444"/>
      <c r="BK23" s="444"/>
      <c r="BL23" s="444"/>
      <c r="BM23" s="444"/>
      <c r="BN23" s="444"/>
      <c r="BO23" s="444"/>
      <c r="BP23" s="444"/>
      <c r="BQ23" s="444"/>
      <c r="BR23" s="444"/>
      <c r="BS23" s="444"/>
      <c r="BT23" s="444"/>
      <c r="BU23" s="444"/>
      <c r="BV23" s="444"/>
      <c r="BW23" s="444"/>
      <c r="BX23" s="444"/>
      <c r="BY23" s="444"/>
      <c r="BZ23" s="444"/>
      <c r="CA23" s="444"/>
      <c r="CB23" s="444"/>
      <c r="CC23" s="444"/>
      <c r="CD23" s="444"/>
      <c r="CE23" s="444"/>
      <c r="CF23" s="444"/>
      <c r="CG23" s="444"/>
      <c r="CH23" s="444"/>
      <c r="CI23" s="444"/>
      <c r="CJ23" s="444"/>
      <c r="CK23" s="444"/>
      <c r="CL23" s="444"/>
      <c r="CM23" s="444"/>
      <c r="CN23" s="444"/>
      <c r="CO23" s="444"/>
      <c r="CP23" s="444"/>
      <c r="CQ23" s="444"/>
      <c r="CR23" s="444"/>
      <c r="CS23" s="444"/>
      <c r="CT23" s="444"/>
      <c r="CU23" s="444"/>
      <c r="CV23" s="444"/>
      <c r="CW23" s="444"/>
      <c r="CX23" s="444"/>
      <c r="CY23" s="444"/>
      <c r="CZ23" s="444"/>
      <c r="DA23" s="444"/>
      <c r="DB23" s="444"/>
      <c r="DC23" s="444"/>
      <c r="DD23" s="444"/>
      <c r="DE23" s="444"/>
      <c r="DF23" s="444"/>
      <c r="DG23" s="444"/>
      <c r="DH23" s="444"/>
      <c r="DI23" s="444"/>
      <c r="DJ23" s="444"/>
    </row>
    <row r="24" spans="2:115" ht="9.9499999999999993" customHeight="1">
      <c r="C24" s="445"/>
      <c r="D24" s="445"/>
      <c r="E24" s="445"/>
      <c r="F24" s="445"/>
      <c r="G24" s="445"/>
      <c r="H24" s="445"/>
      <c r="I24" s="445"/>
      <c r="J24" s="445"/>
      <c r="K24" s="445"/>
      <c r="L24" s="445"/>
      <c r="M24" s="445"/>
      <c r="N24" s="445"/>
      <c r="O24" s="445"/>
      <c r="P24" s="445"/>
      <c r="Q24" s="445"/>
      <c r="R24" s="445"/>
      <c r="S24" s="445"/>
      <c r="T24" s="445"/>
      <c r="U24" s="445"/>
      <c r="V24" s="445"/>
      <c r="W24" s="445"/>
      <c r="X24" s="445"/>
      <c r="Y24" s="445"/>
      <c r="Z24" s="445"/>
      <c r="AA24" s="445"/>
      <c r="AB24" s="445"/>
      <c r="AC24" s="445"/>
      <c r="AD24" s="445"/>
      <c r="AE24" s="445"/>
      <c r="AF24" s="445"/>
      <c r="AG24" s="445"/>
      <c r="AH24" s="445"/>
      <c r="AI24" s="445"/>
      <c r="AJ24" s="445"/>
      <c r="AK24" s="445"/>
      <c r="AL24" s="445"/>
      <c r="AM24" s="445"/>
      <c r="AN24" s="445"/>
      <c r="AO24" s="445"/>
      <c r="AP24" s="445"/>
      <c r="AQ24" s="445"/>
      <c r="AR24" s="445"/>
      <c r="AU24" s="444"/>
      <c r="AV24" s="444"/>
      <c r="AW24" s="444"/>
      <c r="AX24" s="444"/>
      <c r="AY24" s="444"/>
      <c r="AZ24" s="444"/>
      <c r="BA24" s="444"/>
      <c r="BB24" s="444"/>
      <c r="BC24" s="444"/>
      <c r="BD24" s="444"/>
      <c r="BE24" s="444"/>
      <c r="BF24" s="444"/>
      <c r="BG24" s="444"/>
      <c r="BH24" s="444"/>
      <c r="BI24" s="444"/>
      <c r="BJ24" s="444"/>
      <c r="BK24" s="444"/>
      <c r="BL24" s="444"/>
      <c r="BM24" s="444"/>
      <c r="BN24" s="444"/>
      <c r="BO24" s="444"/>
      <c r="BP24" s="444"/>
      <c r="BQ24" s="444"/>
      <c r="BR24" s="444"/>
      <c r="BS24" s="444"/>
      <c r="BT24" s="444"/>
      <c r="BU24" s="444"/>
      <c r="BV24" s="444"/>
      <c r="BW24" s="444"/>
      <c r="BX24" s="444"/>
      <c r="BY24" s="444"/>
      <c r="BZ24" s="444"/>
      <c r="CA24" s="444"/>
      <c r="CB24" s="444"/>
      <c r="CC24" s="444"/>
      <c r="CD24" s="444"/>
      <c r="CE24" s="444"/>
      <c r="CF24" s="444"/>
      <c r="CG24" s="444"/>
      <c r="CH24" s="444"/>
      <c r="CI24" s="444"/>
      <c r="CJ24" s="444"/>
      <c r="CK24" s="444"/>
      <c r="CL24" s="444"/>
      <c r="CM24" s="444"/>
      <c r="CN24" s="444"/>
      <c r="CO24" s="444"/>
      <c r="CP24" s="444"/>
      <c r="CQ24" s="444"/>
      <c r="CR24" s="444"/>
      <c r="CS24" s="444"/>
      <c r="CT24" s="444"/>
      <c r="CU24" s="444"/>
      <c r="CV24" s="444"/>
      <c r="CW24" s="444"/>
      <c r="CX24" s="444"/>
      <c r="CY24" s="444"/>
      <c r="CZ24" s="444"/>
      <c r="DA24" s="444"/>
      <c r="DB24" s="444"/>
      <c r="DC24" s="444"/>
      <c r="DD24" s="444"/>
      <c r="DE24" s="444"/>
      <c r="DF24" s="444"/>
      <c r="DG24" s="444"/>
      <c r="DH24" s="444"/>
      <c r="DI24" s="444"/>
      <c r="DJ24" s="444"/>
    </row>
    <row r="25" spans="2:115" ht="9.9499999999999993" customHeight="1">
      <c r="C25" s="445" t="s">
        <v>59</v>
      </c>
      <c r="D25" s="445"/>
      <c r="E25" s="445"/>
      <c r="F25" s="445"/>
      <c r="G25" s="445"/>
      <c r="H25" s="445"/>
      <c r="I25" s="445"/>
      <c r="J25" s="445"/>
      <c r="K25" s="445"/>
      <c r="L25" s="445"/>
      <c r="M25" s="445"/>
      <c r="N25" s="445"/>
      <c r="O25" s="445"/>
      <c r="P25" s="445"/>
      <c r="Q25" s="445"/>
      <c r="R25" s="445"/>
      <c r="S25" s="445"/>
      <c r="T25" s="445"/>
      <c r="U25" s="445"/>
      <c r="V25" s="445"/>
      <c r="W25" s="445"/>
      <c r="X25" s="445"/>
      <c r="Y25" s="445"/>
      <c r="Z25" s="445"/>
      <c r="AA25" s="445"/>
      <c r="AB25" s="445"/>
      <c r="AC25" s="445"/>
      <c r="AD25" s="445"/>
      <c r="AE25" s="445"/>
      <c r="AF25" s="445"/>
      <c r="AG25" s="445"/>
      <c r="AH25" s="445"/>
      <c r="AI25" s="445"/>
      <c r="AJ25" s="445"/>
      <c r="AK25" s="445"/>
      <c r="AL25" s="445"/>
      <c r="AM25" s="445"/>
      <c r="AN25" s="445"/>
      <c r="AO25" s="445"/>
      <c r="AP25" s="445"/>
      <c r="AQ25" s="445"/>
      <c r="AR25" s="445"/>
      <c r="AU25" s="444" t="e">
        <f>DATOS!D15</f>
        <v>#N/A</v>
      </c>
      <c r="AV25" s="444"/>
      <c r="AW25" s="444"/>
      <c r="AX25" s="444"/>
      <c r="AY25" s="444"/>
      <c r="AZ25" s="444"/>
      <c r="BA25" s="444"/>
      <c r="BB25" s="444"/>
      <c r="BC25" s="444"/>
      <c r="BD25" s="444"/>
      <c r="BE25" s="444"/>
      <c r="BF25" s="444"/>
      <c r="BG25" s="444"/>
      <c r="BH25" s="444"/>
      <c r="BI25" s="444"/>
      <c r="BJ25" s="444"/>
      <c r="BK25" s="444"/>
      <c r="BL25" s="444"/>
      <c r="BM25" s="444"/>
      <c r="BN25" s="444"/>
      <c r="BO25" s="444"/>
      <c r="BP25" s="444"/>
      <c r="BQ25" s="444"/>
      <c r="BR25" s="444"/>
      <c r="BS25" s="444"/>
      <c r="BT25" s="444"/>
      <c r="BU25" s="444"/>
      <c r="BV25" s="444"/>
      <c r="BW25" s="444"/>
      <c r="BX25" s="444"/>
      <c r="BY25" s="444"/>
      <c r="BZ25" s="444"/>
      <c r="CA25" s="444"/>
      <c r="CB25" s="444"/>
      <c r="CC25" s="444"/>
      <c r="CD25" s="444"/>
      <c r="CE25" s="444"/>
      <c r="CF25" s="444"/>
      <c r="CG25" s="444"/>
      <c r="CH25" s="444"/>
      <c r="CI25" s="444"/>
      <c r="CJ25" s="444"/>
      <c r="CK25" s="444"/>
      <c r="CL25" s="444"/>
      <c r="CM25" s="444"/>
      <c r="CN25" s="444"/>
      <c r="CO25" s="444"/>
      <c r="CP25" s="444"/>
      <c r="CQ25" s="444"/>
      <c r="CR25" s="444"/>
      <c r="CS25" s="444"/>
      <c r="CT25" s="444"/>
      <c r="CU25" s="444"/>
      <c r="CV25" s="444"/>
      <c r="CW25" s="444"/>
      <c r="CX25" s="444"/>
      <c r="CY25" s="444"/>
      <c r="CZ25" s="444"/>
      <c r="DA25" s="444"/>
      <c r="DB25" s="444"/>
      <c r="DC25" s="444"/>
      <c r="DD25" s="444"/>
      <c r="DE25" s="444"/>
      <c r="DF25" s="444"/>
      <c r="DG25" s="444"/>
      <c r="DH25" s="444"/>
      <c r="DI25" s="444"/>
      <c r="DJ25" s="444"/>
    </row>
    <row r="26" spans="2:115" ht="9.9499999999999993" customHeight="1">
      <c r="C26" s="443" t="s">
        <v>60</v>
      </c>
      <c r="D26" s="443"/>
      <c r="E26" s="443"/>
      <c r="F26" s="443"/>
      <c r="G26" s="443"/>
      <c r="H26" s="443"/>
      <c r="I26" s="443"/>
      <c r="J26" s="443"/>
      <c r="K26" s="443"/>
      <c r="L26" s="443"/>
      <c r="M26" s="443"/>
      <c r="N26" s="443"/>
      <c r="O26" s="443"/>
      <c r="P26" s="443"/>
      <c r="Q26" s="443"/>
      <c r="R26" s="443"/>
      <c r="S26" s="443"/>
      <c r="T26" s="443"/>
      <c r="U26" s="443"/>
      <c r="V26" s="443"/>
      <c r="W26" s="443"/>
      <c r="X26" s="443"/>
      <c r="Y26" s="443"/>
      <c r="Z26" s="443"/>
      <c r="AA26" s="443"/>
      <c r="AB26" s="443"/>
      <c r="AC26" s="443"/>
      <c r="AD26" s="443"/>
      <c r="AE26" s="443"/>
      <c r="AF26" s="443"/>
      <c r="AG26" s="443"/>
      <c r="AH26" s="443"/>
      <c r="AI26" s="443"/>
      <c r="AJ26" s="443"/>
      <c r="AK26" s="443"/>
      <c r="AL26" s="443"/>
      <c r="AM26" s="443"/>
      <c r="AN26" s="443"/>
      <c r="AO26" s="443"/>
      <c r="AP26" s="443"/>
      <c r="AQ26" s="443"/>
      <c r="AR26" s="443"/>
      <c r="AU26" s="444"/>
      <c r="AV26" s="444"/>
      <c r="AW26" s="444"/>
      <c r="AX26" s="444"/>
      <c r="AY26" s="444"/>
      <c r="AZ26" s="444"/>
      <c r="BA26" s="444"/>
      <c r="BB26" s="444"/>
      <c r="BC26" s="444"/>
      <c r="BD26" s="444"/>
      <c r="BE26" s="444"/>
      <c r="BF26" s="444"/>
      <c r="BG26" s="444"/>
      <c r="BH26" s="444"/>
      <c r="BI26" s="444"/>
      <c r="BJ26" s="444"/>
      <c r="BK26" s="444"/>
      <c r="BL26" s="444"/>
      <c r="BM26" s="444"/>
      <c r="BN26" s="444"/>
      <c r="BO26" s="444"/>
      <c r="BP26" s="444"/>
      <c r="BQ26" s="444"/>
      <c r="BR26" s="444"/>
      <c r="BS26" s="444"/>
      <c r="BT26" s="444"/>
      <c r="BU26" s="444"/>
      <c r="BV26" s="444"/>
      <c r="BW26" s="444"/>
      <c r="BX26" s="444"/>
      <c r="BY26" s="444"/>
      <c r="BZ26" s="444"/>
      <c r="CA26" s="444"/>
      <c r="CB26" s="444"/>
      <c r="CC26" s="444"/>
      <c r="CD26" s="444"/>
      <c r="CE26" s="444"/>
      <c r="CF26" s="444"/>
      <c r="CG26" s="444"/>
      <c r="CH26" s="444"/>
      <c r="CI26" s="444"/>
      <c r="CJ26" s="444"/>
      <c r="CK26" s="444"/>
      <c r="CL26" s="444"/>
      <c r="CM26" s="444"/>
      <c r="CN26" s="444"/>
      <c r="CO26" s="444"/>
      <c r="CP26" s="444"/>
      <c r="CQ26" s="444"/>
      <c r="CR26" s="444"/>
      <c r="CS26" s="444"/>
      <c r="CT26" s="444"/>
      <c r="CU26" s="444"/>
      <c r="CV26" s="444"/>
      <c r="CW26" s="444"/>
      <c r="CX26" s="444"/>
      <c r="CY26" s="444"/>
      <c r="CZ26" s="444"/>
      <c r="DA26" s="444"/>
      <c r="DB26" s="444"/>
      <c r="DC26" s="444"/>
      <c r="DD26" s="444"/>
      <c r="DE26" s="444"/>
      <c r="DF26" s="444"/>
      <c r="DG26" s="444"/>
      <c r="DH26" s="444"/>
      <c r="DI26" s="444"/>
      <c r="DJ26" s="444"/>
    </row>
    <row r="27" spans="2:115" ht="9.9499999999999993" customHeight="1">
      <c r="C27" s="445"/>
      <c r="D27" s="445"/>
      <c r="E27" s="445"/>
      <c r="F27" s="445"/>
      <c r="G27" s="445"/>
      <c r="H27" s="445"/>
      <c r="I27" s="445"/>
      <c r="J27" s="445"/>
      <c r="K27" s="445"/>
      <c r="L27" s="445"/>
      <c r="M27" s="445"/>
      <c r="N27" s="445"/>
      <c r="O27" s="445"/>
      <c r="P27" s="445"/>
      <c r="Q27" s="445"/>
      <c r="R27" s="445"/>
      <c r="S27" s="445"/>
      <c r="T27" s="445"/>
      <c r="U27" s="445"/>
      <c r="V27" s="445"/>
      <c r="W27" s="445"/>
      <c r="X27" s="445"/>
      <c r="Y27" s="445"/>
      <c r="Z27" s="445"/>
      <c r="AA27" s="445"/>
      <c r="AB27" s="445"/>
      <c r="AC27" s="445"/>
      <c r="AD27" s="445"/>
      <c r="AE27" s="445"/>
      <c r="AF27" s="445"/>
      <c r="AG27" s="445"/>
      <c r="AH27" s="445"/>
      <c r="AI27" s="445"/>
      <c r="AJ27" s="445"/>
      <c r="AK27" s="445"/>
      <c r="AL27" s="445"/>
      <c r="AM27" s="445"/>
      <c r="AN27" s="445"/>
      <c r="AO27" s="445"/>
      <c r="AP27" s="445"/>
      <c r="AQ27" s="445"/>
      <c r="AR27" s="445"/>
      <c r="AU27" s="444"/>
      <c r="AV27" s="444"/>
      <c r="AW27" s="444"/>
      <c r="AX27" s="444"/>
      <c r="AY27" s="444"/>
      <c r="AZ27" s="444"/>
      <c r="BA27" s="444"/>
      <c r="BB27" s="444"/>
      <c r="BC27" s="444"/>
      <c r="BD27" s="444"/>
      <c r="BE27" s="444"/>
      <c r="BF27" s="444"/>
      <c r="BG27" s="444"/>
      <c r="BH27" s="444"/>
      <c r="BI27" s="444"/>
      <c r="BJ27" s="444"/>
      <c r="BK27" s="444"/>
      <c r="BL27" s="444"/>
      <c r="BM27" s="444"/>
      <c r="BN27" s="444"/>
      <c r="BO27" s="444"/>
      <c r="BP27" s="444"/>
      <c r="BQ27" s="444"/>
      <c r="BR27" s="444"/>
      <c r="BS27" s="444"/>
      <c r="BT27" s="444"/>
      <c r="BU27" s="444"/>
      <c r="BV27" s="444"/>
      <c r="BW27" s="444"/>
      <c r="BX27" s="444"/>
      <c r="BY27" s="444"/>
      <c r="BZ27" s="444"/>
      <c r="CA27" s="444"/>
      <c r="CB27" s="444"/>
      <c r="CC27" s="444"/>
      <c r="CD27" s="444"/>
      <c r="CE27" s="444"/>
      <c r="CF27" s="444"/>
      <c r="CG27" s="444"/>
      <c r="CH27" s="444"/>
      <c r="CI27" s="444"/>
      <c r="CJ27" s="444"/>
      <c r="CK27" s="444"/>
      <c r="CL27" s="444"/>
      <c r="CM27" s="444"/>
      <c r="CN27" s="444"/>
      <c r="CO27" s="444"/>
      <c r="CP27" s="444"/>
      <c r="CQ27" s="444"/>
      <c r="CR27" s="444"/>
      <c r="CS27" s="444"/>
      <c r="CT27" s="444"/>
      <c r="CU27" s="444"/>
      <c r="CV27" s="444"/>
      <c r="CW27" s="444"/>
      <c r="CX27" s="444"/>
      <c r="CY27" s="444"/>
      <c r="CZ27" s="444"/>
      <c r="DA27" s="444"/>
      <c r="DB27" s="444"/>
      <c r="DC27" s="444"/>
      <c r="DD27" s="444"/>
      <c r="DE27" s="444"/>
      <c r="DF27" s="444"/>
      <c r="DG27" s="444"/>
      <c r="DH27" s="444"/>
      <c r="DI27" s="444"/>
      <c r="DJ27" s="444"/>
    </row>
    <row r="28" spans="2:115" ht="9.9499999999999993" customHeight="1">
      <c r="C28" s="445" t="s">
        <v>10</v>
      </c>
      <c r="D28" s="445"/>
      <c r="E28" s="445"/>
      <c r="F28" s="445"/>
      <c r="G28" s="445"/>
      <c r="H28" s="445"/>
      <c r="I28" s="445"/>
      <c r="J28" s="445"/>
      <c r="K28" s="445"/>
      <c r="L28" s="445"/>
      <c r="M28" s="445"/>
      <c r="N28" s="445"/>
      <c r="O28" s="445"/>
      <c r="P28" s="445"/>
      <c r="Q28" s="445"/>
      <c r="R28" s="445"/>
      <c r="S28" s="445"/>
      <c r="T28" s="445"/>
      <c r="U28" s="445"/>
      <c r="V28" s="445"/>
      <c r="W28" s="445"/>
      <c r="X28" s="445"/>
      <c r="Y28" s="445"/>
      <c r="Z28" s="445"/>
      <c r="AA28" s="445"/>
      <c r="AB28" s="445"/>
      <c r="AC28" s="445"/>
      <c r="AD28" s="445"/>
      <c r="AE28" s="445"/>
      <c r="AF28" s="445"/>
      <c r="AG28" s="445"/>
      <c r="AH28" s="445"/>
      <c r="AI28" s="445"/>
      <c r="AJ28" s="445"/>
      <c r="AK28" s="445"/>
      <c r="AL28" s="445"/>
      <c r="AM28" s="445"/>
      <c r="AN28" s="445"/>
      <c r="AO28" s="445"/>
      <c r="AP28" s="445"/>
      <c r="AQ28" s="445"/>
      <c r="AR28" s="445"/>
      <c r="AU28" s="444" t="e">
        <f>DATOS!D16</f>
        <v>#N/A</v>
      </c>
      <c r="AV28" s="444"/>
      <c r="AW28" s="444"/>
      <c r="AX28" s="444"/>
      <c r="AY28" s="444"/>
      <c r="AZ28" s="444"/>
      <c r="BA28" s="444"/>
      <c r="BB28" s="444"/>
      <c r="BC28" s="444"/>
      <c r="BD28" s="444"/>
      <c r="BE28" s="444"/>
      <c r="BF28" s="444"/>
      <c r="BG28" s="444"/>
      <c r="BH28" s="444"/>
      <c r="BI28" s="444"/>
      <c r="BJ28" s="444"/>
      <c r="BK28" s="444"/>
      <c r="BL28" s="444"/>
      <c r="BM28" s="444"/>
      <c r="BN28" s="444"/>
      <c r="BO28" s="444"/>
      <c r="BP28" s="444"/>
      <c r="BQ28" s="444"/>
      <c r="BR28" s="444"/>
      <c r="BS28" s="444"/>
      <c r="BT28" s="444"/>
      <c r="BU28" s="444"/>
      <c r="BV28" s="444"/>
      <c r="BW28" s="444"/>
      <c r="BX28" s="444"/>
      <c r="BY28" s="444"/>
      <c r="BZ28" s="444"/>
      <c r="CA28" s="444"/>
      <c r="CB28" s="444"/>
      <c r="CC28" s="444"/>
      <c r="CD28" s="444"/>
      <c r="CE28" s="444"/>
      <c r="CF28" s="444"/>
      <c r="CG28" s="444"/>
      <c r="CH28" s="444"/>
      <c r="CI28" s="444"/>
      <c r="CJ28" s="444"/>
      <c r="CK28" s="444"/>
      <c r="CL28" s="444"/>
      <c r="CM28" s="444"/>
      <c r="CN28" s="444"/>
      <c r="CO28" s="444"/>
      <c r="CP28" s="444"/>
      <c r="CQ28" s="444"/>
      <c r="CR28" s="444"/>
      <c r="CS28" s="444"/>
      <c r="CT28" s="444"/>
      <c r="CU28" s="444"/>
      <c r="CV28" s="444"/>
      <c r="CW28" s="444"/>
      <c r="CX28" s="444"/>
      <c r="CY28" s="444"/>
      <c r="CZ28" s="444"/>
      <c r="DA28" s="444"/>
      <c r="DB28" s="444"/>
      <c r="DC28" s="444"/>
      <c r="DD28" s="444"/>
      <c r="DE28" s="444"/>
      <c r="DF28" s="444"/>
      <c r="DG28" s="444"/>
      <c r="DH28" s="444"/>
      <c r="DI28" s="444"/>
      <c r="DJ28" s="444"/>
    </row>
    <row r="29" spans="2:115" ht="9.9499999999999993" customHeight="1">
      <c r="C29" s="443" t="s">
        <v>61</v>
      </c>
      <c r="D29" s="443"/>
      <c r="E29" s="443"/>
      <c r="F29" s="443"/>
      <c r="G29" s="443"/>
      <c r="H29" s="443"/>
      <c r="I29" s="443"/>
      <c r="J29" s="443"/>
      <c r="K29" s="443"/>
      <c r="L29" s="443"/>
      <c r="M29" s="443"/>
      <c r="N29" s="443"/>
      <c r="O29" s="443"/>
      <c r="P29" s="443"/>
      <c r="Q29" s="443"/>
      <c r="R29" s="443"/>
      <c r="S29" s="443"/>
      <c r="T29" s="443"/>
      <c r="U29" s="443"/>
      <c r="V29" s="443"/>
      <c r="W29" s="443"/>
      <c r="X29" s="443"/>
      <c r="Y29" s="443"/>
      <c r="Z29" s="443"/>
      <c r="AA29" s="443"/>
      <c r="AB29" s="443"/>
      <c r="AC29" s="443"/>
      <c r="AD29" s="443"/>
      <c r="AE29" s="443"/>
      <c r="AF29" s="443"/>
      <c r="AG29" s="443"/>
      <c r="AH29" s="443"/>
      <c r="AI29" s="443"/>
      <c r="AJ29" s="443"/>
      <c r="AK29" s="443"/>
      <c r="AL29" s="443"/>
      <c r="AM29" s="443"/>
      <c r="AN29" s="443"/>
      <c r="AO29" s="443"/>
      <c r="AP29" s="443"/>
      <c r="AQ29" s="443"/>
      <c r="AR29" s="443"/>
      <c r="AU29" s="444"/>
      <c r="AV29" s="444"/>
      <c r="AW29" s="444"/>
      <c r="AX29" s="444"/>
      <c r="AY29" s="444"/>
      <c r="AZ29" s="444"/>
      <c r="BA29" s="444"/>
      <c r="BB29" s="444"/>
      <c r="BC29" s="444"/>
      <c r="BD29" s="444"/>
      <c r="BE29" s="444"/>
      <c r="BF29" s="444"/>
      <c r="BG29" s="444"/>
      <c r="BH29" s="444"/>
      <c r="BI29" s="444"/>
      <c r="BJ29" s="444"/>
      <c r="BK29" s="444"/>
      <c r="BL29" s="444"/>
      <c r="BM29" s="444"/>
      <c r="BN29" s="444"/>
      <c r="BO29" s="444"/>
      <c r="BP29" s="444"/>
      <c r="BQ29" s="444"/>
      <c r="BR29" s="444"/>
      <c r="BS29" s="444"/>
      <c r="BT29" s="444"/>
      <c r="BU29" s="444"/>
      <c r="BV29" s="444"/>
      <c r="BW29" s="444"/>
      <c r="BX29" s="444"/>
      <c r="BY29" s="444"/>
      <c r="BZ29" s="444"/>
      <c r="CA29" s="444"/>
      <c r="CB29" s="444"/>
      <c r="CC29" s="444"/>
      <c r="CD29" s="444"/>
      <c r="CE29" s="444"/>
      <c r="CF29" s="444"/>
      <c r="CG29" s="444"/>
      <c r="CH29" s="444"/>
      <c r="CI29" s="444"/>
      <c r="CJ29" s="444"/>
      <c r="CK29" s="444"/>
      <c r="CL29" s="444"/>
      <c r="CM29" s="444"/>
      <c r="CN29" s="444"/>
      <c r="CO29" s="444"/>
      <c r="CP29" s="444"/>
      <c r="CQ29" s="444"/>
      <c r="CR29" s="444"/>
      <c r="CS29" s="444"/>
      <c r="CT29" s="444"/>
      <c r="CU29" s="444"/>
      <c r="CV29" s="444"/>
      <c r="CW29" s="444"/>
      <c r="CX29" s="444"/>
      <c r="CY29" s="444"/>
      <c r="CZ29" s="444"/>
      <c r="DA29" s="444"/>
      <c r="DB29" s="444"/>
      <c r="DC29" s="444"/>
      <c r="DD29" s="444"/>
      <c r="DE29" s="444"/>
      <c r="DF29" s="444"/>
      <c r="DG29" s="444"/>
      <c r="DH29" s="444"/>
      <c r="DI29" s="444"/>
      <c r="DJ29" s="444"/>
    </row>
    <row r="30" spans="2:115" ht="9.9499999999999993" customHeight="1">
      <c r="C30" s="445"/>
      <c r="D30" s="445"/>
      <c r="E30" s="445"/>
      <c r="F30" s="445"/>
      <c r="G30" s="445"/>
      <c r="H30" s="445"/>
      <c r="I30" s="445"/>
      <c r="J30" s="445"/>
      <c r="K30" s="445"/>
      <c r="L30" s="445"/>
      <c r="M30" s="445"/>
      <c r="N30" s="445"/>
      <c r="O30" s="445"/>
      <c r="P30" s="445"/>
      <c r="Q30" s="445"/>
      <c r="R30" s="445"/>
      <c r="S30" s="445"/>
      <c r="T30" s="445"/>
      <c r="U30" s="445"/>
      <c r="V30" s="445"/>
      <c r="W30" s="445"/>
      <c r="X30" s="445"/>
      <c r="Y30" s="445"/>
      <c r="Z30" s="445"/>
      <c r="AA30" s="445"/>
      <c r="AB30" s="445"/>
      <c r="AC30" s="445"/>
      <c r="AD30" s="445"/>
      <c r="AE30" s="445"/>
      <c r="AF30" s="445"/>
      <c r="AG30" s="445"/>
      <c r="AH30" s="445"/>
      <c r="AI30" s="445"/>
      <c r="AJ30" s="445"/>
      <c r="AK30" s="445"/>
      <c r="AL30" s="445"/>
      <c r="AM30" s="445"/>
      <c r="AN30" s="445"/>
      <c r="AO30" s="445"/>
      <c r="AP30" s="445"/>
      <c r="AQ30" s="445"/>
      <c r="AR30" s="445"/>
      <c r="AU30" s="444"/>
      <c r="AV30" s="444"/>
      <c r="AW30" s="444"/>
      <c r="AX30" s="444"/>
      <c r="AY30" s="444"/>
      <c r="AZ30" s="444"/>
      <c r="BA30" s="444"/>
      <c r="BB30" s="444"/>
      <c r="BC30" s="444"/>
      <c r="BD30" s="444"/>
      <c r="BE30" s="444"/>
      <c r="BF30" s="444"/>
      <c r="BG30" s="444"/>
      <c r="BH30" s="444"/>
      <c r="BI30" s="444"/>
      <c r="BJ30" s="444"/>
      <c r="BK30" s="444"/>
      <c r="BL30" s="444"/>
      <c r="BM30" s="444"/>
      <c r="BN30" s="444"/>
      <c r="BO30" s="444"/>
      <c r="BP30" s="444"/>
      <c r="BQ30" s="444"/>
      <c r="BR30" s="444"/>
      <c r="BS30" s="444"/>
      <c r="BT30" s="444"/>
      <c r="BU30" s="444"/>
      <c r="BV30" s="444"/>
      <c r="BW30" s="444"/>
      <c r="BX30" s="444"/>
      <c r="BY30" s="444"/>
      <c r="BZ30" s="444"/>
      <c r="CA30" s="444"/>
      <c r="CB30" s="444"/>
      <c r="CC30" s="444"/>
      <c r="CD30" s="444"/>
      <c r="CE30" s="444"/>
      <c r="CF30" s="444"/>
      <c r="CG30" s="444"/>
      <c r="CH30" s="444"/>
      <c r="CI30" s="444"/>
      <c r="CJ30" s="444"/>
      <c r="CK30" s="444"/>
      <c r="CL30" s="444"/>
      <c r="CM30" s="444"/>
      <c r="CN30" s="444"/>
      <c r="CO30" s="444"/>
      <c r="CP30" s="444"/>
      <c r="CQ30" s="444"/>
      <c r="CR30" s="444"/>
      <c r="CS30" s="444"/>
      <c r="CT30" s="444"/>
      <c r="CU30" s="444"/>
      <c r="CV30" s="444"/>
      <c r="CW30" s="444"/>
      <c r="CX30" s="444"/>
      <c r="CY30" s="444"/>
      <c r="CZ30" s="444"/>
      <c r="DA30" s="444"/>
      <c r="DB30" s="444"/>
      <c r="DC30" s="444"/>
      <c r="DD30" s="444"/>
      <c r="DE30" s="444"/>
      <c r="DF30" s="444"/>
      <c r="DG30" s="444"/>
      <c r="DH30" s="444"/>
      <c r="DI30" s="444"/>
      <c r="DJ30" s="444"/>
    </row>
    <row r="31" spans="2:115" ht="9.9499999999999993" customHeight="1">
      <c r="C31" s="445" t="s">
        <v>62</v>
      </c>
      <c r="D31" s="445"/>
      <c r="E31" s="445"/>
      <c r="F31" s="445"/>
      <c r="G31" s="445"/>
      <c r="H31" s="445"/>
      <c r="I31" s="445"/>
      <c r="J31" s="445"/>
      <c r="K31" s="445"/>
      <c r="L31" s="445"/>
      <c r="M31" s="445"/>
      <c r="N31" s="445"/>
      <c r="O31" s="445"/>
      <c r="P31" s="445"/>
      <c r="Q31" s="445"/>
      <c r="R31" s="445"/>
      <c r="S31" s="445"/>
      <c r="T31" s="445"/>
      <c r="U31" s="445"/>
      <c r="V31" s="445"/>
      <c r="W31" s="445"/>
      <c r="X31" s="445"/>
      <c r="Y31" s="445"/>
      <c r="Z31" s="445"/>
      <c r="AA31" s="445"/>
      <c r="AB31" s="445"/>
      <c r="AC31" s="445"/>
      <c r="AD31" s="445"/>
      <c r="AE31" s="445"/>
      <c r="AF31" s="445"/>
      <c r="AG31" s="445"/>
      <c r="AH31" s="445"/>
      <c r="AI31" s="445"/>
      <c r="AJ31" s="445"/>
      <c r="AK31" s="445"/>
      <c r="AL31" s="445"/>
      <c r="AM31" s="445"/>
      <c r="AN31" s="445"/>
      <c r="AO31" s="445"/>
      <c r="AP31" s="445"/>
      <c r="AQ31" s="445"/>
      <c r="AR31" s="445"/>
      <c r="AU31" s="444">
        <f>DATOS!D14</f>
        <v>0</v>
      </c>
      <c r="AV31" s="444"/>
      <c r="AW31" s="444"/>
      <c r="AX31" s="444"/>
      <c r="AY31" s="444"/>
      <c r="AZ31" s="444"/>
      <c r="BA31" s="444"/>
      <c r="BB31" s="444"/>
      <c r="BC31" s="444"/>
      <c r="BD31" s="444"/>
      <c r="BE31" s="444"/>
      <c r="BF31" s="444"/>
      <c r="BG31" s="444"/>
      <c r="BH31" s="444"/>
      <c r="BI31" s="444"/>
      <c r="BJ31" s="444"/>
      <c r="BK31" s="444"/>
      <c r="BL31" s="444"/>
      <c r="BM31" s="444"/>
      <c r="BN31" s="444"/>
      <c r="BO31" s="444"/>
      <c r="BP31" s="444"/>
      <c r="BQ31" s="444"/>
      <c r="BR31" s="444"/>
      <c r="BS31" s="444"/>
      <c r="BT31" s="444"/>
      <c r="BU31" s="444"/>
      <c r="BV31" s="444"/>
      <c r="BW31" s="444"/>
      <c r="BX31" s="444"/>
      <c r="BY31" s="444"/>
      <c r="BZ31" s="444"/>
      <c r="CA31" s="444"/>
      <c r="CB31" s="444"/>
      <c r="CC31" s="444"/>
      <c r="CD31" s="444"/>
      <c r="CE31" s="444"/>
      <c r="CF31" s="444"/>
      <c r="CG31" s="444"/>
      <c r="CH31" s="444"/>
      <c r="CI31" s="444"/>
      <c r="CJ31" s="444"/>
      <c r="CK31" s="444"/>
      <c r="CL31" s="444"/>
      <c r="CM31" s="444"/>
      <c r="CN31" s="444"/>
      <c r="CO31" s="444"/>
      <c r="CP31" s="444"/>
      <c r="CQ31" s="444"/>
      <c r="CR31" s="444"/>
      <c r="CS31" s="444"/>
      <c r="CT31" s="444"/>
      <c r="CU31" s="444"/>
      <c r="CV31" s="444"/>
      <c r="CW31" s="444"/>
      <c r="CX31" s="444"/>
      <c r="CY31" s="444"/>
      <c r="CZ31" s="444"/>
      <c r="DA31" s="444"/>
      <c r="DB31" s="444"/>
      <c r="DC31" s="444"/>
      <c r="DD31" s="444"/>
      <c r="DE31" s="444"/>
      <c r="DF31" s="444"/>
      <c r="DG31" s="444"/>
      <c r="DH31" s="34"/>
      <c r="DI31" s="34"/>
      <c r="DJ31" s="34"/>
      <c r="DK31" s="7"/>
    </row>
    <row r="32" spans="2:115" ht="9.9499999999999993" customHeight="1">
      <c r="C32" s="443" t="s">
        <v>63</v>
      </c>
      <c r="D32" s="443"/>
      <c r="E32" s="443"/>
      <c r="F32" s="443"/>
      <c r="G32" s="443"/>
      <c r="H32" s="443"/>
      <c r="I32" s="443"/>
      <c r="J32" s="443"/>
      <c r="K32" s="443"/>
      <c r="L32" s="443"/>
      <c r="M32" s="443"/>
      <c r="N32" s="443"/>
      <c r="O32" s="443"/>
      <c r="P32" s="443"/>
      <c r="Q32" s="443"/>
      <c r="R32" s="443"/>
      <c r="S32" s="443"/>
      <c r="T32" s="443"/>
      <c r="U32" s="443"/>
      <c r="V32" s="443"/>
      <c r="W32" s="443"/>
      <c r="X32" s="443"/>
      <c r="Y32" s="443"/>
      <c r="Z32" s="443"/>
      <c r="AA32" s="443"/>
      <c r="AB32" s="443"/>
      <c r="AC32" s="443"/>
      <c r="AD32" s="443"/>
      <c r="AE32" s="443"/>
      <c r="AF32" s="443"/>
      <c r="AG32" s="443"/>
      <c r="AH32" s="443"/>
      <c r="AI32" s="443"/>
      <c r="AJ32" s="443"/>
      <c r="AK32" s="443"/>
      <c r="AL32" s="443"/>
      <c r="AM32" s="443"/>
      <c r="AN32" s="443"/>
      <c r="AO32" s="443"/>
      <c r="AP32" s="443"/>
      <c r="AQ32" s="443"/>
      <c r="AR32" s="443"/>
      <c r="AU32" s="449"/>
      <c r="AV32" s="449"/>
      <c r="AW32" s="449"/>
      <c r="AX32" s="449"/>
      <c r="AY32" s="449"/>
      <c r="AZ32" s="449"/>
      <c r="BA32" s="449"/>
      <c r="BB32" s="449"/>
      <c r="BC32" s="449"/>
      <c r="BD32" s="449"/>
      <c r="BE32" s="449"/>
      <c r="BF32" s="449"/>
      <c r="BG32" s="449"/>
      <c r="BH32" s="449"/>
      <c r="BI32" s="449"/>
      <c r="BJ32" s="449"/>
      <c r="BK32" s="449"/>
      <c r="BL32" s="449"/>
      <c r="BM32" s="449"/>
      <c r="BN32" s="449"/>
      <c r="BO32" s="449"/>
      <c r="BP32" s="449"/>
      <c r="BQ32" s="449"/>
      <c r="BR32" s="449"/>
      <c r="BS32" s="449"/>
      <c r="BT32" s="449"/>
      <c r="BU32" s="449"/>
      <c r="BV32" s="449"/>
      <c r="BW32" s="449"/>
      <c r="BX32" s="449"/>
      <c r="BY32" s="449"/>
      <c r="BZ32" s="449"/>
      <c r="CA32" s="449"/>
      <c r="CB32" s="449"/>
      <c r="CC32" s="449"/>
      <c r="CD32" s="449"/>
      <c r="CE32" s="449"/>
      <c r="CF32" s="449"/>
      <c r="CG32" s="449"/>
      <c r="CH32" s="449"/>
      <c r="CI32" s="449"/>
      <c r="CJ32" s="449"/>
      <c r="CK32" s="449"/>
      <c r="CL32" s="449"/>
      <c r="CM32" s="449"/>
      <c r="CN32" s="449"/>
      <c r="CO32" s="449"/>
      <c r="CP32" s="449"/>
      <c r="CQ32" s="449"/>
      <c r="CR32" s="449"/>
      <c r="CS32" s="449"/>
      <c r="CT32" s="449"/>
      <c r="CU32" s="449"/>
      <c r="CV32" s="449"/>
      <c r="CW32" s="449"/>
      <c r="CX32" s="449"/>
      <c r="CY32" s="449"/>
      <c r="CZ32" s="449"/>
      <c r="DA32" s="449"/>
      <c r="DB32" s="449"/>
      <c r="DC32" s="449"/>
      <c r="DD32" s="449"/>
      <c r="DE32" s="449"/>
      <c r="DF32" s="449"/>
      <c r="DG32" s="449"/>
      <c r="DH32" s="449"/>
      <c r="DI32" s="449"/>
      <c r="DJ32" s="449"/>
    </row>
    <row r="33" spans="2:115" ht="9.9499999999999993" customHeight="1">
      <c r="C33" s="445"/>
      <c r="D33" s="445"/>
      <c r="E33" s="445"/>
      <c r="F33" s="445"/>
      <c r="G33" s="445"/>
      <c r="H33" s="445"/>
      <c r="I33" s="445"/>
      <c r="J33" s="445"/>
      <c r="K33" s="445"/>
      <c r="L33" s="445"/>
      <c r="M33" s="445"/>
      <c r="N33" s="445"/>
      <c r="O33" s="445"/>
      <c r="P33" s="445"/>
      <c r="Q33" s="445"/>
      <c r="R33" s="445"/>
      <c r="S33" s="445"/>
      <c r="T33" s="445"/>
      <c r="U33" s="445"/>
      <c r="V33" s="445"/>
      <c r="W33" s="445"/>
      <c r="X33" s="445"/>
      <c r="Y33" s="445"/>
      <c r="Z33" s="445"/>
      <c r="AA33" s="445"/>
      <c r="AB33" s="445"/>
      <c r="AC33" s="445"/>
      <c r="AD33" s="445"/>
      <c r="AE33" s="445"/>
      <c r="AF33" s="445"/>
      <c r="AG33" s="445"/>
      <c r="AH33" s="445"/>
      <c r="AI33" s="445"/>
      <c r="AJ33" s="445"/>
      <c r="AK33" s="445"/>
      <c r="AL33" s="445"/>
      <c r="AM33" s="445"/>
      <c r="AN33" s="445"/>
      <c r="AO33" s="445"/>
      <c r="AP33" s="445"/>
      <c r="AQ33" s="445"/>
      <c r="AR33" s="445"/>
      <c r="AU33" s="444"/>
      <c r="AV33" s="444"/>
      <c r="AW33" s="444"/>
      <c r="AX33" s="444"/>
      <c r="AY33" s="444"/>
      <c r="AZ33" s="444"/>
      <c r="BA33" s="444"/>
      <c r="BB33" s="444"/>
      <c r="BC33" s="444"/>
      <c r="BD33" s="444"/>
      <c r="BE33" s="444"/>
      <c r="BF33" s="444"/>
      <c r="BG33" s="444"/>
      <c r="BH33" s="444"/>
      <c r="BI33" s="444"/>
      <c r="BJ33" s="444"/>
      <c r="BK33" s="444"/>
      <c r="BL33" s="444"/>
      <c r="BM33" s="444"/>
      <c r="BN33" s="444"/>
      <c r="BO33" s="444"/>
      <c r="BP33" s="444"/>
      <c r="BQ33" s="444"/>
      <c r="BR33" s="444"/>
      <c r="BS33" s="444"/>
      <c r="BT33" s="444"/>
      <c r="BU33" s="444"/>
      <c r="BV33" s="444"/>
      <c r="BW33" s="444"/>
      <c r="BX33" s="444"/>
      <c r="BY33" s="444"/>
      <c r="BZ33" s="444"/>
      <c r="CA33" s="444"/>
      <c r="CB33" s="444"/>
      <c r="CC33" s="444"/>
      <c r="CD33" s="444"/>
      <c r="CE33" s="444"/>
      <c r="CF33" s="444"/>
      <c r="CG33" s="444"/>
      <c r="CH33" s="444"/>
      <c r="CI33" s="444"/>
      <c r="CJ33" s="444"/>
      <c r="CK33" s="444"/>
      <c r="CL33" s="444"/>
      <c r="CM33" s="444"/>
      <c r="CN33" s="444"/>
      <c r="CO33" s="444"/>
      <c r="CP33" s="444"/>
      <c r="CQ33" s="444"/>
      <c r="CR33" s="444"/>
      <c r="CS33" s="444"/>
      <c r="CT33" s="444"/>
      <c r="CU33" s="444"/>
      <c r="CV33" s="444"/>
      <c r="CW33" s="444"/>
      <c r="CX33" s="444"/>
      <c r="CY33" s="444"/>
      <c r="CZ33" s="444"/>
      <c r="DA33" s="444"/>
      <c r="DB33" s="444"/>
      <c r="DC33" s="444"/>
      <c r="DD33" s="444"/>
      <c r="DE33" s="444"/>
      <c r="DF33" s="444"/>
      <c r="DG33" s="444"/>
      <c r="DH33" s="444"/>
      <c r="DI33" s="444"/>
      <c r="DJ33" s="444"/>
    </row>
    <row r="34" spans="2:115" ht="9.9499999999999993" customHeight="1">
      <c r="C34" s="445" t="s">
        <v>64</v>
      </c>
      <c r="D34" s="445"/>
      <c r="E34" s="445"/>
      <c r="F34" s="445"/>
      <c r="G34" s="445"/>
      <c r="H34" s="445"/>
      <c r="I34" s="445"/>
      <c r="J34" s="445"/>
      <c r="K34" s="445"/>
      <c r="L34" s="445"/>
      <c r="M34" s="445"/>
      <c r="N34" s="445"/>
      <c r="O34" s="445"/>
      <c r="P34" s="445"/>
      <c r="Q34" s="445"/>
      <c r="R34" s="445"/>
      <c r="S34" s="445"/>
      <c r="T34" s="445"/>
      <c r="U34" s="445"/>
      <c r="V34" s="445"/>
      <c r="W34" s="445"/>
      <c r="X34" s="445"/>
      <c r="Y34" s="445"/>
      <c r="Z34" s="445"/>
      <c r="AA34" s="445"/>
      <c r="AB34" s="445"/>
      <c r="AC34" s="445"/>
      <c r="AD34" s="445"/>
      <c r="AE34" s="445"/>
      <c r="AF34" s="445"/>
      <c r="AG34" s="445"/>
      <c r="AH34" s="445"/>
      <c r="AI34" s="445"/>
      <c r="AJ34" s="445"/>
      <c r="AK34" s="445"/>
      <c r="AL34" s="445"/>
      <c r="AM34" s="445"/>
      <c r="AN34" s="445"/>
      <c r="AO34" s="445"/>
      <c r="AP34" s="445"/>
      <c r="AQ34" s="445"/>
      <c r="AR34" s="445"/>
      <c r="AU34" s="444" t="e">
        <f>DATOS!D17</f>
        <v>#N/A</v>
      </c>
      <c r="AV34" s="444"/>
      <c r="AW34" s="444"/>
      <c r="AX34" s="444"/>
      <c r="AY34" s="444"/>
      <c r="AZ34" s="444"/>
      <c r="BA34" s="444"/>
      <c r="BB34" s="444"/>
      <c r="BC34" s="444"/>
      <c r="BD34" s="444"/>
      <c r="BE34" s="444"/>
      <c r="BF34" s="444"/>
      <c r="BG34" s="444"/>
      <c r="BH34" s="444"/>
      <c r="BI34" s="444"/>
      <c r="BJ34" s="444"/>
      <c r="BK34" s="444"/>
      <c r="BL34" s="444"/>
      <c r="BM34" s="444"/>
      <c r="BN34" s="444"/>
      <c r="BO34" s="444"/>
      <c r="BP34" s="444"/>
      <c r="BQ34" s="444"/>
      <c r="BR34" s="444"/>
      <c r="BS34" s="444"/>
      <c r="BT34" s="444"/>
      <c r="BU34" s="444"/>
      <c r="BV34" s="444"/>
      <c r="BW34" s="444"/>
      <c r="BX34" s="444"/>
      <c r="BY34" s="444"/>
      <c r="BZ34" s="444"/>
      <c r="CA34" s="444"/>
      <c r="CB34" s="444"/>
      <c r="CC34" s="444"/>
      <c r="CD34" s="444"/>
      <c r="CE34" s="444"/>
      <c r="CF34" s="444"/>
      <c r="CG34" s="444"/>
      <c r="CH34" s="444"/>
      <c r="CI34" s="444"/>
      <c r="CJ34" s="444"/>
      <c r="CK34" s="444"/>
      <c r="CL34" s="444"/>
      <c r="CM34" s="444"/>
      <c r="CN34" s="444"/>
      <c r="CO34" s="444"/>
      <c r="CP34" s="444"/>
      <c r="CQ34" s="444"/>
      <c r="CR34" s="444"/>
      <c r="CS34" s="444"/>
      <c r="CT34" s="444"/>
      <c r="CU34" s="444"/>
      <c r="CV34" s="444"/>
      <c r="CW34" s="444"/>
      <c r="CX34" s="444"/>
      <c r="CY34" s="444"/>
      <c r="CZ34" s="444"/>
      <c r="DA34" s="444"/>
      <c r="DB34" s="444"/>
      <c r="DC34" s="444"/>
      <c r="DD34" s="444"/>
      <c r="DE34" s="444"/>
      <c r="DF34" s="444"/>
      <c r="DG34" s="444"/>
      <c r="DH34" s="34"/>
      <c r="DI34" s="34"/>
      <c r="DJ34" s="34"/>
    </row>
    <row r="35" spans="2:115" ht="9.9499999999999993" customHeight="1">
      <c r="C35" s="443" t="s">
        <v>65</v>
      </c>
      <c r="D35" s="443"/>
      <c r="E35" s="443"/>
      <c r="F35" s="443"/>
      <c r="G35" s="443"/>
      <c r="H35" s="443"/>
      <c r="I35" s="443"/>
      <c r="J35" s="443"/>
      <c r="K35" s="443"/>
      <c r="L35" s="443"/>
      <c r="M35" s="443"/>
      <c r="N35" s="443"/>
      <c r="O35" s="443"/>
      <c r="P35" s="443"/>
      <c r="Q35" s="443"/>
      <c r="R35" s="443"/>
      <c r="S35" s="443"/>
      <c r="T35" s="443"/>
      <c r="U35" s="443"/>
      <c r="V35" s="443"/>
      <c r="W35" s="443"/>
      <c r="X35" s="443"/>
      <c r="Y35" s="443"/>
      <c r="Z35" s="443"/>
      <c r="AA35" s="443"/>
      <c r="AB35" s="443"/>
      <c r="AC35" s="443"/>
      <c r="AD35" s="443"/>
      <c r="AE35" s="443"/>
      <c r="AF35" s="443"/>
      <c r="AG35" s="443"/>
      <c r="AH35" s="443"/>
      <c r="AI35" s="443"/>
      <c r="AJ35" s="443"/>
      <c r="AK35" s="443"/>
      <c r="AL35" s="443"/>
      <c r="AM35" s="443"/>
      <c r="AN35" s="443"/>
      <c r="AO35" s="443"/>
      <c r="AP35" s="443"/>
      <c r="AQ35" s="443"/>
      <c r="AR35" s="443"/>
      <c r="AU35" s="449"/>
      <c r="AV35" s="449"/>
      <c r="AW35" s="449"/>
      <c r="AX35" s="449"/>
      <c r="AY35" s="449"/>
      <c r="AZ35" s="449"/>
      <c r="BA35" s="449"/>
      <c r="BB35" s="449"/>
      <c r="BC35" s="449"/>
      <c r="BD35" s="449"/>
      <c r="BE35" s="449"/>
      <c r="BF35" s="449"/>
      <c r="BG35" s="449"/>
      <c r="BH35" s="449"/>
      <c r="BI35" s="449"/>
      <c r="BJ35" s="449"/>
      <c r="BK35" s="449"/>
      <c r="BL35" s="449"/>
      <c r="BM35" s="449"/>
      <c r="BN35" s="449"/>
      <c r="BO35" s="449"/>
      <c r="BP35" s="449"/>
      <c r="BQ35" s="449"/>
      <c r="BR35" s="449"/>
      <c r="BS35" s="449"/>
      <c r="BT35" s="449"/>
      <c r="BU35" s="449"/>
      <c r="BV35" s="449"/>
      <c r="BW35" s="449"/>
      <c r="BX35" s="449"/>
      <c r="BY35" s="449"/>
      <c r="BZ35" s="449"/>
      <c r="CA35" s="449"/>
      <c r="CB35" s="449"/>
      <c r="CC35" s="449"/>
      <c r="CD35" s="449"/>
      <c r="CE35" s="449"/>
      <c r="CF35" s="449"/>
      <c r="CG35" s="449"/>
      <c r="CH35" s="449"/>
      <c r="CI35" s="449"/>
      <c r="CJ35" s="449"/>
      <c r="CK35" s="449"/>
      <c r="CL35" s="449"/>
      <c r="CM35" s="449"/>
      <c r="CN35" s="449"/>
      <c r="CO35" s="449"/>
      <c r="CP35" s="449"/>
      <c r="CQ35" s="449"/>
      <c r="CR35" s="449"/>
      <c r="CS35" s="449"/>
      <c r="CT35" s="449"/>
      <c r="CU35" s="449"/>
      <c r="CV35" s="449"/>
      <c r="CW35" s="449"/>
      <c r="CX35" s="449"/>
      <c r="CY35" s="449"/>
      <c r="CZ35" s="449"/>
      <c r="DA35" s="449"/>
      <c r="DB35" s="449"/>
      <c r="DC35" s="449"/>
      <c r="DD35" s="449"/>
      <c r="DE35" s="449"/>
      <c r="DF35" s="449"/>
      <c r="DG35" s="449"/>
      <c r="DH35" s="449"/>
      <c r="DI35" s="449"/>
      <c r="DJ35" s="449"/>
    </row>
    <row r="36" spans="2:115" ht="9.9499999999999993" customHeight="1">
      <c r="C36" s="445"/>
      <c r="D36" s="445"/>
      <c r="E36" s="445"/>
      <c r="F36" s="445"/>
      <c r="G36" s="445"/>
      <c r="H36" s="445"/>
      <c r="I36" s="445"/>
      <c r="J36" s="445"/>
      <c r="K36" s="445"/>
      <c r="L36" s="445"/>
      <c r="M36" s="445"/>
      <c r="N36" s="445"/>
      <c r="O36" s="445"/>
      <c r="P36" s="445"/>
      <c r="Q36" s="445"/>
      <c r="R36" s="445"/>
      <c r="S36" s="445"/>
      <c r="T36" s="445"/>
      <c r="U36" s="445"/>
      <c r="V36" s="445"/>
      <c r="W36" s="445"/>
      <c r="X36" s="445"/>
      <c r="Y36" s="445"/>
      <c r="Z36" s="445"/>
      <c r="AA36" s="445"/>
      <c r="AB36" s="445"/>
      <c r="AC36" s="445"/>
      <c r="AD36" s="445"/>
      <c r="AE36" s="445"/>
      <c r="AF36" s="445"/>
      <c r="AG36" s="445"/>
      <c r="AH36" s="445"/>
      <c r="AI36" s="445"/>
      <c r="AJ36" s="445"/>
      <c r="AK36" s="445"/>
      <c r="AL36" s="445"/>
      <c r="AM36" s="445"/>
      <c r="AN36" s="445"/>
      <c r="AO36" s="445"/>
      <c r="AP36" s="445"/>
      <c r="AQ36" s="445"/>
      <c r="AR36" s="445"/>
      <c r="AU36" s="444"/>
      <c r="AV36" s="444"/>
      <c r="AW36" s="444"/>
      <c r="AX36" s="444"/>
      <c r="AY36" s="444"/>
      <c r="AZ36" s="444"/>
      <c r="BA36" s="444"/>
      <c r="BB36" s="444"/>
      <c r="BC36" s="444"/>
      <c r="BD36" s="444"/>
      <c r="BE36" s="444"/>
      <c r="BF36" s="444"/>
      <c r="BG36" s="444"/>
      <c r="BH36" s="444"/>
      <c r="BI36" s="444"/>
      <c r="BJ36" s="444"/>
      <c r="BK36" s="444"/>
      <c r="BL36" s="444"/>
      <c r="BM36" s="444"/>
      <c r="BN36" s="444"/>
      <c r="BO36" s="444"/>
      <c r="BP36" s="444"/>
      <c r="BQ36" s="444"/>
      <c r="BR36" s="444"/>
      <c r="BS36" s="444"/>
      <c r="BT36" s="444"/>
      <c r="BU36" s="444"/>
      <c r="BV36" s="444"/>
      <c r="BW36" s="444"/>
      <c r="BX36" s="444"/>
      <c r="BY36" s="444"/>
      <c r="BZ36" s="444"/>
      <c r="CA36" s="444"/>
      <c r="CB36" s="444"/>
      <c r="CC36" s="444"/>
      <c r="CD36" s="444"/>
      <c r="CE36" s="444"/>
      <c r="CF36" s="444"/>
      <c r="CG36" s="444"/>
      <c r="CH36" s="444"/>
      <c r="CI36" s="444"/>
      <c r="CJ36" s="444"/>
      <c r="CK36" s="444"/>
      <c r="CL36" s="444"/>
      <c r="CM36" s="444"/>
      <c r="CN36" s="444"/>
      <c r="CO36" s="444"/>
      <c r="CP36" s="444"/>
      <c r="CQ36" s="444"/>
      <c r="CR36" s="444"/>
      <c r="CS36" s="444"/>
      <c r="CT36" s="444"/>
      <c r="CU36" s="444"/>
      <c r="CV36" s="444"/>
      <c r="CW36" s="444"/>
      <c r="CX36" s="444"/>
      <c r="CY36" s="444"/>
      <c r="CZ36" s="444"/>
      <c r="DA36" s="444"/>
      <c r="DB36" s="444"/>
      <c r="DC36" s="444"/>
      <c r="DD36" s="444"/>
      <c r="DE36" s="444"/>
      <c r="DF36" s="444"/>
      <c r="DG36" s="444"/>
      <c r="DH36" s="444"/>
      <c r="DI36" s="444"/>
      <c r="DJ36" s="444"/>
    </row>
    <row r="37" spans="2:115" ht="9.9499999999999993" customHeight="1">
      <c r="C37" s="445" t="s">
        <v>29</v>
      </c>
      <c r="D37" s="445"/>
      <c r="E37" s="445"/>
      <c r="F37" s="445"/>
      <c r="G37" s="445"/>
      <c r="H37" s="445"/>
      <c r="I37" s="445"/>
      <c r="J37" s="445"/>
      <c r="K37" s="445"/>
      <c r="L37" s="445"/>
      <c r="M37" s="445"/>
      <c r="N37" s="445"/>
      <c r="O37" s="445"/>
      <c r="P37" s="445"/>
      <c r="Q37" s="445"/>
      <c r="R37" s="445"/>
      <c r="S37" s="445"/>
      <c r="T37" s="445"/>
      <c r="U37" s="445"/>
      <c r="V37" s="445"/>
      <c r="W37" s="445"/>
      <c r="X37" s="445"/>
      <c r="Y37" s="445"/>
      <c r="Z37" s="445"/>
      <c r="AA37" s="445"/>
      <c r="AB37" s="445"/>
      <c r="AC37" s="445"/>
      <c r="AD37" s="445"/>
      <c r="AE37" s="445"/>
      <c r="AF37" s="445"/>
      <c r="AG37" s="445"/>
      <c r="AH37" s="445"/>
      <c r="AI37" s="445"/>
      <c r="AJ37" s="445"/>
      <c r="AK37" s="445"/>
      <c r="AL37" s="445"/>
      <c r="AM37" s="445"/>
      <c r="AN37" s="445"/>
      <c r="AO37" s="445"/>
      <c r="AP37" s="445"/>
      <c r="AQ37" s="445"/>
      <c r="AR37" s="445"/>
      <c r="AU37" s="444" t="e">
        <f>DATOS!D21</f>
        <v>#N/A</v>
      </c>
      <c r="AV37" s="444"/>
      <c r="AW37" s="444"/>
      <c r="AX37" s="444"/>
      <c r="AY37" s="444"/>
      <c r="AZ37" s="444"/>
      <c r="BA37" s="444"/>
      <c r="BB37" s="444"/>
      <c r="BC37" s="444"/>
      <c r="BD37" s="444"/>
      <c r="BE37" s="444"/>
      <c r="BF37" s="444"/>
      <c r="BG37" s="444"/>
      <c r="BH37" s="444"/>
      <c r="BI37" s="444"/>
      <c r="BJ37" s="444"/>
      <c r="BK37" s="444"/>
      <c r="BL37" s="444"/>
      <c r="BM37" s="444"/>
      <c r="BN37" s="444"/>
      <c r="BO37" s="444"/>
      <c r="BP37" s="444"/>
      <c r="BQ37" s="444"/>
      <c r="BR37" s="444"/>
      <c r="BS37" s="444"/>
      <c r="BT37" s="444"/>
      <c r="BU37" s="444"/>
      <c r="BV37" s="444"/>
      <c r="BW37" s="444"/>
      <c r="BX37" s="444"/>
      <c r="BY37" s="444"/>
      <c r="BZ37" s="444"/>
      <c r="CA37" s="444"/>
      <c r="CB37" s="444"/>
      <c r="CC37" s="444"/>
      <c r="CD37" s="444"/>
      <c r="CE37" s="444"/>
      <c r="CF37" s="444"/>
      <c r="CG37" s="444"/>
      <c r="CH37" s="444"/>
      <c r="CI37" s="444"/>
      <c r="CJ37" s="444"/>
      <c r="CK37" s="444"/>
      <c r="CL37" s="444"/>
      <c r="CM37" s="444"/>
      <c r="CN37" s="444"/>
      <c r="CO37" s="444"/>
      <c r="CP37" s="444"/>
      <c r="CQ37" s="444"/>
      <c r="CR37" s="444"/>
      <c r="CS37" s="444"/>
      <c r="CT37" s="444"/>
      <c r="CU37" s="444"/>
      <c r="CV37" s="444"/>
      <c r="CW37" s="444"/>
      <c r="CX37" s="444"/>
      <c r="CY37" s="444"/>
      <c r="CZ37" s="444"/>
      <c r="DA37" s="444"/>
      <c r="DB37" s="444"/>
      <c r="DC37" s="444"/>
      <c r="DD37" s="444"/>
      <c r="DE37" s="444"/>
      <c r="DF37" s="444"/>
      <c r="DG37" s="444"/>
      <c r="DH37" s="444"/>
      <c r="DI37" s="444"/>
      <c r="DJ37" s="444"/>
    </row>
    <row r="38" spans="2:115" ht="9.9499999999999993" customHeight="1">
      <c r="C38" s="443" t="s">
        <v>66</v>
      </c>
      <c r="D38" s="443"/>
      <c r="E38" s="443"/>
      <c r="F38" s="443"/>
      <c r="G38" s="443"/>
      <c r="H38" s="443"/>
      <c r="I38" s="443"/>
      <c r="J38" s="443"/>
      <c r="K38" s="443"/>
      <c r="L38" s="443"/>
      <c r="M38" s="443"/>
      <c r="N38" s="443"/>
      <c r="O38" s="443"/>
      <c r="P38" s="443"/>
      <c r="Q38" s="443"/>
      <c r="R38" s="443"/>
      <c r="S38" s="443"/>
      <c r="T38" s="443"/>
      <c r="U38" s="443"/>
      <c r="V38" s="443"/>
      <c r="W38" s="443"/>
      <c r="X38" s="443"/>
      <c r="Y38" s="443"/>
      <c r="Z38" s="443"/>
      <c r="AA38" s="443"/>
      <c r="AB38" s="443"/>
      <c r="AC38" s="443"/>
      <c r="AD38" s="443"/>
      <c r="AE38" s="443"/>
      <c r="AF38" s="443"/>
      <c r="AG38" s="443"/>
      <c r="AH38" s="443"/>
      <c r="AI38" s="443"/>
      <c r="AJ38" s="443"/>
      <c r="AK38" s="443"/>
      <c r="AL38" s="443"/>
      <c r="AM38" s="443"/>
      <c r="AN38" s="443"/>
      <c r="AO38" s="443"/>
      <c r="AP38" s="443"/>
      <c r="AQ38" s="443"/>
      <c r="AR38" s="443"/>
      <c r="AU38" s="448" t="e">
        <f>DATOS!D22</f>
        <v>#N/A</v>
      </c>
      <c r="AV38" s="448"/>
      <c r="AW38" s="448"/>
      <c r="AX38" s="448"/>
      <c r="AY38" s="448"/>
      <c r="AZ38" s="448"/>
      <c r="BA38" s="448"/>
      <c r="BB38" s="448"/>
      <c r="BC38" s="448"/>
      <c r="BD38" s="448"/>
      <c r="BE38" s="448"/>
      <c r="BF38" s="448"/>
      <c r="BG38" s="448"/>
      <c r="BH38" s="448"/>
      <c r="BI38" s="448"/>
      <c r="BJ38" s="448"/>
      <c r="BK38" s="448"/>
      <c r="BL38" s="448"/>
      <c r="BM38" s="448"/>
      <c r="BN38" s="448"/>
      <c r="BO38" s="448"/>
      <c r="BP38" s="448"/>
      <c r="BQ38" s="448"/>
      <c r="BR38" s="448"/>
      <c r="BS38" s="448"/>
      <c r="BT38" s="448"/>
      <c r="BU38" s="448"/>
      <c r="BV38" s="448"/>
      <c r="BW38" s="448"/>
      <c r="BX38" s="448"/>
      <c r="BY38" s="448"/>
      <c r="BZ38" s="448"/>
      <c r="CA38" s="448"/>
      <c r="CB38" s="448"/>
      <c r="CC38" s="448"/>
      <c r="CD38" s="448"/>
      <c r="CE38" s="448"/>
      <c r="CF38" s="448"/>
      <c r="CG38" s="448"/>
      <c r="CH38" s="448"/>
      <c r="CI38" s="448"/>
      <c r="CJ38" s="448"/>
      <c r="CK38" s="448"/>
      <c r="CL38" s="448"/>
      <c r="CM38" s="448"/>
      <c r="CN38" s="448"/>
      <c r="CO38" s="448"/>
      <c r="CP38" s="448"/>
      <c r="CQ38" s="448"/>
      <c r="CR38" s="448"/>
      <c r="CS38" s="448"/>
      <c r="CT38" s="448"/>
      <c r="CU38" s="448"/>
      <c r="CV38" s="448"/>
      <c r="CW38" s="448"/>
      <c r="CX38" s="448"/>
      <c r="CY38" s="448"/>
      <c r="CZ38" s="448"/>
      <c r="DA38" s="448"/>
      <c r="DB38" s="448"/>
      <c r="DC38" s="448"/>
      <c r="DD38" s="448"/>
      <c r="DE38" s="448"/>
      <c r="DF38" s="448"/>
      <c r="DG38" s="448"/>
      <c r="DH38" s="448"/>
      <c r="DI38" s="448"/>
      <c r="DJ38" s="448"/>
    </row>
    <row r="39" spans="2:115" ht="9.9499999999999993" customHeight="1">
      <c r="C39" s="445"/>
      <c r="D39" s="445"/>
      <c r="E39" s="445"/>
      <c r="F39" s="445"/>
      <c r="G39" s="445"/>
      <c r="H39" s="445"/>
      <c r="I39" s="445"/>
      <c r="J39" s="445"/>
      <c r="K39" s="445"/>
      <c r="L39" s="445"/>
      <c r="M39" s="445"/>
      <c r="N39" s="445"/>
      <c r="O39" s="445"/>
      <c r="P39" s="445"/>
      <c r="Q39" s="445"/>
      <c r="R39" s="445"/>
      <c r="S39" s="445"/>
      <c r="T39" s="445"/>
      <c r="U39" s="445"/>
      <c r="V39" s="445"/>
      <c r="W39" s="445"/>
      <c r="X39" s="445"/>
      <c r="Y39" s="445"/>
      <c r="Z39" s="445"/>
      <c r="AA39" s="445"/>
      <c r="AB39" s="445"/>
      <c r="AC39" s="445"/>
      <c r="AD39" s="445"/>
      <c r="AE39" s="445"/>
      <c r="AF39" s="445"/>
      <c r="AG39" s="445"/>
      <c r="AH39" s="445"/>
      <c r="AI39" s="445"/>
      <c r="AJ39" s="445"/>
      <c r="AK39" s="445"/>
      <c r="AL39" s="445"/>
      <c r="AM39" s="445"/>
      <c r="AN39" s="445"/>
      <c r="AO39" s="445"/>
      <c r="AP39" s="445"/>
      <c r="AQ39" s="445"/>
      <c r="AR39" s="445"/>
      <c r="AU39" s="444"/>
      <c r="AV39" s="444"/>
      <c r="AW39" s="444"/>
      <c r="AX39" s="444"/>
      <c r="AY39" s="444"/>
      <c r="AZ39" s="444"/>
      <c r="BA39" s="444"/>
      <c r="BB39" s="444"/>
      <c r="BC39" s="444"/>
      <c r="BD39" s="444"/>
      <c r="BE39" s="444"/>
      <c r="BF39" s="444"/>
      <c r="BG39" s="444"/>
      <c r="BH39" s="444"/>
      <c r="BI39" s="444"/>
      <c r="BJ39" s="444"/>
      <c r="BK39" s="444"/>
      <c r="BL39" s="444"/>
      <c r="BM39" s="444"/>
      <c r="BN39" s="444"/>
      <c r="BO39" s="444"/>
      <c r="BP39" s="444"/>
      <c r="BQ39" s="444"/>
      <c r="BR39" s="444"/>
      <c r="BS39" s="444"/>
      <c r="BT39" s="444"/>
      <c r="BU39" s="444"/>
      <c r="BV39" s="444"/>
      <c r="BW39" s="444"/>
      <c r="BX39" s="444"/>
      <c r="BY39" s="444"/>
      <c r="BZ39" s="444"/>
      <c r="CA39" s="444"/>
      <c r="CB39" s="444"/>
      <c r="CC39" s="444"/>
      <c r="CD39" s="444"/>
      <c r="CE39" s="444"/>
      <c r="CF39" s="444"/>
      <c r="CG39" s="444"/>
      <c r="CH39" s="444"/>
      <c r="CI39" s="444"/>
      <c r="CJ39" s="444"/>
      <c r="CK39" s="444"/>
      <c r="CL39" s="444"/>
      <c r="CM39" s="444"/>
      <c r="CN39" s="444"/>
      <c r="CO39" s="444"/>
      <c r="CP39" s="444"/>
      <c r="CQ39" s="444"/>
      <c r="CR39" s="444"/>
      <c r="CS39" s="444"/>
      <c r="CT39" s="444"/>
      <c r="CU39" s="444"/>
      <c r="CV39" s="444"/>
      <c r="CW39" s="444"/>
      <c r="CX39" s="444"/>
      <c r="CY39" s="444"/>
      <c r="CZ39" s="444"/>
      <c r="DA39" s="444"/>
      <c r="DB39" s="444"/>
      <c r="DC39" s="444"/>
      <c r="DD39" s="444"/>
      <c r="DE39" s="444"/>
      <c r="DF39" s="444"/>
      <c r="DG39" s="444"/>
      <c r="DH39" s="444"/>
      <c r="DI39" s="444"/>
      <c r="DJ39" s="444"/>
    </row>
    <row r="40" spans="2:115" ht="9.9499999999999993" customHeight="1">
      <c r="C40" s="445" t="s">
        <v>11</v>
      </c>
      <c r="D40" s="445"/>
      <c r="E40" s="445"/>
      <c r="F40" s="445"/>
      <c r="G40" s="445"/>
      <c r="H40" s="445"/>
      <c r="I40" s="445"/>
      <c r="J40" s="445"/>
      <c r="K40" s="445"/>
      <c r="L40" s="445"/>
      <c r="M40" s="445"/>
      <c r="N40" s="445"/>
      <c r="O40" s="445"/>
      <c r="P40" s="445"/>
      <c r="Q40" s="445"/>
      <c r="R40" s="445"/>
      <c r="S40" s="445"/>
      <c r="T40" s="445"/>
      <c r="U40" s="445"/>
      <c r="V40" s="445"/>
      <c r="W40" s="445"/>
      <c r="X40" s="445"/>
      <c r="Y40" s="445"/>
      <c r="Z40" s="445"/>
      <c r="AA40" s="445"/>
      <c r="AB40" s="445"/>
      <c r="AC40" s="445"/>
      <c r="AD40" s="445"/>
      <c r="AE40" s="445"/>
      <c r="AF40" s="445"/>
      <c r="AG40" s="445"/>
      <c r="AH40" s="445"/>
      <c r="AI40" s="445"/>
      <c r="AJ40" s="445"/>
      <c r="AK40" s="445"/>
      <c r="AL40" s="445"/>
      <c r="AM40" s="445"/>
      <c r="AN40" s="445"/>
      <c r="AO40" s="445"/>
      <c r="AP40" s="445"/>
      <c r="AQ40" s="445"/>
      <c r="AR40" s="445"/>
      <c r="AU40" s="447">
        <f>DATOS!D23</f>
        <v>0</v>
      </c>
      <c r="AV40" s="447"/>
      <c r="AW40" s="447"/>
      <c r="AX40" s="447"/>
      <c r="AY40" s="447"/>
      <c r="AZ40" s="447"/>
      <c r="BA40" s="447"/>
      <c r="BB40" s="447"/>
      <c r="BC40" s="447"/>
      <c r="BD40" s="447"/>
      <c r="BE40" s="447"/>
      <c r="BF40" s="447"/>
      <c r="BG40" s="447"/>
      <c r="BH40" s="447"/>
      <c r="BI40" s="447"/>
      <c r="BJ40" s="447"/>
      <c r="BK40" s="447"/>
      <c r="BL40" s="447"/>
      <c r="BM40" s="447"/>
      <c r="BN40" s="447"/>
      <c r="BO40" s="447"/>
      <c r="BP40" s="447"/>
      <c r="BQ40" s="447"/>
      <c r="BR40" s="447"/>
      <c r="BS40" s="447"/>
      <c r="BT40" s="447"/>
      <c r="BU40" s="447"/>
      <c r="BV40" s="447"/>
      <c r="BW40" s="447"/>
      <c r="BX40" s="447"/>
      <c r="BY40" s="447"/>
      <c r="BZ40" s="447"/>
      <c r="CA40" s="447"/>
      <c r="CB40" s="447"/>
      <c r="CC40" s="447"/>
      <c r="CD40" s="447"/>
      <c r="CE40" s="447"/>
      <c r="CF40" s="447"/>
      <c r="CG40" s="447"/>
      <c r="CH40" s="447"/>
      <c r="CI40" s="447"/>
      <c r="CJ40" s="447"/>
      <c r="CK40" s="447"/>
      <c r="CL40" s="447"/>
      <c r="CM40" s="447"/>
      <c r="CN40" s="447"/>
      <c r="CO40" s="447"/>
      <c r="CP40" s="447"/>
      <c r="CQ40" s="447"/>
      <c r="CR40" s="447"/>
      <c r="CS40" s="447"/>
      <c r="CT40" s="447"/>
      <c r="CU40" s="447"/>
      <c r="CV40" s="447"/>
      <c r="CW40" s="447"/>
      <c r="CX40" s="447"/>
      <c r="CY40" s="447"/>
      <c r="CZ40" s="447"/>
      <c r="DA40" s="447"/>
      <c r="DB40" s="447"/>
      <c r="DC40" s="447"/>
      <c r="DD40" s="447"/>
      <c r="DE40" s="447"/>
      <c r="DF40" s="447"/>
      <c r="DG40" s="447"/>
      <c r="DH40" s="447"/>
      <c r="DI40" s="447"/>
      <c r="DJ40" s="447"/>
    </row>
    <row r="41" spans="2:115" ht="9.9499999999999993" customHeight="1">
      <c r="C41" s="443" t="s">
        <v>67</v>
      </c>
      <c r="D41" s="443"/>
      <c r="E41" s="443"/>
      <c r="F41" s="443"/>
      <c r="G41" s="443"/>
      <c r="H41" s="443"/>
      <c r="I41" s="443"/>
      <c r="J41" s="443"/>
      <c r="K41" s="443"/>
      <c r="L41" s="443"/>
      <c r="M41" s="443"/>
      <c r="N41" s="443"/>
      <c r="O41" s="443"/>
      <c r="P41" s="443"/>
      <c r="Q41" s="443"/>
      <c r="R41" s="443"/>
      <c r="S41" s="443"/>
      <c r="T41" s="443"/>
      <c r="U41" s="443"/>
      <c r="V41" s="443"/>
      <c r="W41" s="443"/>
      <c r="X41" s="443"/>
      <c r="Y41" s="443"/>
      <c r="Z41" s="443"/>
      <c r="AA41" s="443"/>
      <c r="AB41" s="443"/>
      <c r="AC41" s="443"/>
      <c r="AD41" s="443"/>
      <c r="AE41" s="443"/>
      <c r="AF41" s="443"/>
      <c r="AG41" s="443"/>
      <c r="AH41" s="443"/>
      <c r="AI41" s="443"/>
      <c r="AJ41" s="443"/>
      <c r="AK41" s="443"/>
      <c r="AL41" s="443"/>
      <c r="AM41" s="443"/>
      <c r="AN41" s="443"/>
      <c r="AO41" s="443"/>
      <c r="AP41" s="443"/>
      <c r="AQ41" s="443"/>
      <c r="AR41" s="443"/>
      <c r="AU41" s="444"/>
      <c r="AV41" s="444"/>
      <c r="AW41" s="444"/>
      <c r="AX41" s="444"/>
      <c r="AY41" s="444"/>
      <c r="AZ41" s="444"/>
      <c r="BA41" s="444"/>
      <c r="BB41" s="444"/>
      <c r="BC41" s="444"/>
      <c r="BD41" s="444"/>
      <c r="BE41" s="444"/>
      <c r="BF41" s="444"/>
      <c r="BG41" s="444"/>
      <c r="BH41" s="444"/>
      <c r="BI41" s="444"/>
      <c r="BJ41" s="444"/>
      <c r="BK41" s="444"/>
      <c r="BL41" s="444"/>
      <c r="BM41" s="444"/>
      <c r="BN41" s="444"/>
      <c r="BO41" s="444"/>
      <c r="BP41" s="444"/>
      <c r="BQ41" s="444"/>
      <c r="BR41" s="444"/>
      <c r="BS41" s="444"/>
      <c r="BT41" s="444"/>
      <c r="BU41" s="444"/>
      <c r="BV41" s="444"/>
      <c r="BW41" s="444"/>
      <c r="BX41" s="444"/>
      <c r="BY41" s="444"/>
      <c r="BZ41" s="444"/>
      <c r="CA41" s="444"/>
      <c r="CB41" s="444"/>
      <c r="CC41" s="444"/>
      <c r="CD41" s="444"/>
      <c r="CE41" s="444"/>
      <c r="CF41" s="444"/>
      <c r="CG41" s="444"/>
      <c r="CH41" s="444"/>
      <c r="CI41" s="444"/>
      <c r="CJ41" s="444"/>
      <c r="CK41" s="444"/>
      <c r="CL41" s="444"/>
      <c r="CM41" s="444"/>
      <c r="CN41" s="444"/>
      <c r="CO41" s="444"/>
      <c r="CP41" s="444"/>
      <c r="CQ41" s="444"/>
      <c r="CR41" s="444"/>
      <c r="CS41" s="444"/>
      <c r="CT41" s="444"/>
      <c r="CU41" s="444"/>
      <c r="CV41" s="444"/>
      <c r="CW41" s="444"/>
      <c r="CX41" s="444"/>
      <c r="CY41" s="444"/>
      <c r="CZ41" s="444"/>
      <c r="DA41" s="444"/>
      <c r="DB41" s="444"/>
      <c r="DC41" s="444"/>
      <c r="DD41" s="444"/>
      <c r="DE41" s="444"/>
      <c r="DF41" s="444"/>
      <c r="DG41" s="444"/>
      <c r="DH41" s="444"/>
      <c r="DI41" s="444"/>
      <c r="DJ41" s="444"/>
    </row>
    <row r="42" spans="2:115" ht="9.9499999999999993" customHeight="1">
      <c r="C42" s="445"/>
      <c r="D42" s="445"/>
      <c r="E42" s="445"/>
      <c r="F42" s="445"/>
      <c r="G42" s="445"/>
      <c r="H42" s="445"/>
      <c r="I42" s="445"/>
      <c r="J42" s="445"/>
      <c r="K42" s="445"/>
      <c r="L42" s="445"/>
      <c r="M42" s="445"/>
      <c r="N42" s="445"/>
      <c r="O42" s="445"/>
      <c r="P42" s="445"/>
      <c r="Q42" s="445"/>
      <c r="R42" s="445"/>
      <c r="S42" s="445"/>
      <c r="T42" s="445"/>
      <c r="U42" s="445"/>
      <c r="V42" s="445"/>
      <c r="W42" s="445"/>
      <c r="X42" s="445"/>
      <c r="Y42" s="445"/>
      <c r="Z42" s="445"/>
      <c r="AA42" s="445"/>
      <c r="AB42" s="445"/>
      <c r="AC42" s="445"/>
      <c r="AD42" s="445"/>
      <c r="AE42" s="445"/>
      <c r="AF42" s="445"/>
      <c r="AG42" s="445"/>
      <c r="AH42" s="445"/>
      <c r="AI42" s="445"/>
      <c r="AJ42" s="445"/>
      <c r="AK42" s="445"/>
      <c r="AL42" s="445"/>
      <c r="AM42" s="445"/>
      <c r="AN42" s="445"/>
      <c r="AO42" s="445"/>
      <c r="AP42" s="445"/>
      <c r="AQ42" s="445"/>
      <c r="AR42" s="445"/>
      <c r="AU42" s="444"/>
      <c r="AV42" s="444"/>
      <c r="AW42" s="444"/>
      <c r="AX42" s="444"/>
      <c r="AY42" s="444"/>
      <c r="AZ42" s="444"/>
      <c r="BA42" s="444"/>
      <c r="BB42" s="444"/>
      <c r="BC42" s="444"/>
      <c r="BD42" s="444"/>
      <c r="BE42" s="444"/>
      <c r="BF42" s="444"/>
      <c r="BG42" s="444"/>
      <c r="BH42" s="444"/>
      <c r="BI42" s="444"/>
      <c r="BJ42" s="444"/>
      <c r="BK42" s="444"/>
      <c r="BL42" s="444"/>
      <c r="BM42" s="444"/>
      <c r="BN42" s="444"/>
      <c r="BO42" s="444"/>
      <c r="BP42" s="444"/>
      <c r="BQ42" s="444"/>
      <c r="BR42" s="444"/>
      <c r="BS42" s="444"/>
      <c r="BT42" s="444"/>
      <c r="BU42" s="444"/>
      <c r="BV42" s="444"/>
      <c r="BW42" s="444"/>
      <c r="BX42" s="444"/>
      <c r="BY42" s="444"/>
      <c r="BZ42" s="444"/>
      <c r="CA42" s="444"/>
      <c r="CB42" s="444"/>
      <c r="CC42" s="444"/>
      <c r="CD42" s="444"/>
      <c r="CE42" s="444"/>
      <c r="CF42" s="444"/>
      <c r="CG42" s="444"/>
      <c r="CH42" s="444"/>
      <c r="CI42" s="444"/>
      <c r="CJ42" s="444"/>
      <c r="CK42" s="444"/>
      <c r="CL42" s="444"/>
      <c r="CM42" s="444"/>
      <c r="CN42" s="444"/>
      <c r="CO42" s="444"/>
      <c r="CP42" s="444"/>
      <c r="CQ42" s="444"/>
      <c r="CR42" s="444"/>
      <c r="CS42" s="444"/>
      <c r="CT42" s="444"/>
      <c r="CU42" s="444"/>
      <c r="CV42" s="444"/>
      <c r="CW42" s="444"/>
      <c r="CX42" s="444"/>
      <c r="CY42" s="444"/>
      <c r="CZ42" s="444"/>
      <c r="DA42" s="444"/>
      <c r="DB42" s="444"/>
      <c r="DC42" s="444"/>
      <c r="DD42" s="444"/>
      <c r="DE42" s="444"/>
      <c r="DF42" s="444"/>
      <c r="DG42" s="444"/>
      <c r="DH42" s="444"/>
      <c r="DI42" s="444"/>
      <c r="DJ42" s="444"/>
    </row>
    <row r="43" spans="2:115" ht="9.9499999999999993" customHeight="1">
      <c r="C43" s="445" t="s">
        <v>68</v>
      </c>
      <c r="D43" s="445"/>
      <c r="E43" s="445"/>
      <c r="F43" s="445"/>
      <c r="G43" s="445"/>
      <c r="H43" s="445"/>
      <c r="I43" s="445"/>
      <c r="J43" s="445"/>
      <c r="K43" s="445"/>
      <c r="L43" s="445"/>
      <c r="M43" s="445"/>
      <c r="N43" s="445"/>
      <c r="O43" s="445"/>
      <c r="P43" s="445"/>
      <c r="Q43" s="445"/>
      <c r="R43" s="445"/>
      <c r="S43" s="445"/>
      <c r="T43" s="445"/>
      <c r="U43" s="445"/>
      <c r="V43" s="445"/>
      <c r="W43" s="445"/>
      <c r="X43" s="445"/>
      <c r="Y43" s="445"/>
      <c r="Z43" s="445"/>
      <c r="AA43" s="445"/>
      <c r="AB43" s="445"/>
      <c r="AC43" s="445"/>
      <c r="AD43" s="445"/>
      <c r="AE43" s="445"/>
      <c r="AF43" s="445"/>
      <c r="AG43" s="445"/>
      <c r="AH43" s="445"/>
      <c r="AI43" s="445"/>
      <c r="AJ43" s="445"/>
      <c r="AK43" s="445"/>
      <c r="AL43" s="445"/>
      <c r="AM43" s="445"/>
      <c r="AN43" s="445"/>
      <c r="AO43" s="445"/>
      <c r="AP43" s="445"/>
      <c r="AQ43" s="445"/>
      <c r="AR43" s="445"/>
      <c r="AU43" s="447">
        <f>DATOS!D26</f>
        <v>0</v>
      </c>
      <c r="AV43" s="447"/>
      <c r="AW43" s="447"/>
      <c r="AX43" s="447"/>
      <c r="AY43" s="447"/>
      <c r="AZ43" s="447"/>
      <c r="BA43" s="447"/>
      <c r="BB43" s="447"/>
      <c r="BC43" s="447"/>
      <c r="BD43" s="447"/>
      <c r="BE43" s="447"/>
      <c r="BF43" s="447"/>
      <c r="BG43" s="447"/>
      <c r="BH43" s="447"/>
      <c r="BI43" s="447"/>
      <c r="BJ43" s="447"/>
      <c r="BK43" s="447"/>
      <c r="BL43" s="447"/>
      <c r="BM43" s="447"/>
      <c r="BN43" s="447"/>
      <c r="BO43" s="447"/>
      <c r="BP43" s="447"/>
      <c r="BQ43" s="447"/>
      <c r="BR43" s="447"/>
      <c r="BS43" s="447"/>
      <c r="BT43" s="447"/>
      <c r="BU43" s="447"/>
      <c r="BV43" s="447"/>
      <c r="BW43" s="447"/>
      <c r="BX43" s="447"/>
      <c r="BY43" s="447"/>
      <c r="BZ43" s="447"/>
      <c r="CA43" s="447"/>
      <c r="CB43" s="447"/>
      <c r="CC43" s="447"/>
      <c r="CD43" s="447"/>
      <c r="CE43" s="447"/>
      <c r="CF43" s="447"/>
      <c r="CG43" s="447"/>
      <c r="CH43" s="447"/>
      <c r="CI43" s="447"/>
      <c r="CJ43" s="447"/>
      <c r="CK43" s="447"/>
      <c r="CL43" s="447"/>
      <c r="CM43" s="447"/>
      <c r="CN43" s="447"/>
      <c r="CO43" s="447"/>
      <c r="CP43" s="447"/>
      <c r="CQ43" s="447"/>
      <c r="CR43" s="447"/>
      <c r="CS43" s="447"/>
      <c r="CT43" s="447"/>
      <c r="CU43" s="447"/>
      <c r="CV43" s="447"/>
      <c r="CW43" s="447"/>
      <c r="CX43" s="447"/>
      <c r="CY43" s="447"/>
      <c r="CZ43" s="447"/>
      <c r="DA43" s="447"/>
      <c r="DB43" s="447"/>
      <c r="DC43" s="447"/>
      <c r="DD43" s="447"/>
      <c r="DE43" s="447"/>
      <c r="DF43" s="447"/>
      <c r="DG43" s="447"/>
      <c r="DH43" s="447"/>
      <c r="DI43" s="447"/>
      <c r="DJ43" s="447"/>
    </row>
    <row r="44" spans="2:115" ht="9.9499999999999993" customHeight="1">
      <c r="C44" s="443" t="s">
        <v>69</v>
      </c>
      <c r="D44" s="443"/>
      <c r="E44" s="443"/>
      <c r="F44" s="443"/>
      <c r="G44" s="443"/>
      <c r="H44" s="443"/>
      <c r="I44" s="443"/>
      <c r="J44" s="443"/>
      <c r="K44" s="443"/>
      <c r="L44" s="443"/>
      <c r="M44" s="443"/>
      <c r="N44" s="443"/>
      <c r="O44" s="443"/>
      <c r="P44" s="443"/>
      <c r="Q44" s="443"/>
      <c r="R44" s="443"/>
      <c r="S44" s="443"/>
      <c r="T44" s="443"/>
      <c r="U44" s="443"/>
      <c r="V44" s="443"/>
      <c r="W44" s="443"/>
      <c r="X44" s="443"/>
      <c r="Y44" s="443"/>
      <c r="Z44" s="443"/>
      <c r="AA44" s="443"/>
      <c r="AB44" s="443"/>
      <c r="AC44" s="443"/>
      <c r="AD44" s="443"/>
      <c r="AE44" s="443"/>
      <c r="AF44" s="443"/>
      <c r="AG44" s="443"/>
      <c r="AH44" s="443"/>
      <c r="AI44" s="443"/>
      <c r="AJ44" s="443"/>
      <c r="AK44" s="443"/>
      <c r="AL44" s="443"/>
      <c r="AM44" s="443"/>
      <c r="AN44" s="443"/>
      <c r="AO44" s="443"/>
      <c r="AP44" s="443"/>
      <c r="AQ44" s="443"/>
      <c r="AR44" s="443"/>
      <c r="AU44" s="444"/>
      <c r="AV44" s="444"/>
      <c r="AW44" s="444"/>
      <c r="AX44" s="444"/>
      <c r="AY44" s="444"/>
      <c r="AZ44" s="444"/>
      <c r="BA44" s="444"/>
      <c r="BB44" s="444"/>
      <c r="BC44" s="444"/>
      <c r="BD44" s="444"/>
      <c r="BE44" s="444"/>
      <c r="BF44" s="444"/>
      <c r="BG44" s="444"/>
      <c r="BH44" s="444"/>
      <c r="BI44" s="444"/>
      <c r="BJ44" s="444"/>
      <c r="BK44" s="444"/>
      <c r="BL44" s="444"/>
      <c r="BM44" s="444"/>
      <c r="BN44" s="444"/>
      <c r="BO44" s="444"/>
      <c r="BP44" s="444"/>
      <c r="BQ44" s="444"/>
      <c r="BR44" s="444"/>
      <c r="BS44" s="444"/>
      <c r="BT44" s="444"/>
      <c r="BU44" s="444"/>
      <c r="BV44" s="444"/>
      <c r="BW44" s="444"/>
      <c r="BX44" s="444"/>
      <c r="BY44" s="444"/>
      <c r="BZ44" s="444"/>
      <c r="CA44" s="444"/>
      <c r="CB44" s="444"/>
      <c r="CC44" s="444"/>
      <c r="CD44" s="444"/>
      <c r="CE44" s="444"/>
      <c r="CF44" s="444"/>
      <c r="CG44" s="444"/>
      <c r="CH44" s="444"/>
      <c r="CI44" s="444"/>
      <c r="CJ44" s="444"/>
      <c r="CK44" s="444"/>
      <c r="CL44" s="444"/>
      <c r="CM44" s="444"/>
      <c r="CN44" s="444"/>
      <c r="CO44" s="444"/>
      <c r="CP44" s="444"/>
      <c r="CQ44" s="444"/>
      <c r="CR44" s="444"/>
      <c r="CS44" s="444"/>
      <c r="CT44" s="444"/>
      <c r="CU44" s="444"/>
      <c r="CV44" s="444"/>
      <c r="CW44" s="444"/>
      <c r="CX44" s="444"/>
      <c r="CY44" s="444"/>
      <c r="CZ44" s="444"/>
      <c r="DA44" s="444"/>
      <c r="DB44" s="444"/>
      <c r="DC44" s="444"/>
      <c r="DD44" s="444"/>
      <c r="DE44" s="444"/>
      <c r="DF44" s="444"/>
      <c r="DG44" s="444"/>
      <c r="DH44" s="444"/>
      <c r="DI44" s="444"/>
      <c r="DJ44" s="444"/>
    </row>
    <row r="45" spans="2:115" ht="9.9499999999999993" customHeight="1">
      <c r="C45" s="445"/>
      <c r="D45" s="445"/>
      <c r="E45" s="445"/>
      <c r="F45" s="445"/>
      <c r="G45" s="445"/>
      <c r="H45" s="445"/>
      <c r="I45" s="445"/>
      <c r="J45" s="445"/>
      <c r="K45" s="445"/>
      <c r="L45" s="445"/>
      <c r="M45" s="445"/>
      <c r="N45" s="445"/>
      <c r="O45" s="445"/>
      <c r="P45" s="445"/>
      <c r="Q45" s="445"/>
      <c r="R45" s="445"/>
      <c r="S45" s="445"/>
      <c r="T45" s="445"/>
      <c r="U45" s="445"/>
      <c r="V45" s="445"/>
      <c r="W45" s="445"/>
      <c r="X45" s="445"/>
      <c r="Y45" s="445"/>
      <c r="Z45" s="445"/>
      <c r="AA45" s="445"/>
      <c r="AB45" s="445"/>
      <c r="AC45" s="445"/>
      <c r="AD45" s="445"/>
      <c r="AE45" s="445"/>
      <c r="AF45" s="445"/>
      <c r="AG45" s="445"/>
      <c r="AH45" s="445"/>
      <c r="AI45" s="445"/>
      <c r="AJ45" s="445"/>
      <c r="AK45" s="445"/>
      <c r="AL45" s="445"/>
      <c r="AM45" s="445"/>
      <c r="AN45" s="445"/>
      <c r="AO45" s="445"/>
      <c r="AP45" s="445"/>
      <c r="AQ45" s="445"/>
      <c r="AR45" s="445"/>
      <c r="AU45" s="444"/>
      <c r="AV45" s="444"/>
      <c r="AW45" s="444"/>
      <c r="AX45" s="444"/>
      <c r="AY45" s="444"/>
      <c r="AZ45" s="444"/>
      <c r="BA45" s="444"/>
      <c r="BB45" s="444"/>
      <c r="BC45" s="444"/>
      <c r="BD45" s="444"/>
      <c r="BE45" s="444"/>
      <c r="BF45" s="444"/>
      <c r="BG45" s="444"/>
      <c r="BH45" s="444"/>
      <c r="BI45" s="444"/>
      <c r="BJ45" s="444"/>
      <c r="BK45" s="444"/>
      <c r="BL45" s="444"/>
      <c r="BM45" s="444"/>
      <c r="BN45" s="444"/>
      <c r="BO45" s="444"/>
      <c r="BP45" s="444"/>
      <c r="BQ45" s="444"/>
      <c r="BR45" s="444"/>
      <c r="BS45" s="444"/>
      <c r="BT45" s="444"/>
      <c r="BU45" s="444"/>
      <c r="BV45" s="444"/>
      <c r="BW45" s="444"/>
      <c r="BX45" s="444"/>
      <c r="BY45" s="444"/>
      <c r="BZ45" s="444"/>
      <c r="CA45" s="444"/>
      <c r="CB45" s="444"/>
      <c r="CC45" s="444"/>
      <c r="CD45" s="444"/>
      <c r="CE45" s="444"/>
      <c r="CF45" s="444"/>
      <c r="CG45" s="444"/>
      <c r="CH45" s="444"/>
      <c r="CI45" s="444"/>
      <c r="CJ45" s="444"/>
      <c r="CK45" s="444"/>
      <c r="CL45" s="444"/>
      <c r="CM45" s="444"/>
      <c r="CN45" s="444"/>
      <c r="CO45" s="444"/>
      <c r="CP45" s="444"/>
      <c r="CQ45" s="444"/>
      <c r="CR45" s="444"/>
      <c r="CS45" s="444"/>
      <c r="CT45" s="444"/>
      <c r="CU45" s="444"/>
      <c r="CV45" s="444"/>
      <c r="CW45" s="444"/>
      <c r="CX45" s="444"/>
      <c r="CY45" s="444"/>
      <c r="CZ45" s="444"/>
      <c r="DA45" s="444"/>
      <c r="DB45" s="444"/>
      <c r="DC45" s="444"/>
      <c r="DD45" s="444"/>
      <c r="DE45" s="444"/>
      <c r="DF45" s="444"/>
      <c r="DG45" s="444"/>
      <c r="DH45" s="444"/>
      <c r="DI45" s="444"/>
      <c r="DJ45" s="444"/>
    </row>
    <row r="46" spans="2:115" ht="9.9499999999999993" customHeight="1">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c r="CB46" s="32"/>
      <c r="CC46" s="32"/>
      <c r="CD46" s="32"/>
      <c r="CE46" s="32"/>
      <c r="CF46" s="32"/>
      <c r="CG46" s="32"/>
      <c r="CH46" s="32"/>
      <c r="CI46" s="32"/>
      <c r="CJ46" s="32"/>
      <c r="CK46" s="32"/>
      <c r="CL46" s="32"/>
      <c r="CM46" s="32"/>
      <c r="CN46" s="32"/>
      <c r="CO46" s="32"/>
      <c r="CP46" s="32"/>
      <c r="CQ46" s="32"/>
      <c r="CR46" s="32"/>
      <c r="CS46" s="32"/>
      <c r="CT46" s="32"/>
      <c r="CU46" s="32"/>
      <c r="CV46" s="32"/>
      <c r="CW46" s="32"/>
      <c r="CX46" s="32"/>
      <c r="CY46" s="32"/>
      <c r="CZ46" s="32"/>
      <c r="DA46" s="32"/>
      <c r="DB46" s="32"/>
      <c r="DC46" s="32"/>
      <c r="DD46" s="32"/>
      <c r="DE46" s="32"/>
      <c r="DF46" s="32"/>
      <c r="DG46" s="32"/>
      <c r="DH46" s="32"/>
      <c r="DI46" s="32"/>
      <c r="DJ46" s="32"/>
      <c r="DK46" s="32"/>
    </row>
    <row r="47" spans="2:115">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row>
    <row r="48" spans="2:115">
      <c r="B48" s="446" t="s">
        <v>70</v>
      </c>
      <c r="C48" s="446"/>
      <c r="D48" s="446"/>
      <c r="E48" s="446"/>
      <c r="F48" s="446"/>
      <c r="G48" s="446"/>
      <c r="H48" s="446"/>
      <c r="I48" s="446"/>
      <c r="J48" s="446"/>
      <c r="K48" s="446"/>
      <c r="L48" s="446"/>
      <c r="M48" s="446"/>
      <c r="N48" s="446"/>
      <c r="O48" s="446"/>
      <c r="P48" s="446"/>
      <c r="Q48" s="446"/>
      <c r="R48" s="446"/>
      <c r="S48" s="446"/>
      <c r="T48" s="446"/>
      <c r="U48" s="446"/>
      <c r="V48" s="446"/>
      <c r="W48" s="446"/>
      <c r="X48" s="446"/>
      <c r="Y48" s="446"/>
      <c r="Z48" s="446"/>
      <c r="AA48" s="446"/>
      <c r="AB48" s="446"/>
      <c r="AC48" s="446"/>
      <c r="AD48" s="446"/>
      <c r="AE48" s="446"/>
      <c r="AF48" s="446"/>
      <c r="AG48" s="446"/>
      <c r="AH48" s="446"/>
      <c r="AI48" s="446"/>
      <c r="AJ48" s="446"/>
      <c r="AK48" s="446"/>
      <c r="AL48" s="446"/>
      <c r="AM48" s="446"/>
      <c r="AN48" s="446"/>
      <c r="AO48" s="446"/>
      <c r="AP48" s="446"/>
      <c r="AQ48" s="446"/>
      <c r="AR48" s="446"/>
      <c r="AS48" s="446"/>
      <c r="AT48" s="446"/>
      <c r="AU48" s="446"/>
      <c r="AV48" s="446"/>
      <c r="AW48" s="446"/>
      <c r="AX48" s="446"/>
      <c r="AY48" s="446"/>
      <c r="AZ48" s="446"/>
      <c r="BA48" s="446"/>
      <c r="BB48" s="446"/>
      <c r="BC48" s="446"/>
      <c r="BD48" s="446"/>
      <c r="BE48" s="446"/>
      <c r="BF48" s="446"/>
      <c r="BG48" s="446" t="s">
        <v>71</v>
      </c>
      <c r="BH48" s="446"/>
      <c r="BI48" s="446"/>
      <c r="BJ48" s="446"/>
      <c r="BK48" s="446"/>
      <c r="BL48" s="446"/>
      <c r="BM48" s="446"/>
      <c r="BN48" s="446"/>
      <c r="BO48" s="446"/>
      <c r="BP48" s="446"/>
      <c r="BQ48" s="446"/>
      <c r="BR48" s="446"/>
      <c r="BS48" s="446"/>
      <c r="BT48" s="446"/>
      <c r="BU48" s="446"/>
      <c r="BV48" s="446"/>
      <c r="BW48" s="446"/>
      <c r="BX48" s="446"/>
      <c r="BY48" s="446"/>
      <c r="BZ48" s="446"/>
      <c r="CA48" s="446"/>
      <c r="CB48" s="446"/>
      <c r="CC48" s="446"/>
      <c r="CD48" s="446"/>
      <c r="CE48" s="446"/>
      <c r="CF48" s="446"/>
      <c r="CG48" s="446"/>
      <c r="CH48" s="446"/>
      <c r="CI48" s="446"/>
      <c r="CJ48" s="446"/>
      <c r="CK48" s="446"/>
      <c r="CL48" s="446"/>
      <c r="CM48" s="446"/>
      <c r="CN48" s="446"/>
      <c r="CO48" s="446"/>
      <c r="CP48" s="446"/>
      <c r="CQ48" s="446"/>
      <c r="CR48" s="446"/>
      <c r="CS48" s="446"/>
      <c r="CT48" s="446"/>
      <c r="CU48" s="446"/>
      <c r="CV48" s="446"/>
      <c r="CW48" s="446"/>
      <c r="CX48" s="446"/>
      <c r="CY48" s="446"/>
      <c r="CZ48" s="446"/>
      <c r="DA48" s="446"/>
      <c r="DB48" s="446"/>
      <c r="DC48" s="446"/>
      <c r="DD48" s="446"/>
      <c r="DE48" s="446"/>
      <c r="DF48" s="446"/>
      <c r="DG48" s="446"/>
      <c r="DH48" s="446"/>
      <c r="DI48" s="446"/>
      <c r="DJ48" s="446"/>
      <c r="DK48" s="446"/>
    </row>
    <row r="50" spans="1:125">
      <c r="DU50" s="35" t="s">
        <v>93</v>
      </c>
    </row>
    <row r="54" spans="1:125" ht="12.75" customHeight="1">
      <c r="B54" s="441" t="s">
        <v>107</v>
      </c>
      <c r="C54" s="441"/>
      <c r="D54" s="441"/>
      <c r="E54" s="441"/>
      <c r="F54" s="441"/>
      <c r="G54" s="441"/>
      <c r="H54" s="441"/>
      <c r="I54" s="441"/>
      <c r="J54" s="441"/>
      <c r="K54" s="441"/>
      <c r="L54" s="441"/>
      <c r="M54" s="441"/>
      <c r="N54" s="441"/>
      <c r="O54" s="441"/>
      <c r="P54" s="441"/>
      <c r="Q54" s="441"/>
      <c r="R54" s="441"/>
      <c r="S54" s="441"/>
      <c r="T54" s="441"/>
      <c r="U54" s="441"/>
      <c r="V54" s="441"/>
      <c r="W54" s="441"/>
      <c r="X54" s="441"/>
      <c r="Y54" s="441"/>
      <c r="Z54" s="441"/>
      <c r="AA54" s="441"/>
      <c r="AB54" s="441"/>
      <c r="AC54" s="441"/>
      <c r="AD54" s="441"/>
      <c r="AE54" s="441"/>
      <c r="AF54" s="441"/>
      <c r="AG54" s="441"/>
      <c r="AH54" s="441"/>
      <c r="AI54" s="441"/>
      <c r="AJ54" s="441"/>
      <c r="AK54" s="441"/>
      <c r="AL54" s="441"/>
      <c r="AM54" s="441"/>
      <c r="AN54" s="441"/>
      <c r="AO54" s="441"/>
      <c r="AP54" s="441"/>
      <c r="AQ54" s="441"/>
      <c r="AR54" s="441"/>
      <c r="AS54" s="441"/>
      <c r="AT54" s="441"/>
      <c r="AU54" s="441"/>
      <c r="AV54" s="441"/>
      <c r="AW54" s="441"/>
      <c r="AX54" s="441"/>
      <c r="AY54" s="441"/>
      <c r="AZ54" s="441"/>
      <c r="BA54" s="441"/>
      <c r="BB54" s="441"/>
      <c r="BC54" s="441"/>
      <c r="BD54" s="441"/>
      <c r="BE54" s="441"/>
      <c r="BF54" s="441"/>
      <c r="BG54" s="441"/>
      <c r="BH54" s="441"/>
      <c r="BI54" s="441"/>
      <c r="BJ54" s="441"/>
      <c r="BK54" s="441"/>
      <c r="BL54" s="441"/>
      <c r="BM54" s="441"/>
      <c r="BN54" s="441"/>
      <c r="BO54" s="441"/>
      <c r="BP54" s="441"/>
      <c r="BQ54" s="441"/>
      <c r="BR54" s="441"/>
      <c r="BS54" s="441"/>
      <c r="BT54" s="441"/>
      <c r="BU54" s="441"/>
      <c r="BV54" s="441"/>
      <c r="BW54" s="441"/>
      <c r="BX54" s="441"/>
      <c r="BY54" s="441"/>
      <c r="BZ54" s="441"/>
      <c r="CA54" s="441"/>
      <c r="CB54" s="441"/>
      <c r="CC54" s="441"/>
      <c r="CD54" s="441"/>
      <c r="CE54" s="441"/>
      <c r="CF54" s="441"/>
      <c r="CG54" s="441"/>
      <c r="CH54" s="441"/>
      <c r="CI54" s="441"/>
      <c r="CJ54" s="441"/>
      <c r="CK54" s="441"/>
      <c r="CL54" s="441"/>
      <c r="CM54" s="441"/>
      <c r="CN54" s="441"/>
      <c r="CO54" s="441"/>
      <c r="CP54" s="441"/>
      <c r="CQ54" s="441"/>
      <c r="CR54" s="441"/>
      <c r="CS54" s="441"/>
      <c r="CT54" s="441"/>
      <c r="CU54" s="441"/>
      <c r="CV54" s="441"/>
      <c r="CW54" s="441"/>
      <c r="CX54" s="441"/>
      <c r="CY54" s="441"/>
      <c r="CZ54" s="441"/>
      <c r="DA54" s="441"/>
      <c r="DB54" s="441"/>
      <c r="DC54" s="441"/>
      <c r="DD54" s="441"/>
      <c r="DE54" s="441"/>
      <c r="DF54" s="441"/>
      <c r="DG54" s="441"/>
      <c r="DH54" s="441"/>
      <c r="DI54" s="441"/>
      <c r="DJ54" s="441"/>
      <c r="DK54" s="441"/>
    </row>
    <row r="55" spans="1:125">
      <c r="B55" s="441"/>
      <c r="C55" s="441"/>
      <c r="D55" s="441"/>
      <c r="E55" s="441"/>
      <c r="F55" s="441"/>
      <c r="G55" s="441"/>
      <c r="H55" s="441"/>
      <c r="I55" s="441"/>
      <c r="J55" s="441"/>
      <c r="K55" s="441"/>
      <c r="L55" s="441"/>
      <c r="M55" s="441"/>
      <c r="N55" s="441"/>
      <c r="O55" s="441"/>
      <c r="P55" s="441"/>
      <c r="Q55" s="441"/>
      <c r="R55" s="441"/>
      <c r="S55" s="441"/>
      <c r="T55" s="441"/>
      <c r="U55" s="441"/>
      <c r="V55" s="441"/>
      <c r="W55" s="441"/>
      <c r="X55" s="441"/>
      <c r="Y55" s="441"/>
      <c r="Z55" s="441"/>
      <c r="AA55" s="441"/>
      <c r="AB55" s="441"/>
      <c r="AC55" s="441"/>
      <c r="AD55" s="441"/>
      <c r="AE55" s="441"/>
      <c r="AF55" s="441"/>
      <c r="AG55" s="441"/>
      <c r="AH55" s="441"/>
      <c r="AI55" s="441"/>
      <c r="AJ55" s="441"/>
      <c r="AK55" s="441"/>
      <c r="AL55" s="441"/>
      <c r="AM55" s="441"/>
      <c r="AN55" s="441"/>
      <c r="AO55" s="441"/>
      <c r="AP55" s="441"/>
      <c r="AQ55" s="441"/>
      <c r="AR55" s="441"/>
      <c r="AS55" s="441"/>
      <c r="AT55" s="441"/>
      <c r="AU55" s="441"/>
      <c r="AV55" s="441"/>
      <c r="AW55" s="441"/>
      <c r="AX55" s="441"/>
      <c r="AY55" s="441"/>
      <c r="AZ55" s="441"/>
      <c r="BA55" s="441"/>
      <c r="BB55" s="441"/>
      <c r="BC55" s="441"/>
      <c r="BD55" s="441"/>
      <c r="BE55" s="441"/>
      <c r="BF55" s="441"/>
      <c r="BG55" s="441"/>
      <c r="BH55" s="441"/>
      <c r="BI55" s="441"/>
      <c r="BJ55" s="441"/>
      <c r="BK55" s="441"/>
      <c r="BL55" s="441"/>
      <c r="BM55" s="441"/>
      <c r="BN55" s="441"/>
      <c r="BO55" s="441"/>
      <c r="BP55" s="441"/>
      <c r="BQ55" s="441"/>
      <c r="BR55" s="441"/>
      <c r="BS55" s="441"/>
      <c r="BT55" s="441"/>
      <c r="BU55" s="441"/>
      <c r="BV55" s="441"/>
      <c r="BW55" s="441"/>
      <c r="BX55" s="441"/>
      <c r="BY55" s="441"/>
      <c r="BZ55" s="441"/>
      <c r="CA55" s="441"/>
      <c r="CB55" s="441"/>
      <c r="CC55" s="441"/>
      <c r="CD55" s="441"/>
      <c r="CE55" s="441"/>
      <c r="CF55" s="441"/>
      <c r="CG55" s="441"/>
      <c r="CH55" s="441"/>
      <c r="CI55" s="441"/>
      <c r="CJ55" s="441"/>
      <c r="CK55" s="441"/>
      <c r="CL55" s="441"/>
      <c r="CM55" s="441"/>
      <c r="CN55" s="441"/>
      <c r="CO55" s="441"/>
      <c r="CP55" s="441"/>
      <c r="CQ55" s="441"/>
      <c r="CR55" s="441"/>
      <c r="CS55" s="441"/>
      <c r="CT55" s="441"/>
      <c r="CU55" s="441"/>
      <c r="CV55" s="441"/>
      <c r="CW55" s="441"/>
      <c r="CX55" s="441"/>
      <c r="CY55" s="441"/>
      <c r="CZ55" s="441"/>
      <c r="DA55" s="441"/>
      <c r="DB55" s="441"/>
      <c r="DC55" s="441"/>
      <c r="DD55" s="441"/>
      <c r="DE55" s="441"/>
      <c r="DF55" s="441"/>
      <c r="DG55" s="441"/>
      <c r="DH55" s="441"/>
      <c r="DI55" s="441"/>
      <c r="DJ55" s="441"/>
      <c r="DK55" s="441"/>
    </row>
    <row r="56" spans="1:125">
      <c r="B56" s="441"/>
      <c r="C56" s="441"/>
      <c r="D56" s="441"/>
      <c r="E56" s="441"/>
      <c r="F56" s="441"/>
      <c r="G56" s="441"/>
      <c r="H56" s="441"/>
      <c r="I56" s="441"/>
      <c r="J56" s="441"/>
      <c r="K56" s="441"/>
      <c r="L56" s="441"/>
      <c r="M56" s="441"/>
      <c r="N56" s="441"/>
      <c r="O56" s="441"/>
      <c r="P56" s="441"/>
      <c r="Q56" s="441"/>
      <c r="R56" s="441"/>
      <c r="S56" s="441"/>
      <c r="T56" s="441"/>
      <c r="U56" s="441"/>
      <c r="V56" s="441"/>
      <c r="W56" s="441"/>
      <c r="X56" s="441"/>
      <c r="Y56" s="441"/>
      <c r="Z56" s="441"/>
      <c r="AA56" s="441"/>
      <c r="AB56" s="441"/>
      <c r="AC56" s="441"/>
      <c r="AD56" s="441"/>
      <c r="AE56" s="441"/>
      <c r="AF56" s="441"/>
      <c r="AG56" s="441"/>
      <c r="AH56" s="441"/>
      <c r="AI56" s="441"/>
      <c r="AJ56" s="441"/>
      <c r="AK56" s="441"/>
      <c r="AL56" s="441"/>
      <c r="AM56" s="441"/>
      <c r="AN56" s="441"/>
      <c r="AO56" s="441"/>
      <c r="AP56" s="441"/>
      <c r="AQ56" s="441"/>
      <c r="AR56" s="441"/>
      <c r="AS56" s="441"/>
      <c r="AT56" s="441"/>
      <c r="AU56" s="441"/>
      <c r="AV56" s="441"/>
      <c r="AW56" s="441"/>
      <c r="AX56" s="441"/>
      <c r="AY56" s="441"/>
      <c r="AZ56" s="441"/>
      <c r="BA56" s="441"/>
      <c r="BB56" s="441"/>
      <c r="BC56" s="441"/>
      <c r="BD56" s="441"/>
      <c r="BE56" s="441"/>
      <c r="BF56" s="441"/>
      <c r="BG56" s="441"/>
      <c r="BH56" s="441"/>
      <c r="BI56" s="441"/>
      <c r="BJ56" s="441"/>
      <c r="BK56" s="441"/>
      <c r="BL56" s="441"/>
      <c r="BM56" s="441"/>
      <c r="BN56" s="441"/>
      <c r="BO56" s="441"/>
      <c r="BP56" s="441"/>
      <c r="BQ56" s="441"/>
      <c r="BR56" s="441"/>
      <c r="BS56" s="441"/>
      <c r="BT56" s="441"/>
      <c r="BU56" s="441"/>
      <c r="BV56" s="441"/>
      <c r="BW56" s="441"/>
      <c r="BX56" s="441"/>
      <c r="BY56" s="441"/>
      <c r="BZ56" s="441"/>
      <c r="CA56" s="441"/>
      <c r="CB56" s="441"/>
      <c r="CC56" s="441"/>
      <c r="CD56" s="441"/>
      <c r="CE56" s="441"/>
      <c r="CF56" s="441"/>
      <c r="CG56" s="441"/>
      <c r="CH56" s="441"/>
      <c r="CI56" s="441"/>
      <c r="CJ56" s="441"/>
      <c r="CK56" s="441"/>
      <c r="CL56" s="441"/>
      <c r="CM56" s="441"/>
      <c r="CN56" s="441"/>
      <c r="CO56" s="441"/>
      <c r="CP56" s="441"/>
      <c r="CQ56" s="441"/>
      <c r="CR56" s="441"/>
      <c r="CS56" s="441"/>
      <c r="CT56" s="441"/>
      <c r="CU56" s="441"/>
      <c r="CV56" s="441"/>
      <c r="CW56" s="441"/>
      <c r="CX56" s="441"/>
      <c r="CY56" s="441"/>
      <c r="CZ56" s="441"/>
      <c r="DA56" s="441"/>
      <c r="DB56" s="441"/>
      <c r="DC56" s="441"/>
      <c r="DD56" s="441"/>
      <c r="DE56" s="441"/>
      <c r="DF56" s="441"/>
      <c r="DG56" s="441"/>
      <c r="DH56" s="441"/>
      <c r="DI56" s="441"/>
      <c r="DJ56" s="441"/>
      <c r="DK56" s="441"/>
    </row>
    <row r="57" spans="1:125">
      <c r="B57" s="441"/>
      <c r="C57" s="441"/>
      <c r="D57" s="441"/>
      <c r="E57" s="441"/>
      <c r="F57" s="441"/>
      <c r="G57" s="441"/>
      <c r="H57" s="441"/>
      <c r="I57" s="441"/>
      <c r="J57" s="441"/>
      <c r="K57" s="441"/>
      <c r="L57" s="441"/>
      <c r="M57" s="441"/>
      <c r="N57" s="441"/>
      <c r="O57" s="441"/>
      <c r="P57" s="441"/>
      <c r="Q57" s="441"/>
      <c r="R57" s="441"/>
      <c r="S57" s="441"/>
      <c r="T57" s="441"/>
      <c r="U57" s="441"/>
      <c r="V57" s="441"/>
      <c r="W57" s="441"/>
      <c r="X57" s="441"/>
      <c r="Y57" s="441"/>
      <c r="Z57" s="441"/>
      <c r="AA57" s="441"/>
      <c r="AB57" s="441"/>
      <c r="AC57" s="441"/>
      <c r="AD57" s="441"/>
      <c r="AE57" s="441"/>
      <c r="AF57" s="441"/>
      <c r="AG57" s="441"/>
      <c r="AH57" s="441"/>
      <c r="AI57" s="441"/>
      <c r="AJ57" s="441"/>
      <c r="AK57" s="441"/>
      <c r="AL57" s="441"/>
      <c r="AM57" s="441"/>
      <c r="AN57" s="441"/>
      <c r="AO57" s="441"/>
      <c r="AP57" s="441"/>
      <c r="AQ57" s="441"/>
      <c r="AR57" s="441"/>
      <c r="AS57" s="441"/>
      <c r="AT57" s="441"/>
      <c r="AU57" s="441"/>
      <c r="AV57" s="441"/>
      <c r="AW57" s="441"/>
      <c r="AX57" s="441"/>
      <c r="AY57" s="441"/>
      <c r="AZ57" s="441"/>
      <c r="BA57" s="441"/>
      <c r="BB57" s="441"/>
      <c r="BC57" s="441"/>
      <c r="BD57" s="441"/>
      <c r="BE57" s="441"/>
      <c r="BF57" s="441"/>
      <c r="BG57" s="441"/>
      <c r="BH57" s="441"/>
      <c r="BI57" s="441"/>
      <c r="BJ57" s="441"/>
      <c r="BK57" s="441"/>
      <c r="BL57" s="441"/>
      <c r="BM57" s="441"/>
      <c r="BN57" s="441"/>
      <c r="BO57" s="441"/>
      <c r="BP57" s="441"/>
      <c r="BQ57" s="441"/>
      <c r="BR57" s="441"/>
      <c r="BS57" s="441"/>
      <c r="BT57" s="441"/>
      <c r="BU57" s="441"/>
      <c r="BV57" s="441"/>
      <c r="BW57" s="441"/>
      <c r="BX57" s="441"/>
      <c r="BY57" s="441"/>
      <c r="BZ57" s="441"/>
      <c r="CA57" s="441"/>
      <c r="CB57" s="441"/>
      <c r="CC57" s="441"/>
      <c r="CD57" s="441"/>
      <c r="CE57" s="441"/>
      <c r="CF57" s="441"/>
      <c r="CG57" s="441"/>
      <c r="CH57" s="441"/>
      <c r="CI57" s="441"/>
      <c r="CJ57" s="441"/>
      <c r="CK57" s="441"/>
      <c r="CL57" s="441"/>
      <c r="CM57" s="441"/>
      <c r="CN57" s="441"/>
      <c r="CO57" s="441"/>
      <c r="CP57" s="441"/>
      <c r="CQ57" s="441"/>
      <c r="CR57" s="441"/>
      <c r="CS57" s="441"/>
      <c r="CT57" s="441"/>
      <c r="CU57" s="441"/>
      <c r="CV57" s="441"/>
      <c r="CW57" s="441"/>
      <c r="CX57" s="441"/>
      <c r="CY57" s="441"/>
      <c r="CZ57" s="441"/>
      <c r="DA57" s="441"/>
      <c r="DB57" s="441"/>
      <c r="DC57" s="441"/>
      <c r="DD57" s="441"/>
      <c r="DE57" s="441"/>
      <c r="DF57" s="441"/>
      <c r="DG57" s="441"/>
      <c r="DH57" s="441"/>
      <c r="DI57" s="441"/>
      <c r="DJ57" s="441"/>
      <c r="DK57" s="441"/>
    </row>
    <row r="58" spans="1:125">
      <c r="B58" s="441"/>
      <c r="C58" s="441"/>
      <c r="D58" s="441"/>
      <c r="E58" s="441"/>
      <c r="F58" s="441"/>
      <c r="G58" s="441"/>
      <c r="H58" s="441"/>
      <c r="I58" s="441"/>
      <c r="J58" s="441"/>
      <c r="K58" s="441"/>
      <c r="L58" s="441"/>
      <c r="M58" s="441"/>
      <c r="N58" s="441"/>
      <c r="O58" s="441"/>
      <c r="P58" s="441"/>
      <c r="Q58" s="441"/>
      <c r="R58" s="441"/>
      <c r="S58" s="441"/>
      <c r="T58" s="441"/>
      <c r="U58" s="441"/>
      <c r="V58" s="441"/>
      <c r="W58" s="441"/>
      <c r="X58" s="441"/>
      <c r="Y58" s="441"/>
      <c r="Z58" s="441"/>
      <c r="AA58" s="441"/>
      <c r="AB58" s="441"/>
      <c r="AC58" s="441"/>
      <c r="AD58" s="441"/>
      <c r="AE58" s="441"/>
      <c r="AF58" s="441"/>
      <c r="AG58" s="441"/>
      <c r="AH58" s="441"/>
      <c r="AI58" s="441"/>
      <c r="AJ58" s="441"/>
      <c r="AK58" s="441"/>
      <c r="AL58" s="441"/>
      <c r="AM58" s="441"/>
      <c r="AN58" s="441"/>
      <c r="AO58" s="441"/>
      <c r="AP58" s="441"/>
      <c r="AQ58" s="441"/>
      <c r="AR58" s="441"/>
      <c r="AS58" s="441"/>
      <c r="AT58" s="441"/>
      <c r="AU58" s="441"/>
      <c r="AV58" s="441"/>
      <c r="AW58" s="441"/>
      <c r="AX58" s="441"/>
      <c r="AY58" s="441"/>
      <c r="AZ58" s="441"/>
      <c r="BA58" s="441"/>
      <c r="BB58" s="441"/>
      <c r="BC58" s="441"/>
      <c r="BD58" s="441"/>
      <c r="BE58" s="441"/>
      <c r="BF58" s="441"/>
      <c r="BG58" s="441"/>
      <c r="BH58" s="441"/>
      <c r="BI58" s="441"/>
      <c r="BJ58" s="441"/>
      <c r="BK58" s="441"/>
      <c r="BL58" s="441"/>
      <c r="BM58" s="441"/>
      <c r="BN58" s="441"/>
      <c r="BO58" s="441"/>
      <c r="BP58" s="441"/>
      <c r="BQ58" s="441"/>
      <c r="BR58" s="441"/>
      <c r="BS58" s="441"/>
      <c r="BT58" s="441"/>
      <c r="BU58" s="441"/>
      <c r="BV58" s="441"/>
      <c r="BW58" s="441"/>
      <c r="BX58" s="441"/>
      <c r="BY58" s="441"/>
      <c r="BZ58" s="441"/>
      <c r="CA58" s="441"/>
      <c r="CB58" s="441"/>
      <c r="CC58" s="441"/>
      <c r="CD58" s="441"/>
      <c r="CE58" s="441"/>
      <c r="CF58" s="441"/>
      <c r="CG58" s="441"/>
      <c r="CH58" s="441"/>
      <c r="CI58" s="441"/>
      <c r="CJ58" s="441"/>
      <c r="CK58" s="441"/>
      <c r="CL58" s="441"/>
      <c r="CM58" s="441"/>
      <c r="CN58" s="441"/>
      <c r="CO58" s="441"/>
      <c r="CP58" s="441"/>
      <c r="CQ58" s="441"/>
      <c r="CR58" s="441"/>
      <c r="CS58" s="441"/>
      <c r="CT58" s="441"/>
      <c r="CU58" s="441"/>
      <c r="CV58" s="441"/>
      <c r="CW58" s="441"/>
      <c r="CX58" s="441"/>
      <c r="CY58" s="441"/>
      <c r="CZ58" s="441"/>
      <c r="DA58" s="441"/>
      <c r="DB58" s="441"/>
      <c r="DC58" s="441"/>
      <c r="DD58" s="441"/>
      <c r="DE58" s="441"/>
      <c r="DF58" s="441"/>
      <c r="DG58" s="441"/>
      <c r="DH58" s="441"/>
      <c r="DI58" s="441"/>
      <c r="DJ58" s="441"/>
      <c r="DK58" s="441"/>
    </row>
    <row r="59" spans="1:125" ht="12.75" customHeight="1">
      <c r="B59" s="442" t="s">
        <v>108</v>
      </c>
      <c r="C59" s="442"/>
      <c r="D59" s="442"/>
      <c r="E59" s="442"/>
      <c r="F59" s="442"/>
      <c r="G59" s="442"/>
      <c r="H59" s="442"/>
      <c r="I59" s="442"/>
      <c r="J59" s="442"/>
      <c r="K59" s="442"/>
      <c r="L59" s="442"/>
      <c r="M59" s="442"/>
      <c r="N59" s="442"/>
      <c r="O59" s="442"/>
      <c r="P59" s="442"/>
      <c r="Q59" s="442"/>
      <c r="R59" s="442"/>
      <c r="S59" s="442"/>
      <c r="T59" s="442"/>
      <c r="U59" s="442"/>
      <c r="V59" s="442"/>
      <c r="W59" s="442"/>
      <c r="X59" s="442"/>
      <c r="Y59" s="442"/>
      <c r="Z59" s="442"/>
      <c r="AA59" s="442"/>
      <c r="AB59" s="442"/>
      <c r="AC59" s="442"/>
      <c r="AD59" s="442"/>
      <c r="AE59" s="442"/>
      <c r="AF59" s="442"/>
      <c r="AG59" s="442"/>
      <c r="AH59" s="442"/>
      <c r="AI59" s="442"/>
      <c r="AJ59" s="442"/>
      <c r="AK59" s="442"/>
      <c r="AL59" s="442"/>
      <c r="AM59" s="442"/>
      <c r="AN59" s="442"/>
      <c r="AO59" s="442"/>
      <c r="AP59" s="442"/>
      <c r="AQ59" s="442"/>
      <c r="AR59" s="442"/>
      <c r="AS59" s="442"/>
      <c r="AT59" s="442"/>
      <c r="AU59" s="442"/>
      <c r="AV59" s="442"/>
      <c r="AW59" s="442"/>
      <c r="AX59" s="442"/>
      <c r="AY59" s="442"/>
      <c r="AZ59" s="442"/>
      <c r="BA59" s="442"/>
      <c r="BB59" s="442"/>
      <c r="BC59" s="442"/>
      <c r="BD59" s="442"/>
      <c r="BE59" s="442"/>
      <c r="BF59" s="442"/>
      <c r="BG59" s="442"/>
      <c r="BH59" s="442"/>
      <c r="BI59" s="442"/>
      <c r="BJ59" s="442"/>
      <c r="BK59" s="442"/>
      <c r="BL59" s="442"/>
      <c r="BM59" s="442"/>
      <c r="BN59" s="442"/>
      <c r="BO59" s="442"/>
      <c r="BP59" s="442"/>
      <c r="BQ59" s="442"/>
      <c r="BR59" s="442"/>
      <c r="BS59" s="442"/>
      <c r="BT59" s="442"/>
      <c r="BU59" s="442"/>
      <c r="BV59" s="442"/>
      <c r="BW59" s="442"/>
      <c r="BX59" s="442"/>
      <c r="BY59" s="442"/>
      <c r="BZ59" s="442"/>
      <c r="CA59" s="442"/>
      <c r="CB59" s="442"/>
      <c r="CC59" s="442"/>
      <c r="CD59" s="442"/>
      <c r="CE59" s="442"/>
      <c r="CF59" s="442"/>
      <c r="CG59" s="442"/>
      <c r="CH59" s="442"/>
      <c r="CI59" s="442"/>
      <c r="CJ59" s="442"/>
      <c r="CK59" s="442"/>
      <c r="CL59" s="442"/>
      <c r="CM59" s="442"/>
      <c r="CN59" s="442"/>
      <c r="CO59" s="442"/>
      <c r="CP59" s="442"/>
      <c r="CQ59" s="442"/>
      <c r="CR59" s="442"/>
      <c r="CS59" s="442"/>
      <c r="CT59" s="442"/>
      <c r="CU59" s="442"/>
      <c r="CV59" s="442"/>
      <c r="CW59" s="442"/>
      <c r="CX59" s="442"/>
      <c r="CY59" s="442"/>
      <c r="CZ59" s="442"/>
      <c r="DA59" s="442"/>
      <c r="DB59" s="442"/>
      <c r="DC59" s="442"/>
      <c r="DD59" s="442"/>
      <c r="DE59" s="442"/>
      <c r="DF59" s="442"/>
      <c r="DG59" s="442"/>
      <c r="DH59" s="442"/>
      <c r="DI59" s="442"/>
      <c r="DJ59" s="442"/>
      <c r="DK59" s="442"/>
    </row>
    <row r="60" spans="1:125">
      <c r="B60" s="442"/>
      <c r="C60" s="442"/>
      <c r="D60" s="442"/>
      <c r="E60" s="442"/>
      <c r="F60" s="442"/>
      <c r="G60" s="442"/>
      <c r="H60" s="442"/>
      <c r="I60" s="442"/>
      <c r="J60" s="442"/>
      <c r="K60" s="442"/>
      <c r="L60" s="442"/>
      <c r="M60" s="442"/>
      <c r="N60" s="442"/>
      <c r="O60" s="442"/>
      <c r="P60" s="442"/>
      <c r="Q60" s="442"/>
      <c r="R60" s="442"/>
      <c r="S60" s="442"/>
      <c r="T60" s="442"/>
      <c r="U60" s="442"/>
      <c r="V60" s="442"/>
      <c r="W60" s="442"/>
      <c r="X60" s="442"/>
      <c r="Y60" s="442"/>
      <c r="Z60" s="442"/>
      <c r="AA60" s="442"/>
      <c r="AB60" s="442"/>
      <c r="AC60" s="442"/>
      <c r="AD60" s="442"/>
      <c r="AE60" s="442"/>
      <c r="AF60" s="442"/>
      <c r="AG60" s="442"/>
      <c r="AH60" s="442"/>
      <c r="AI60" s="442"/>
      <c r="AJ60" s="442"/>
      <c r="AK60" s="442"/>
      <c r="AL60" s="442"/>
      <c r="AM60" s="442"/>
      <c r="AN60" s="442"/>
      <c r="AO60" s="442"/>
      <c r="AP60" s="442"/>
      <c r="AQ60" s="442"/>
      <c r="AR60" s="442"/>
      <c r="AS60" s="442"/>
      <c r="AT60" s="442"/>
      <c r="AU60" s="442"/>
      <c r="AV60" s="442"/>
      <c r="AW60" s="442"/>
      <c r="AX60" s="442"/>
      <c r="AY60" s="442"/>
      <c r="AZ60" s="442"/>
      <c r="BA60" s="442"/>
      <c r="BB60" s="442"/>
      <c r="BC60" s="442"/>
      <c r="BD60" s="442"/>
      <c r="BE60" s="442"/>
      <c r="BF60" s="442"/>
      <c r="BG60" s="442"/>
      <c r="BH60" s="442"/>
      <c r="BI60" s="442"/>
      <c r="BJ60" s="442"/>
      <c r="BK60" s="442"/>
      <c r="BL60" s="442"/>
      <c r="BM60" s="442"/>
      <c r="BN60" s="442"/>
      <c r="BO60" s="442"/>
      <c r="BP60" s="442"/>
      <c r="BQ60" s="442"/>
      <c r="BR60" s="442"/>
      <c r="BS60" s="442"/>
      <c r="BT60" s="442"/>
      <c r="BU60" s="442"/>
      <c r="BV60" s="442"/>
      <c r="BW60" s="442"/>
      <c r="BX60" s="442"/>
      <c r="BY60" s="442"/>
      <c r="BZ60" s="442"/>
      <c r="CA60" s="442"/>
      <c r="CB60" s="442"/>
      <c r="CC60" s="442"/>
      <c r="CD60" s="442"/>
      <c r="CE60" s="442"/>
      <c r="CF60" s="442"/>
      <c r="CG60" s="442"/>
      <c r="CH60" s="442"/>
      <c r="CI60" s="442"/>
      <c r="CJ60" s="442"/>
      <c r="CK60" s="442"/>
      <c r="CL60" s="442"/>
      <c r="CM60" s="442"/>
      <c r="CN60" s="442"/>
      <c r="CO60" s="442"/>
      <c r="CP60" s="442"/>
      <c r="CQ60" s="442"/>
      <c r="CR60" s="442"/>
      <c r="CS60" s="442"/>
      <c r="CT60" s="442"/>
      <c r="CU60" s="442"/>
      <c r="CV60" s="442"/>
      <c r="CW60" s="442"/>
      <c r="CX60" s="442"/>
      <c r="CY60" s="442"/>
      <c r="CZ60" s="442"/>
      <c r="DA60" s="442"/>
      <c r="DB60" s="442"/>
      <c r="DC60" s="442"/>
      <c r="DD60" s="442"/>
      <c r="DE60" s="442"/>
      <c r="DF60" s="442"/>
      <c r="DG60" s="442"/>
      <c r="DH60" s="442"/>
      <c r="DI60" s="442"/>
      <c r="DJ60" s="442"/>
      <c r="DK60" s="442"/>
    </row>
    <row r="61" spans="1:125">
      <c r="B61" s="442"/>
      <c r="C61" s="442"/>
      <c r="D61" s="442"/>
      <c r="E61" s="442"/>
      <c r="F61" s="442"/>
      <c r="G61" s="442"/>
      <c r="H61" s="442"/>
      <c r="I61" s="442"/>
      <c r="J61" s="442"/>
      <c r="K61" s="442"/>
      <c r="L61" s="442"/>
      <c r="M61" s="442"/>
      <c r="N61" s="442"/>
      <c r="O61" s="442"/>
      <c r="P61" s="442"/>
      <c r="Q61" s="442"/>
      <c r="R61" s="442"/>
      <c r="S61" s="442"/>
      <c r="T61" s="442"/>
      <c r="U61" s="442"/>
      <c r="V61" s="442"/>
      <c r="W61" s="442"/>
      <c r="X61" s="442"/>
      <c r="Y61" s="442"/>
      <c r="Z61" s="442"/>
      <c r="AA61" s="442"/>
      <c r="AB61" s="442"/>
      <c r="AC61" s="442"/>
      <c r="AD61" s="442"/>
      <c r="AE61" s="442"/>
      <c r="AF61" s="442"/>
      <c r="AG61" s="442"/>
      <c r="AH61" s="442"/>
      <c r="AI61" s="442"/>
      <c r="AJ61" s="442"/>
      <c r="AK61" s="442"/>
      <c r="AL61" s="442"/>
      <c r="AM61" s="442"/>
      <c r="AN61" s="442"/>
      <c r="AO61" s="442"/>
      <c r="AP61" s="442"/>
      <c r="AQ61" s="442"/>
      <c r="AR61" s="442"/>
      <c r="AS61" s="442"/>
      <c r="AT61" s="442"/>
      <c r="AU61" s="442"/>
      <c r="AV61" s="442"/>
      <c r="AW61" s="442"/>
      <c r="AX61" s="442"/>
      <c r="AY61" s="442"/>
      <c r="AZ61" s="442"/>
      <c r="BA61" s="442"/>
      <c r="BB61" s="442"/>
      <c r="BC61" s="442"/>
      <c r="BD61" s="442"/>
      <c r="BE61" s="442"/>
      <c r="BF61" s="442"/>
      <c r="BG61" s="442"/>
      <c r="BH61" s="442"/>
      <c r="BI61" s="442"/>
      <c r="BJ61" s="442"/>
      <c r="BK61" s="442"/>
      <c r="BL61" s="442"/>
      <c r="BM61" s="442"/>
      <c r="BN61" s="442"/>
      <c r="BO61" s="442"/>
      <c r="BP61" s="442"/>
      <c r="BQ61" s="442"/>
      <c r="BR61" s="442"/>
      <c r="BS61" s="442"/>
      <c r="BT61" s="442"/>
      <c r="BU61" s="442"/>
      <c r="BV61" s="442"/>
      <c r="BW61" s="442"/>
      <c r="BX61" s="442"/>
      <c r="BY61" s="442"/>
      <c r="BZ61" s="442"/>
      <c r="CA61" s="442"/>
      <c r="CB61" s="442"/>
      <c r="CC61" s="442"/>
      <c r="CD61" s="442"/>
      <c r="CE61" s="442"/>
      <c r="CF61" s="442"/>
      <c r="CG61" s="442"/>
      <c r="CH61" s="442"/>
      <c r="CI61" s="442"/>
      <c r="CJ61" s="442"/>
      <c r="CK61" s="442"/>
      <c r="CL61" s="442"/>
      <c r="CM61" s="442"/>
      <c r="CN61" s="442"/>
      <c r="CO61" s="442"/>
      <c r="CP61" s="442"/>
      <c r="CQ61" s="442"/>
      <c r="CR61" s="442"/>
      <c r="CS61" s="442"/>
      <c r="CT61" s="442"/>
      <c r="CU61" s="442"/>
      <c r="CV61" s="442"/>
      <c r="CW61" s="442"/>
      <c r="CX61" s="442"/>
      <c r="CY61" s="442"/>
      <c r="CZ61" s="442"/>
      <c r="DA61" s="442"/>
      <c r="DB61" s="442"/>
      <c r="DC61" s="442"/>
      <c r="DD61" s="442"/>
      <c r="DE61" s="442"/>
      <c r="DF61" s="442"/>
      <c r="DG61" s="442"/>
      <c r="DH61" s="442"/>
      <c r="DI61" s="442"/>
      <c r="DJ61" s="442"/>
      <c r="DK61" s="442"/>
    </row>
    <row r="62" spans="1:125">
      <c r="B62" s="442"/>
      <c r="C62" s="442"/>
      <c r="D62" s="442"/>
      <c r="E62" s="442"/>
      <c r="F62" s="442"/>
      <c r="G62" s="442"/>
      <c r="H62" s="442"/>
      <c r="I62" s="442"/>
      <c r="J62" s="442"/>
      <c r="K62" s="442"/>
      <c r="L62" s="442"/>
      <c r="M62" s="442"/>
      <c r="N62" s="442"/>
      <c r="O62" s="442"/>
      <c r="P62" s="442"/>
      <c r="Q62" s="442"/>
      <c r="R62" s="442"/>
      <c r="S62" s="442"/>
      <c r="T62" s="442"/>
      <c r="U62" s="442"/>
      <c r="V62" s="442"/>
      <c r="W62" s="442"/>
      <c r="X62" s="442"/>
      <c r="Y62" s="442"/>
      <c r="Z62" s="442"/>
      <c r="AA62" s="442"/>
      <c r="AB62" s="442"/>
      <c r="AC62" s="442"/>
      <c r="AD62" s="442"/>
      <c r="AE62" s="442"/>
      <c r="AF62" s="442"/>
      <c r="AG62" s="442"/>
      <c r="AH62" s="442"/>
      <c r="AI62" s="442"/>
      <c r="AJ62" s="442"/>
      <c r="AK62" s="442"/>
      <c r="AL62" s="442"/>
      <c r="AM62" s="442"/>
      <c r="AN62" s="442"/>
      <c r="AO62" s="442"/>
      <c r="AP62" s="442"/>
      <c r="AQ62" s="442"/>
      <c r="AR62" s="442"/>
      <c r="AS62" s="442"/>
      <c r="AT62" s="442"/>
      <c r="AU62" s="442"/>
      <c r="AV62" s="442"/>
      <c r="AW62" s="442"/>
      <c r="AX62" s="442"/>
      <c r="AY62" s="442"/>
      <c r="AZ62" s="442"/>
      <c r="BA62" s="442"/>
      <c r="BB62" s="442"/>
      <c r="BC62" s="442"/>
      <c r="BD62" s="442"/>
      <c r="BE62" s="442"/>
      <c r="BF62" s="442"/>
      <c r="BG62" s="442"/>
      <c r="BH62" s="442"/>
      <c r="BI62" s="442"/>
      <c r="BJ62" s="442"/>
      <c r="BK62" s="442"/>
      <c r="BL62" s="442"/>
      <c r="BM62" s="442"/>
      <c r="BN62" s="442"/>
      <c r="BO62" s="442"/>
      <c r="BP62" s="442"/>
      <c r="BQ62" s="442"/>
      <c r="BR62" s="442"/>
      <c r="BS62" s="442"/>
      <c r="BT62" s="442"/>
      <c r="BU62" s="442"/>
      <c r="BV62" s="442"/>
      <c r="BW62" s="442"/>
      <c r="BX62" s="442"/>
      <c r="BY62" s="442"/>
      <c r="BZ62" s="442"/>
      <c r="CA62" s="442"/>
      <c r="CB62" s="442"/>
      <c r="CC62" s="442"/>
      <c r="CD62" s="442"/>
      <c r="CE62" s="442"/>
      <c r="CF62" s="442"/>
      <c r="CG62" s="442"/>
      <c r="CH62" s="442"/>
      <c r="CI62" s="442"/>
      <c r="CJ62" s="442"/>
      <c r="CK62" s="442"/>
      <c r="CL62" s="442"/>
      <c r="CM62" s="442"/>
      <c r="CN62" s="442"/>
      <c r="CO62" s="442"/>
      <c r="CP62" s="442"/>
      <c r="CQ62" s="442"/>
      <c r="CR62" s="442"/>
      <c r="CS62" s="442"/>
      <c r="CT62" s="442"/>
      <c r="CU62" s="442"/>
      <c r="CV62" s="442"/>
      <c r="CW62" s="442"/>
      <c r="CX62" s="442"/>
      <c r="CY62" s="442"/>
      <c r="CZ62" s="442"/>
      <c r="DA62" s="442"/>
      <c r="DB62" s="442"/>
      <c r="DC62" s="442"/>
      <c r="DD62" s="442"/>
      <c r="DE62" s="442"/>
      <c r="DF62" s="442"/>
      <c r="DG62" s="442"/>
      <c r="DH62" s="442"/>
      <c r="DI62" s="442"/>
      <c r="DJ62" s="442"/>
      <c r="DK62" s="442"/>
    </row>
    <row r="64" spans="1:125" ht="12.75" customHeight="1">
      <c r="A64" s="359" t="s">
        <v>131</v>
      </c>
      <c r="B64" s="360"/>
      <c r="C64" s="360"/>
      <c r="D64" s="360"/>
      <c r="E64" s="360"/>
      <c r="F64" s="360"/>
      <c r="G64" s="360"/>
      <c r="H64" s="360"/>
      <c r="I64" s="360"/>
      <c r="J64" s="360"/>
      <c r="K64" s="360"/>
      <c r="L64" s="360"/>
      <c r="M64" s="360"/>
      <c r="N64" s="360"/>
      <c r="O64" s="360"/>
      <c r="P64" s="360"/>
      <c r="Q64" s="360"/>
      <c r="R64" s="360"/>
      <c r="S64" s="360"/>
      <c r="T64" s="360"/>
      <c r="U64" s="360"/>
      <c r="V64" s="360"/>
      <c r="W64" s="360"/>
      <c r="X64" s="360"/>
      <c r="Y64" s="360"/>
      <c r="Z64" s="360"/>
      <c r="AA64" s="360"/>
      <c r="AB64" s="360"/>
      <c r="AC64" s="360"/>
      <c r="AD64" s="360"/>
      <c r="AE64" s="360"/>
      <c r="AF64" s="360"/>
      <c r="AG64" s="360"/>
      <c r="AH64" s="360"/>
      <c r="AI64" s="360"/>
      <c r="AJ64" s="360"/>
      <c r="AK64" s="360"/>
      <c r="AL64" s="360"/>
      <c r="AM64" s="360"/>
      <c r="AN64" s="360"/>
      <c r="AO64" s="360"/>
      <c r="AP64" s="360"/>
      <c r="AQ64" s="360"/>
      <c r="AR64" s="360"/>
      <c r="AS64" s="360"/>
      <c r="AT64" s="360"/>
      <c r="AU64" s="360"/>
      <c r="AV64" s="360"/>
      <c r="AW64" s="360"/>
      <c r="AX64" s="360"/>
      <c r="AY64" s="360"/>
      <c r="AZ64" s="360"/>
      <c r="BA64" s="360"/>
      <c r="BB64" s="360"/>
      <c r="BC64" s="360"/>
      <c r="BD64" s="360"/>
      <c r="BE64" s="360"/>
      <c r="BF64" s="360"/>
      <c r="BG64" s="360"/>
      <c r="BH64" s="360"/>
      <c r="BI64" s="360"/>
      <c r="BJ64" s="360"/>
      <c r="BK64" s="360"/>
      <c r="BL64" s="360"/>
      <c r="BM64" s="360"/>
      <c r="BN64" s="360"/>
      <c r="BO64" s="360"/>
      <c r="BP64" s="360"/>
      <c r="BQ64" s="360"/>
      <c r="BR64" s="360"/>
      <c r="BS64" s="360"/>
      <c r="BT64" s="360"/>
      <c r="BU64" s="360"/>
      <c r="BV64" s="360"/>
      <c r="BW64" s="360"/>
      <c r="BX64" s="360"/>
      <c r="BY64" s="360"/>
      <c r="BZ64" s="360"/>
      <c r="CA64" s="360"/>
      <c r="CB64" s="360"/>
      <c r="CC64" s="360"/>
      <c r="CD64" s="360"/>
      <c r="CE64" s="360"/>
      <c r="CF64" s="360"/>
      <c r="CG64" s="360"/>
      <c r="CH64" s="360"/>
      <c r="CI64" s="360"/>
      <c r="CJ64" s="360"/>
      <c r="CK64" s="360"/>
      <c r="CL64" s="360"/>
      <c r="CM64" s="360"/>
      <c r="CN64" s="360"/>
      <c r="CO64" s="360"/>
      <c r="CP64" s="360"/>
      <c r="CQ64" s="360"/>
      <c r="CR64" s="360"/>
      <c r="CS64" s="360"/>
      <c r="CT64" s="360"/>
      <c r="CU64" s="360"/>
      <c r="CV64" s="360"/>
      <c r="CW64" s="360"/>
      <c r="CX64" s="360"/>
      <c r="CY64" s="360"/>
      <c r="CZ64" s="360"/>
      <c r="DA64" s="360"/>
      <c r="DB64" s="360"/>
      <c r="DC64" s="360"/>
      <c r="DD64" s="360"/>
      <c r="DE64" s="360"/>
      <c r="DF64" s="360"/>
      <c r="DG64" s="360"/>
      <c r="DH64" s="360"/>
      <c r="DI64" s="360"/>
      <c r="DJ64" s="360"/>
      <c r="DK64" s="360"/>
      <c r="DL64" s="360"/>
    </row>
    <row r="65" spans="1:116">
      <c r="A65" s="360"/>
      <c r="B65" s="360"/>
      <c r="C65" s="360"/>
      <c r="D65" s="360"/>
      <c r="E65" s="360"/>
      <c r="F65" s="360"/>
      <c r="G65" s="360"/>
      <c r="H65" s="360"/>
      <c r="I65" s="360"/>
      <c r="J65" s="360"/>
      <c r="K65" s="360"/>
      <c r="L65" s="360"/>
      <c r="M65" s="360"/>
      <c r="N65" s="360"/>
      <c r="O65" s="360"/>
      <c r="P65" s="360"/>
      <c r="Q65" s="360"/>
      <c r="R65" s="360"/>
      <c r="S65" s="360"/>
      <c r="T65" s="360"/>
      <c r="U65" s="360"/>
      <c r="V65" s="360"/>
      <c r="W65" s="360"/>
      <c r="X65" s="360"/>
      <c r="Y65" s="360"/>
      <c r="Z65" s="360"/>
      <c r="AA65" s="360"/>
      <c r="AB65" s="360"/>
      <c r="AC65" s="360"/>
      <c r="AD65" s="360"/>
      <c r="AE65" s="360"/>
      <c r="AF65" s="360"/>
      <c r="AG65" s="360"/>
      <c r="AH65" s="360"/>
      <c r="AI65" s="360"/>
      <c r="AJ65" s="360"/>
      <c r="AK65" s="360"/>
      <c r="AL65" s="360"/>
      <c r="AM65" s="360"/>
      <c r="AN65" s="360"/>
      <c r="AO65" s="360"/>
      <c r="AP65" s="360"/>
      <c r="AQ65" s="360"/>
      <c r="AR65" s="360"/>
      <c r="AS65" s="360"/>
      <c r="AT65" s="360"/>
      <c r="AU65" s="360"/>
      <c r="AV65" s="360"/>
      <c r="AW65" s="360"/>
      <c r="AX65" s="360"/>
      <c r="AY65" s="360"/>
      <c r="AZ65" s="360"/>
      <c r="BA65" s="360"/>
      <c r="BB65" s="360"/>
      <c r="BC65" s="360"/>
      <c r="BD65" s="360"/>
      <c r="BE65" s="360"/>
      <c r="BF65" s="360"/>
      <c r="BG65" s="360"/>
      <c r="BH65" s="360"/>
      <c r="BI65" s="360"/>
      <c r="BJ65" s="360"/>
      <c r="BK65" s="360"/>
      <c r="BL65" s="360"/>
      <c r="BM65" s="360"/>
      <c r="BN65" s="360"/>
      <c r="BO65" s="360"/>
      <c r="BP65" s="360"/>
      <c r="BQ65" s="360"/>
      <c r="BR65" s="360"/>
      <c r="BS65" s="360"/>
      <c r="BT65" s="360"/>
      <c r="BU65" s="360"/>
      <c r="BV65" s="360"/>
      <c r="BW65" s="360"/>
      <c r="BX65" s="360"/>
      <c r="BY65" s="360"/>
      <c r="BZ65" s="360"/>
      <c r="CA65" s="360"/>
      <c r="CB65" s="360"/>
      <c r="CC65" s="360"/>
      <c r="CD65" s="360"/>
      <c r="CE65" s="360"/>
      <c r="CF65" s="360"/>
      <c r="CG65" s="360"/>
      <c r="CH65" s="360"/>
      <c r="CI65" s="360"/>
      <c r="CJ65" s="360"/>
      <c r="CK65" s="360"/>
      <c r="CL65" s="360"/>
      <c r="CM65" s="360"/>
      <c r="CN65" s="360"/>
      <c r="CO65" s="360"/>
      <c r="CP65" s="360"/>
      <c r="CQ65" s="360"/>
      <c r="CR65" s="360"/>
      <c r="CS65" s="360"/>
      <c r="CT65" s="360"/>
      <c r="CU65" s="360"/>
      <c r="CV65" s="360"/>
      <c r="CW65" s="360"/>
      <c r="CX65" s="360"/>
      <c r="CY65" s="360"/>
      <c r="CZ65" s="360"/>
      <c r="DA65" s="360"/>
      <c r="DB65" s="360"/>
      <c r="DC65" s="360"/>
      <c r="DD65" s="360"/>
      <c r="DE65" s="360"/>
      <c r="DF65" s="360"/>
      <c r="DG65" s="360"/>
      <c r="DH65" s="360"/>
      <c r="DI65" s="360"/>
      <c r="DJ65" s="360"/>
      <c r="DK65" s="360"/>
      <c r="DL65" s="360"/>
    </row>
    <row r="70" spans="1:116">
      <c r="I70" s="204"/>
      <c r="J70" s="204"/>
      <c r="K70" s="204"/>
      <c r="L70" s="204"/>
      <c r="M70" s="204"/>
      <c r="N70" s="204"/>
      <c r="O70" s="204"/>
      <c r="P70" s="204"/>
      <c r="Q70" s="204"/>
      <c r="R70" s="204"/>
      <c r="S70" s="204"/>
      <c r="T70" s="204"/>
      <c r="U70" s="204"/>
      <c r="V70" s="204"/>
      <c r="W70" s="204"/>
      <c r="X70" s="204"/>
      <c r="Y70" s="204"/>
      <c r="Z70" s="204"/>
      <c r="AA70" s="204"/>
      <c r="AB70" s="204"/>
      <c r="AC70" s="204"/>
      <c r="AD70" s="204"/>
      <c r="AE70" s="204"/>
      <c r="AF70" s="204"/>
      <c r="AG70" s="204"/>
      <c r="AH70" s="204"/>
      <c r="AI70" s="204"/>
    </row>
    <row r="71" spans="1:116">
      <c r="I71" s="204"/>
      <c r="J71" s="204"/>
      <c r="K71" s="204"/>
      <c r="L71" s="204"/>
      <c r="M71" s="204"/>
      <c r="N71" s="204"/>
      <c r="O71" s="204"/>
      <c r="P71" s="204"/>
      <c r="Q71" s="204"/>
      <c r="R71" s="204"/>
      <c r="S71" s="204"/>
      <c r="T71" s="204"/>
      <c r="U71" s="204"/>
      <c r="V71" s="204"/>
      <c r="W71" s="204"/>
      <c r="X71" s="204"/>
      <c r="Y71" s="204"/>
      <c r="Z71" s="204"/>
      <c r="AA71" s="204"/>
      <c r="AB71" s="204"/>
      <c r="AC71" s="204"/>
      <c r="AD71" s="204"/>
      <c r="AE71" s="204"/>
      <c r="AF71" s="204"/>
      <c r="AG71" s="204"/>
      <c r="AH71" s="204"/>
      <c r="AI71" s="204"/>
      <c r="AM71" s="380" t="s">
        <v>72</v>
      </c>
      <c r="AN71" s="380"/>
      <c r="AO71" s="380"/>
      <c r="AP71" s="380"/>
      <c r="AQ71" s="380"/>
      <c r="AR71" s="380"/>
      <c r="AS71" s="380"/>
      <c r="AT71" s="380"/>
      <c r="AU71" s="380"/>
      <c r="AV71" s="380"/>
      <c r="AW71" s="380"/>
      <c r="AX71" s="380"/>
      <c r="AY71" s="380"/>
      <c r="AZ71" s="380"/>
      <c r="BA71" s="380"/>
      <c r="BB71" s="380"/>
      <c r="BC71" s="380"/>
      <c r="BD71" s="380"/>
      <c r="BE71" s="380"/>
      <c r="BF71" s="380"/>
      <c r="BG71" s="380"/>
      <c r="BH71" s="380"/>
      <c r="BI71" s="380"/>
      <c r="BJ71" s="380"/>
      <c r="BK71" s="380"/>
      <c r="BL71" s="380"/>
      <c r="BM71" s="381" t="str">
        <f>BF7</f>
        <v xml:space="preserve"> Ed.0</v>
      </c>
      <c r="BN71" s="381"/>
      <c r="BO71" s="381"/>
      <c r="BP71" s="381"/>
      <c r="BQ71" s="381"/>
      <c r="BR71" s="381"/>
      <c r="BS71" s="381"/>
      <c r="BT71" s="381"/>
      <c r="BU71" s="381"/>
      <c r="BV71" s="381"/>
      <c r="BW71" s="381"/>
      <c r="BX71" s="381"/>
      <c r="BY71" s="381"/>
      <c r="BZ71" s="381"/>
      <c r="CA71" s="381"/>
      <c r="CB71" s="381"/>
      <c r="CC71" s="381"/>
      <c r="CD71" s="381"/>
      <c r="CE71" s="381"/>
      <c r="CF71" s="381"/>
      <c r="CG71" s="381"/>
      <c r="CH71" s="381"/>
    </row>
    <row r="72" spans="1:116" ht="12.75" customHeight="1"/>
    <row r="73" spans="1:116" ht="12.75" customHeight="1">
      <c r="B73" s="369" t="s">
        <v>73</v>
      </c>
      <c r="C73" s="369"/>
      <c r="D73" s="369"/>
      <c r="E73" s="369"/>
      <c r="F73" s="369"/>
      <c r="G73" s="369"/>
      <c r="H73" s="369"/>
      <c r="I73" s="369"/>
      <c r="J73" s="369"/>
      <c r="K73" s="369"/>
      <c r="L73" s="369"/>
      <c r="M73" s="369"/>
      <c r="N73" s="369"/>
      <c r="O73" s="369"/>
      <c r="P73" s="369"/>
      <c r="Q73" s="369"/>
      <c r="R73" s="369"/>
      <c r="S73" s="369"/>
      <c r="T73" s="369"/>
      <c r="U73" s="369"/>
      <c r="V73" s="369"/>
      <c r="W73" s="369"/>
      <c r="X73" s="369"/>
      <c r="Y73" s="369"/>
      <c r="Z73" s="369"/>
      <c r="AA73" s="369"/>
      <c r="AB73" s="369"/>
      <c r="AC73" s="369"/>
      <c r="AD73" s="369"/>
      <c r="AE73" s="369"/>
      <c r="AF73" s="369"/>
      <c r="AG73" s="369"/>
      <c r="AH73" s="369"/>
      <c r="AI73" s="369"/>
      <c r="AJ73" s="369"/>
      <c r="AK73" s="369"/>
      <c r="AL73" s="369"/>
      <c r="AM73" s="369"/>
      <c r="AN73" s="369"/>
      <c r="AO73" s="369"/>
      <c r="AP73" s="369"/>
      <c r="AQ73" s="369"/>
      <c r="AR73" s="369"/>
      <c r="AS73" s="369"/>
      <c r="AT73" s="369"/>
      <c r="AU73" s="369"/>
      <c r="AV73" s="369"/>
      <c r="AW73" s="369"/>
      <c r="AX73" s="369"/>
      <c r="AY73" s="369"/>
      <c r="AZ73" s="369"/>
      <c r="BA73" s="369"/>
      <c r="BB73" s="369"/>
      <c r="BC73" s="369"/>
      <c r="BD73" s="369"/>
      <c r="BE73" s="369"/>
      <c r="BF73" s="369"/>
      <c r="BG73" s="369"/>
      <c r="BH73" s="369"/>
      <c r="BI73" s="369"/>
      <c r="BJ73" s="369"/>
      <c r="BK73" s="369"/>
      <c r="BL73" s="369"/>
      <c r="BM73" s="369"/>
      <c r="BN73" s="369"/>
      <c r="BO73" s="369"/>
      <c r="BP73" s="369"/>
      <c r="BQ73" s="369"/>
      <c r="BR73" s="369"/>
      <c r="BS73" s="369"/>
      <c r="BT73" s="369"/>
      <c r="BU73" s="369"/>
      <c r="BV73" s="369"/>
      <c r="BW73" s="369"/>
      <c r="BX73" s="369"/>
      <c r="BY73" s="369"/>
      <c r="BZ73" s="369"/>
      <c r="CA73" s="369"/>
      <c r="CB73" s="369"/>
      <c r="CC73" s="369"/>
      <c r="CD73" s="369"/>
      <c r="CE73" s="369"/>
      <c r="CF73" s="369"/>
      <c r="CG73" s="369"/>
      <c r="CH73" s="369"/>
      <c r="CI73" s="369"/>
      <c r="CJ73" s="369"/>
      <c r="CK73" s="369"/>
      <c r="CL73" s="369"/>
      <c r="CM73" s="369"/>
      <c r="CN73" s="369"/>
      <c r="CO73" s="369"/>
      <c r="CP73" s="369"/>
      <c r="CQ73" s="369"/>
      <c r="CR73" s="369"/>
      <c r="CS73" s="369"/>
      <c r="CT73" s="369"/>
      <c r="CU73" s="369"/>
      <c r="CV73" s="369"/>
      <c r="CW73" s="369"/>
      <c r="CX73" s="369"/>
      <c r="CY73" s="369"/>
      <c r="CZ73" s="369"/>
      <c r="DA73" s="369"/>
      <c r="DB73" s="369"/>
      <c r="DC73" s="369"/>
      <c r="DD73" s="369"/>
      <c r="DE73" s="369"/>
      <c r="DF73" s="369"/>
      <c r="DG73" s="369"/>
      <c r="DH73" s="369"/>
      <c r="DI73" s="369"/>
      <c r="DJ73" s="369"/>
      <c r="DK73" s="369"/>
    </row>
    <row r="74" spans="1:116" ht="12.75" customHeight="1"/>
    <row r="75" spans="1:116" ht="12.75" customHeight="1">
      <c r="C75" s="432" t="s">
        <v>158</v>
      </c>
      <c r="D75" s="433"/>
      <c r="E75" s="433"/>
      <c r="F75" s="433"/>
      <c r="G75" s="433"/>
      <c r="H75" s="433"/>
      <c r="I75" s="433"/>
      <c r="J75" s="433"/>
      <c r="K75" s="433"/>
      <c r="L75" s="433"/>
      <c r="M75" s="433"/>
      <c r="N75" s="433"/>
      <c r="O75" s="433"/>
      <c r="P75" s="433"/>
      <c r="Q75" s="433"/>
      <c r="R75" s="433"/>
      <c r="S75" s="433"/>
      <c r="T75" s="433"/>
      <c r="U75" s="433"/>
      <c r="V75" s="433"/>
      <c r="W75" s="433"/>
      <c r="X75" s="433"/>
      <c r="Y75" s="433"/>
      <c r="Z75" s="433"/>
      <c r="AA75" s="433"/>
      <c r="AB75" s="433"/>
      <c r="AC75" s="433"/>
      <c r="AD75" s="433"/>
      <c r="AE75" s="433"/>
      <c r="AF75" s="433"/>
      <c r="AG75" s="433"/>
      <c r="AH75" s="433"/>
      <c r="AI75" s="433"/>
      <c r="AJ75" s="433"/>
      <c r="AK75" s="433"/>
      <c r="AL75" s="433"/>
      <c r="AM75" s="433"/>
      <c r="AN75" s="433"/>
      <c r="AO75" s="433"/>
      <c r="AP75" s="433"/>
      <c r="AQ75" s="433"/>
      <c r="AR75" s="433"/>
      <c r="AS75" s="433"/>
      <c r="AT75" s="433"/>
      <c r="AU75" s="433"/>
      <c r="AV75" s="433"/>
      <c r="AW75" s="433"/>
      <c r="AX75" s="433"/>
      <c r="AY75" s="433"/>
      <c r="AZ75" s="433"/>
      <c r="BA75" s="433"/>
      <c r="BB75" s="433"/>
      <c r="BC75" s="433"/>
      <c r="BD75" s="433"/>
      <c r="BE75" s="433"/>
      <c r="BF75" s="433"/>
      <c r="BG75" s="433"/>
      <c r="BH75" s="433"/>
      <c r="BI75" s="433"/>
      <c r="BJ75" s="433"/>
      <c r="BK75" s="433"/>
      <c r="BL75" s="433"/>
      <c r="BM75" s="433"/>
      <c r="BN75" s="433"/>
      <c r="BO75" s="433"/>
      <c r="BP75" s="433"/>
      <c r="BQ75" s="433"/>
      <c r="BR75" s="433"/>
      <c r="BS75" s="433"/>
      <c r="BT75" s="433"/>
      <c r="BU75" s="433"/>
      <c r="BV75" s="433"/>
      <c r="BW75" s="433"/>
      <c r="BX75" s="433"/>
      <c r="BY75" s="433"/>
      <c r="BZ75" s="433"/>
      <c r="CA75" s="433"/>
      <c r="CB75" s="433"/>
      <c r="CC75" s="433"/>
      <c r="CD75" s="433"/>
      <c r="CE75" s="433"/>
      <c r="CF75" s="433"/>
      <c r="CG75" s="433"/>
      <c r="CH75" s="434">
        <f>DATOS!F33</f>
        <v>0</v>
      </c>
      <c r="CI75" s="435"/>
      <c r="CJ75" s="435"/>
      <c r="CK75" s="435"/>
      <c r="CL75" s="435"/>
      <c r="CM75" s="435"/>
      <c r="CN75" s="435"/>
      <c r="CO75" s="23"/>
      <c r="CP75" s="23"/>
      <c r="CQ75" s="23"/>
      <c r="CR75" s="23"/>
      <c r="CS75" s="23"/>
      <c r="CT75" s="23"/>
      <c r="CU75" s="23"/>
      <c r="CV75" s="23"/>
      <c r="CW75" s="23"/>
      <c r="CX75" s="23"/>
      <c r="CY75" s="23"/>
      <c r="CZ75" s="23"/>
      <c r="DA75" s="23"/>
      <c r="DB75" s="23"/>
      <c r="DC75" s="23"/>
      <c r="DD75" s="23"/>
      <c r="DE75" s="23"/>
      <c r="DF75" s="23"/>
      <c r="DG75" s="23"/>
      <c r="DH75" s="23"/>
      <c r="DI75" s="23"/>
      <c r="DJ75" s="24"/>
    </row>
    <row r="76" spans="1:116" ht="12.75" customHeight="1">
      <c r="C76" s="436"/>
      <c r="D76" s="437"/>
      <c r="E76" s="437"/>
      <c r="F76" s="437"/>
      <c r="G76" s="437"/>
      <c r="H76" s="437"/>
      <c r="I76" s="437"/>
      <c r="J76" s="437"/>
      <c r="K76" s="437"/>
      <c r="L76" s="437"/>
      <c r="M76" s="437"/>
      <c r="N76" s="437"/>
      <c r="O76" s="437"/>
      <c r="P76" s="437"/>
      <c r="Q76" s="437"/>
      <c r="R76" s="437"/>
      <c r="S76" s="437"/>
      <c r="T76" s="437"/>
      <c r="U76" s="437"/>
      <c r="V76" s="437"/>
      <c r="W76" s="437"/>
      <c r="X76" s="437"/>
      <c r="Y76" s="437"/>
      <c r="Z76" s="438" t="s">
        <v>159</v>
      </c>
      <c r="AA76" s="438"/>
      <c r="AB76" s="438"/>
      <c r="AC76" s="438"/>
      <c r="AD76" s="438"/>
      <c r="AE76" s="438"/>
      <c r="AF76" s="438"/>
      <c r="AG76" s="438"/>
      <c r="AH76" s="438"/>
      <c r="AI76" s="438"/>
      <c r="AJ76" s="438"/>
      <c r="AK76" s="438"/>
      <c r="AL76" s="438"/>
      <c r="AM76" s="438"/>
      <c r="AN76" s="438"/>
      <c r="AO76" s="438"/>
      <c r="AP76" s="438"/>
      <c r="AQ76" s="438"/>
      <c r="AR76" s="438"/>
      <c r="AS76" s="438"/>
      <c r="AT76" s="438"/>
      <c r="AU76" s="438"/>
      <c r="AV76" s="438"/>
      <c r="AW76" s="438"/>
      <c r="AX76" s="438"/>
      <c r="AY76" s="438"/>
      <c r="AZ76" s="438"/>
      <c r="BA76" s="438"/>
      <c r="BB76" s="438"/>
      <c r="BC76" s="438"/>
      <c r="BD76" s="438"/>
      <c r="BE76" s="438"/>
      <c r="BF76" s="438"/>
      <c r="BG76" s="438"/>
      <c r="BH76" s="438"/>
      <c r="BI76" s="438"/>
      <c r="BJ76" s="438"/>
      <c r="BK76" s="438"/>
      <c r="BL76" s="438"/>
      <c r="BM76" s="438"/>
      <c r="BN76" s="438"/>
      <c r="BO76" s="438"/>
      <c r="BP76" s="438"/>
      <c r="BQ76" s="438"/>
      <c r="BR76" s="438"/>
      <c r="BS76" s="438"/>
      <c r="BT76" s="438"/>
      <c r="BU76" s="438"/>
      <c r="BV76" s="438"/>
      <c r="BW76" s="438"/>
      <c r="BX76" s="438"/>
      <c r="BY76" s="438"/>
      <c r="BZ76" s="438"/>
      <c r="CA76" s="438"/>
      <c r="CB76" s="438"/>
      <c r="CC76" s="438"/>
      <c r="CD76" s="438"/>
      <c r="CE76" s="438"/>
      <c r="CF76" s="438"/>
      <c r="CG76" s="438"/>
      <c r="CH76" s="439">
        <f>CH75</f>
        <v>0</v>
      </c>
      <c r="CI76" s="440"/>
      <c r="CJ76" s="440"/>
      <c r="CK76" s="440"/>
      <c r="CL76" s="440"/>
      <c r="CM76" s="440"/>
      <c r="CN76" s="440"/>
      <c r="CO76" s="197"/>
      <c r="CP76" s="197"/>
      <c r="CQ76" s="197"/>
      <c r="CR76" s="197"/>
      <c r="CS76" s="197"/>
      <c r="CT76" s="197"/>
      <c r="CU76" s="197"/>
      <c r="CV76" s="197"/>
      <c r="CW76" s="197"/>
      <c r="CX76" s="197"/>
      <c r="CY76" s="197"/>
      <c r="CZ76" s="197"/>
      <c r="DA76" s="197"/>
      <c r="DB76" s="197"/>
      <c r="DC76" s="197"/>
      <c r="DD76" s="197"/>
      <c r="DE76" s="197"/>
      <c r="DF76" s="197"/>
      <c r="DG76" s="197"/>
      <c r="DH76" s="197"/>
      <c r="DI76" s="197"/>
      <c r="DJ76" s="198"/>
    </row>
    <row r="77" spans="1:116" ht="12.75" customHeight="1">
      <c r="C77" s="403" t="s">
        <v>74</v>
      </c>
      <c r="D77" s="404"/>
      <c r="E77" s="404"/>
      <c r="F77" s="404"/>
      <c r="G77" s="404"/>
      <c r="H77" s="404"/>
      <c r="I77" s="404"/>
      <c r="J77" s="404"/>
      <c r="K77" s="404"/>
      <c r="L77" s="404"/>
      <c r="M77" s="404"/>
      <c r="N77" s="404"/>
      <c r="O77" s="404"/>
      <c r="P77" s="404"/>
      <c r="Q77" s="404"/>
      <c r="R77" s="404"/>
      <c r="S77" s="404"/>
      <c r="T77" s="404"/>
      <c r="U77" s="404"/>
      <c r="V77" s="404"/>
      <c r="W77" s="404"/>
      <c r="X77" s="404"/>
      <c r="Y77" s="404"/>
      <c r="Z77" s="404"/>
      <c r="AA77" s="404"/>
      <c r="AB77" s="404"/>
      <c r="AC77" s="404"/>
      <c r="AD77" s="404"/>
      <c r="AE77" s="404"/>
      <c r="AF77" s="404"/>
      <c r="AG77" s="404"/>
      <c r="AH77" s="404"/>
      <c r="AI77" s="404"/>
      <c r="AJ77" s="404"/>
      <c r="AK77" s="404"/>
      <c r="AL77" s="404"/>
      <c r="AM77" s="404"/>
      <c r="AN77" s="404"/>
      <c r="AO77" s="404"/>
      <c r="AP77" s="404"/>
      <c r="AQ77" s="404"/>
      <c r="AR77" s="404"/>
      <c r="AS77" s="404"/>
      <c r="AT77" s="404"/>
      <c r="AU77" s="404"/>
      <c r="AV77" s="404"/>
      <c r="AW77" s="404"/>
      <c r="AX77" s="404"/>
      <c r="AY77" s="404"/>
      <c r="AZ77" s="404"/>
      <c r="BA77" s="404"/>
      <c r="BB77" s="404"/>
      <c r="BC77" s="404"/>
      <c r="BD77" s="404"/>
      <c r="BE77" s="404"/>
      <c r="BF77" s="404"/>
      <c r="BG77" s="404"/>
      <c r="BH77" s="404"/>
      <c r="BI77" s="404"/>
      <c r="BJ77" s="404"/>
      <c r="BK77" s="404"/>
      <c r="BL77" s="404"/>
      <c r="BM77" s="404"/>
      <c r="BN77" s="404"/>
      <c r="BO77" s="404"/>
      <c r="BP77" s="404"/>
      <c r="BQ77" s="404"/>
      <c r="BR77" s="404"/>
      <c r="BS77" s="404"/>
      <c r="BT77" s="404"/>
      <c r="BU77" s="404"/>
      <c r="BV77" s="404"/>
      <c r="BW77" s="404"/>
      <c r="BX77" s="404"/>
      <c r="BY77" s="404"/>
      <c r="BZ77" s="404"/>
      <c r="CA77" s="404"/>
      <c r="CB77" s="404"/>
      <c r="CC77" s="404"/>
      <c r="CD77" s="404"/>
      <c r="CE77" s="404"/>
      <c r="CF77" s="404"/>
      <c r="CG77" s="404"/>
      <c r="CH77" s="404"/>
      <c r="CI77" s="404"/>
      <c r="CJ77" s="404"/>
      <c r="CK77" s="404"/>
      <c r="CL77" s="404"/>
      <c r="CM77" s="404"/>
      <c r="CN77" s="404"/>
      <c r="CO77" s="404"/>
      <c r="CP77" s="404"/>
      <c r="CQ77" s="404"/>
      <c r="CR77" s="404"/>
      <c r="CS77" s="404"/>
      <c r="CT77" s="404"/>
      <c r="CU77" s="404"/>
      <c r="CV77" s="404"/>
      <c r="CW77" s="404"/>
      <c r="CX77" s="404"/>
      <c r="CY77" s="404"/>
      <c r="CZ77" s="404"/>
      <c r="DA77" s="404"/>
      <c r="DB77" s="404"/>
      <c r="DC77" s="404"/>
      <c r="DD77" s="404"/>
      <c r="DE77" s="404"/>
      <c r="DF77" s="404"/>
      <c r="DG77" s="404"/>
      <c r="DH77" s="404"/>
      <c r="DI77" s="404"/>
      <c r="DJ77" s="405"/>
    </row>
    <row r="78" spans="1:116" ht="13.5" customHeight="1">
      <c r="C78" s="419" t="s">
        <v>75</v>
      </c>
      <c r="D78" s="420"/>
      <c r="E78" s="420"/>
      <c r="F78" s="420"/>
      <c r="G78" s="420"/>
      <c r="H78" s="420"/>
      <c r="I78" s="420"/>
      <c r="J78" s="420"/>
      <c r="K78" s="420"/>
      <c r="L78" s="420"/>
      <c r="M78" s="420"/>
      <c r="N78" s="420"/>
      <c r="O78" s="420"/>
      <c r="P78" s="420"/>
      <c r="Q78" s="420"/>
      <c r="R78" s="420"/>
      <c r="S78" s="420"/>
      <c r="T78" s="420"/>
      <c r="U78" s="420"/>
      <c r="V78" s="420"/>
      <c r="W78" s="420"/>
      <c r="X78" s="420"/>
      <c r="Y78" s="420"/>
      <c r="Z78" s="420"/>
      <c r="AA78" s="420"/>
      <c r="AB78" s="420"/>
      <c r="AC78" s="420"/>
      <c r="AD78" s="420"/>
      <c r="AE78" s="420"/>
      <c r="AF78" s="420"/>
      <c r="AG78" s="420"/>
      <c r="AH78" s="420"/>
      <c r="AI78" s="420"/>
      <c r="AJ78" s="420"/>
      <c r="AK78" s="420"/>
      <c r="AL78" s="420"/>
      <c r="AM78" s="420"/>
      <c r="AN78" s="420"/>
      <c r="AO78" s="420"/>
      <c r="AP78" s="420"/>
      <c r="AQ78" s="420"/>
      <c r="AR78" s="420"/>
      <c r="AS78" s="420"/>
      <c r="AT78" s="420"/>
      <c r="AU78" s="420"/>
      <c r="AV78" s="420"/>
      <c r="AW78" s="420"/>
      <c r="AX78" s="420"/>
      <c r="AY78" s="420"/>
      <c r="AZ78" s="420"/>
      <c r="BA78" s="420"/>
      <c r="BB78" s="420"/>
      <c r="BC78" s="420"/>
      <c r="BD78" s="420"/>
      <c r="BE78" s="420"/>
      <c r="BF78" s="420"/>
      <c r="BG78" s="420"/>
      <c r="BH78" s="420"/>
      <c r="BI78" s="420"/>
      <c r="BJ78" s="420"/>
      <c r="BK78" s="420"/>
      <c r="BL78" s="420"/>
      <c r="BM78" s="420"/>
      <c r="BN78" s="420"/>
      <c r="BO78" s="420"/>
      <c r="BP78" s="420"/>
      <c r="BQ78" s="420"/>
      <c r="BR78" s="420"/>
      <c r="BS78" s="420"/>
      <c r="BT78" s="420"/>
      <c r="BU78" s="420"/>
      <c r="BV78" s="420"/>
      <c r="BW78" s="420"/>
      <c r="BX78" s="420"/>
      <c r="BY78" s="420"/>
      <c r="BZ78" s="420"/>
      <c r="CA78" s="420"/>
      <c r="CB78" s="420"/>
      <c r="CC78" s="420"/>
      <c r="CD78" s="420"/>
      <c r="CE78" s="420"/>
      <c r="CF78" s="420"/>
      <c r="CG78" s="420"/>
      <c r="CH78" s="420"/>
      <c r="CI78" s="420"/>
      <c r="CJ78" s="420"/>
      <c r="CK78" s="420"/>
      <c r="CL78" s="420"/>
      <c r="CM78" s="420"/>
      <c r="CN78" s="420"/>
      <c r="CO78" s="420"/>
      <c r="CP78" s="420"/>
      <c r="CQ78" s="420"/>
      <c r="CR78" s="420"/>
      <c r="CS78" s="420"/>
      <c r="CT78" s="420"/>
      <c r="CU78" s="420"/>
      <c r="CV78" s="420"/>
      <c r="CW78" s="420"/>
      <c r="CX78" s="420"/>
      <c r="CY78" s="420"/>
      <c r="CZ78" s="420"/>
      <c r="DA78" s="420"/>
      <c r="DB78" s="420"/>
      <c r="DC78" s="420"/>
      <c r="DD78" s="420"/>
      <c r="DE78" s="420"/>
      <c r="DF78" s="420"/>
      <c r="DG78" s="420"/>
      <c r="DH78" s="420"/>
      <c r="DI78" s="420"/>
      <c r="DJ78" s="421"/>
    </row>
    <row r="79" spans="1:116" ht="11.25" customHeight="1">
      <c r="C79" s="403" t="s">
        <v>76</v>
      </c>
      <c r="D79" s="404"/>
      <c r="E79" s="404"/>
      <c r="F79" s="404"/>
      <c r="G79" s="404"/>
      <c r="H79" s="404"/>
      <c r="I79" s="404"/>
      <c r="J79" s="404"/>
      <c r="K79" s="404"/>
      <c r="L79" s="404"/>
      <c r="M79" s="404"/>
      <c r="N79" s="404"/>
      <c r="O79" s="404"/>
      <c r="P79" s="404"/>
      <c r="Q79" s="404"/>
      <c r="R79" s="404"/>
      <c r="S79" s="404"/>
      <c r="T79" s="404"/>
      <c r="U79" s="404"/>
      <c r="V79" s="404"/>
      <c r="W79" s="404"/>
      <c r="X79" s="404"/>
      <c r="Y79" s="404"/>
      <c r="Z79" s="404"/>
      <c r="AA79" s="404"/>
      <c r="AB79" s="404"/>
      <c r="AC79" s="404"/>
      <c r="AD79" s="404"/>
      <c r="AE79" s="404"/>
      <c r="AF79" s="404"/>
      <c r="AG79" s="404"/>
      <c r="AH79" s="404"/>
      <c r="AI79" s="404"/>
      <c r="AJ79" s="404"/>
      <c r="AK79" s="404"/>
      <c r="AL79" s="404"/>
      <c r="AM79" s="404"/>
      <c r="AN79" s="404"/>
      <c r="AO79" s="404"/>
      <c r="AP79" s="404"/>
      <c r="AQ79" s="404"/>
      <c r="AR79" s="404"/>
      <c r="AS79" s="404"/>
      <c r="AT79" s="404"/>
      <c r="AU79" s="404"/>
      <c r="AV79" s="404"/>
      <c r="AW79" s="404"/>
      <c r="AX79" s="404"/>
      <c r="AY79" s="404"/>
      <c r="AZ79" s="404"/>
      <c r="BA79" s="404"/>
      <c r="BB79" s="404"/>
      <c r="BC79" s="404"/>
      <c r="BD79" s="404"/>
      <c r="BE79" s="404"/>
      <c r="BF79" s="404"/>
      <c r="BG79" s="404" t="s">
        <v>77</v>
      </c>
      <c r="BH79" s="404"/>
      <c r="BI79" s="404"/>
      <c r="BJ79" s="404"/>
      <c r="BK79" s="404"/>
      <c r="BL79" s="404"/>
      <c r="BM79" s="404"/>
      <c r="BN79" s="404"/>
      <c r="BO79" s="404"/>
      <c r="BP79" s="404"/>
      <c r="BQ79" s="404"/>
      <c r="BR79" s="404"/>
      <c r="BS79" s="404"/>
      <c r="BT79" s="404"/>
      <c r="BU79" s="404"/>
      <c r="BV79" s="404"/>
      <c r="BW79" s="404"/>
      <c r="BX79" s="404"/>
      <c r="BY79" s="404"/>
      <c r="BZ79" s="404"/>
      <c r="CA79" s="404"/>
      <c r="CB79" s="404"/>
      <c r="CC79" s="404"/>
      <c r="CD79" s="404"/>
      <c r="CE79" s="404"/>
      <c r="CF79" s="404"/>
      <c r="CG79" s="404"/>
      <c r="CH79" s="404"/>
      <c r="CI79" s="404"/>
      <c r="CJ79" s="404"/>
      <c r="CK79" s="404"/>
      <c r="CL79" s="404"/>
      <c r="CM79" s="404"/>
      <c r="CN79" s="404"/>
      <c r="CO79" s="404"/>
      <c r="CP79" s="404"/>
      <c r="CQ79" s="404"/>
      <c r="CR79" s="404"/>
      <c r="CS79" s="404"/>
      <c r="CT79" s="404"/>
      <c r="CU79" s="404"/>
      <c r="CV79" s="404"/>
      <c r="CW79" s="404"/>
      <c r="CX79" s="404"/>
      <c r="CY79" s="404"/>
      <c r="CZ79" s="404"/>
      <c r="DA79" s="404"/>
      <c r="DB79" s="404"/>
      <c r="DC79" s="404"/>
      <c r="DD79" s="404"/>
      <c r="DE79" s="404"/>
      <c r="DF79" s="404"/>
      <c r="DG79" s="404"/>
      <c r="DH79" s="404"/>
      <c r="DI79" s="404"/>
      <c r="DJ79" s="405"/>
    </row>
    <row r="80" spans="1:116">
      <c r="C80" s="422" t="s">
        <v>15</v>
      </c>
      <c r="D80" s="413"/>
      <c r="E80" s="413"/>
      <c r="F80" s="413"/>
      <c r="G80" s="413"/>
      <c r="H80" s="413"/>
      <c r="I80" s="413"/>
      <c r="J80" s="413"/>
      <c r="K80" s="413"/>
      <c r="L80" s="413"/>
      <c r="M80" s="413"/>
      <c r="N80" s="413"/>
      <c r="O80" s="413"/>
      <c r="P80" s="413"/>
      <c r="Q80" s="413"/>
      <c r="R80" s="413"/>
      <c r="S80" s="413"/>
      <c r="T80" s="413"/>
      <c r="U80" s="413"/>
      <c r="V80" s="413"/>
      <c r="W80" s="413"/>
      <c r="X80" s="413"/>
      <c r="Y80" s="413"/>
      <c r="Z80" s="413"/>
      <c r="AA80" s="413"/>
      <c r="AB80" s="413"/>
      <c r="AC80" s="413"/>
      <c r="AD80" s="413"/>
      <c r="AE80" s="413"/>
      <c r="AF80" s="413"/>
      <c r="AG80" s="413"/>
      <c r="AH80" s="413"/>
      <c r="AI80" s="413"/>
      <c r="AJ80" s="413"/>
      <c r="AK80" s="413"/>
      <c r="AL80" s="413"/>
      <c r="AM80" s="413"/>
      <c r="AN80" s="413"/>
      <c r="AO80" s="413"/>
      <c r="AP80" s="413"/>
      <c r="AQ80" s="413"/>
      <c r="AR80" s="413"/>
      <c r="AS80" s="413"/>
      <c r="AT80" s="413"/>
      <c r="AU80" s="413"/>
      <c r="AV80" s="413"/>
      <c r="AW80" s="413"/>
      <c r="AX80" s="413"/>
      <c r="AY80" s="413"/>
      <c r="AZ80" s="413"/>
      <c r="BA80" s="413"/>
      <c r="BB80" s="413"/>
      <c r="BC80" s="413"/>
      <c r="BD80" s="413"/>
      <c r="BE80" s="413"/>
      <c r="BF80" s="413"/>
      <c r="BG80" s="413" t="s">
        <v>15</v>
      </c>
      <c r="BH80" s="413"/>
      <c r="BI80" s="413"/>
      <c r="BJ80" s="413"/>
      <c r="BK80" s="413"/>
      <c r="BL80" s="413"/>
      <c r="BM80" s="413"/>
      <c r="BN80" s="413"/>
      <c r="BO80" s="413"/>
      <c r="BP80" s="413"/>
      <c r="BQ80" s="413"/>
      <c r="BR80" s="413"/>
      <c r="BS80" s="413"/>
      <c r="BT80" s="413"/>
      <c r="BU80" s="413"/>
      <c r="BV80" s="413"/>
      <c r="BW80" s="413"/>
      <c r="BX80" s="413"/>
      <c r="BY80" s="413"/>
      <c r="BZ80" s="413"/>
      <c r="CA80" s="413"/>
      <c r="CB80" s="413"/>
      <c r="CC80" s="413"/>
      <c r="CD80" s="413"/>
      <c r="CE80" s="413"/>
      <c r="CF80" s="413"/>
      <c r="CG80" s="413"/>
      <c r="CH80" s="413"/>
      <c r="CI80" s="413"/>
      <c r="CJ80" s="413"/>
      <c r="CK80" s="413"/>
      <c r="CL80" s="413"/>
      <c r="CM80" s="413"/>
      <c r="CN80" s="413"/>
      <c r="CO80" s="413"/>
      <c r="CP80" s="413"/>
      <c r="CQ80" s="413"/>
      <c r="CR80" s="413"/>
      <c r="CS80" s="413"/>
      <c r="CT80" s="413"/>
      <c r="CU80" s="413"/>
      <c r="CV80" s="413"/>
      <c r="CW80" s="413"/>
      <c r="CX80" s="413"/>
      <c r="CY80" s="413"/>
      <c r="CZ80" s="413"/>
      <c r="DA80" s="413"/>
      <c r="DB80" s="413"/>
      <c r="DC80" s="413"/>
      <c r="DD80" s="413"/>
      <c r="DE80" s="413"/>
      <c r="DF80" s="413"/>
      <c r="DG80" s="413"/>
      <c r="DH80" s="413"/>
      <c r="DI80" s="413"/>
      <c r="DJ80" s="423"/>
    </row>
    <row r="81" spans="3:115" ht="12.75" customHeight="1">
      <c r="C81" s="429" t="s">
        <v>78</v>
      </c>
      <c r="D81" s="430"/>
      <c r="E81" s="430"/>
      <c r="F81" s="430"/>
      <c r="G81" s="430"/>
      <c r="H81" s="430"/>
      <c r="I81" s="430"/>
      <c r="J81" s="430"/>
      <c r="K81" s="430"/>
      <c r="L81" s="430"/>
      <c r="M81" s="430"/>
      <c r="N81" s="430"/>
      <c r="O81" s="430"/>
      <c r="P81" s="430"/>
      <c r="Q81" s="430"/>
      <c r="R81" s="430"/>
      <c r="S81" s="430"/>
      <c r="T81" s="430"/>
      <c r="U81" s="430"/>
      <c r="V81" s="430"/>
      <c r="W81" s="430"/>
      <c r="X81" s="430"/>
      <c r="Y81" s="430"/>
      <c r="Z81" s="430"/>
      <c r="AA81" s="430"/>
      <c r="AB81" s="430"/>
      <c r="AC81" s="430"/>
      <c r="AD81" s="430"/>
      <c r="AE81" s="431">
        <f>MIN(DATOS!D67:E67)</f>
        <v>0</v>
      </c>
      <c r="AF81" s="431"/>
      <c r="AG81" s="431"/>
      <c r="AH81" s="431"/>
      <c r="AI81" s="431"/>
      <c r="AJ81" s="431"/>
      <c r="AK81" s="428" t="s">
        <v>46</v>
      </c>
      <c r="AL81" s="428"/>
      <c r="AM81" s="428"/>
      <c r="AN81" s="36"/>
      <c r="AO81" s="36"/>
      <c r="AP81" s="36"/>
      <c r="AQ81" s="36"/>
      <c r="AR81" s="36"/>
      <c r="AS81" s="36"/>
      <c r="AT81" s="36"/>
      <c r="AU81" s="36"/>
      <c r="AV81" s="36"/>
      <c r="AW81" s="36"/>
      <c r="AX81" s="36"/>
      <c r="AY81" s="36"/>
      <c r="AZ81" s="36"/>
      <c r="BA81" s="36"/>
      <c r="BB81" s="36"/>
      <c r="BC81" s="36"/>
      <c r="BD81" s="36"/>
      <c r="BE81" s="36"/>
      <c r="BF81" s="36"/>
      <c r="BG81" s="430" t="s">
        <v>79</v>
      </c>
      <c r="BH81" s="430"/>
      <c r="BI81" s="430"/>
      <c r="BJ81" s="430"/>
      <c r="BK81" s="430"/>
      <c r="BL81" s="430"/>
      <c r="BM81" s="430"/>
      <c r="BN81" s="430"/>
      <c r="BO81" s="430"/>
      <c r="BP81" s="430"/>
      <c r="BQ81" s="430"/>
      <c r="BR81" s="430"/>
      <c r="BS81" s="430"/>
      <c r="BT81" s="430"/>
      <c r="BU81" s="430">
        <v>0</v>
      </c>
      <c r="BV81" s="430"/>
      <c r="BW81" s="430"/>
      <c r="BX81" s="430" t="s">
        <v>80</v>
      </c>
      <c r="BY81" s="430"/>
      <c r="BZ81" s="430"/>
      <c r="CA81" s="430"/>
      <c r="CB81" s="430"/>
      <c r="CC81" s="430"/>
      <c r="CD81" s="430"/>
      <c r="CE81" s="430"/>
      <c r="CF81" s="430"/>
      <c r="CG81" s="430"/>
      <c r="CH81" s="430"/>
      <c r="CI81" s="431">
        <f>MIN(DATOS!D68:E68)</f>
        <v>0</v>
      </c>
      <c r="CJ81" s="431"/>
      <c r="CK81" s="431"/>
      <c r="CL81" s="431"/>
      <c r="CM81" s="431"/>
      <c r="CN81" s="431"/>
      <c r="CO81" s="428" t="s">
        <v>80</v>
      </c>
      <c r="CP81" s="428"/>
      <c r="CQ81" s="428"/>
      <c r="CR81" s="9"/>
      <c r="CS81" s="9"/>
      <c r="CT81" s="10"/>
      <c r="CU81" s="9"/>
      <c r="CV81" s="9"/>
      <c r="CW81" s="9"/>
      <c r="CX81" s="9"/>
      <c r="CY81" s="9"/>
      <c r="CZ81" s="9"/>
      <c r="DA81" s="9"/>
      <c r="DB81" s="9"/>
      <c r="DC81" s="9"/>
      <c r="DD81" s="9"/>
      <c r="DE81" s="9"/>
      <c r="DF81" s="9"/>
      <c r="DG81" s="9"/>
      <c r="DH81" s="9"/>
      <c r="DI81" s="9"/>
      <c r="DJ81" s="11"/>
    </row>
    <row r="82" spans="3:115" ht="12.75" customHeight="1">
      <c r="C82" s="424" t="s">
        <v>81</v>
      </c>
      <c r="D82" s="425"/>
      <c r="E82" s="425"/>
      <c r="F82" s="425"/>
      <c r="G82" s="425"/>
      <c r="H82" s="425"/>
      <c r="I82" s="425"/>
      <c r="J82" s="425"/>
      <c r="K82" s="425"/>
      <c r="L82" s="425"/>
      <c r="M82" s="425"/>
      <c r="N82" s="425"/>
      <c r="O82" s="425"/>
      <c r="P82" s="425"/>
      <c r="Q82" s="425"/>
      <c r="R82" s="425"/>
      <c r="S82" s="425"/>
      <c r="T82" s="425"/>
      <c r="U82" s="425"/>
      <c r="V82" s="425"/>
      <c r="W82" s="425"/>
      <c r="X82" s="425"/>
      <c r="Y82" s="425"/>
      <c r="Z82" s="425"/>
      <c r="AA82" s="425"/>
      <c r="AB82" s="425"/>
      <c r="AC82" s="425"/>
      <c r="AD82" s="425"/>
      <c r="AE82" s="426">
        <f>MAX(DATOS!D67:E67)</f>
        <v>0</v>
      </c>
      <c r="AF82" s="426"/>
      <c r="AG82" s="426"/>
      <c r="AH82" s="426"/>
      <c r="AI82" s="426"/>
      <c r="AJ82" s="426"/>
      <c r="AK82" s="427" t="s">
        <v>46</v>
      </c>
      <c r="AL82" s="427"/>
      <c r="AM82" s="427"/>
      <c r="AN82" s="37"/>
      <c r="AO82" s="37"/>
      <c r="AP82" s="37"/>
      <c r="AQ82" s="37"/>
      <c r="AR82" s="37"/>
      <c r="AS82" s="37"/>
      <c r="AT82" s="37"/>
      <c r="AU82" s="37"/>
      <c r="AV82" s="37"/>
      <c r="AW82" s="37"/>
      <c r="AX82" s="37"/>
      <c r="AY82" s="37"/>
      <c r="AZ82" s="37"/>
      <c r="BA82" s="37"/>
      <c r="BB82" s="37"/>
      <c r="BC82" s="37"/>
      <c r="BD82" s="37"/>
      <c r="BE82" s="37"/>
      <c r="BF82" s="37"/>
      <c r="BG82" s="425" t="s">
        <v>82</v>
      </c>
      <c r="BH82" s="425"/>
      <c r="BI82" s="425"/>
      <c r="BJ82" s="425"/>
      <c r="BK82" s="425"/>
      <c r="BL82" s="425"/>
      <c r="BM82" s="425"/>
      <c r="BN82" s="425"/>
      <c r="BO82" s="425"/>
      <c r="BP82" s="425"/>
      <c r="BQ82" s="425"/>
      <c r="BR82" s="425"/>
      <c r="BS82" s="425"/>
      <c r="BT82" s="425"/>
      <c r="BU82" s="425">
        <v>0</v>
      </c>
      <c r="BV82" s="425"/>
      <c r="BW82" s="425"/>
      <c r="BX82" s="425" t="s">
        <v>80</v>
      </c>
      <c r="BY82" s="425"/>
      <c r="BZ82" s="425"/>
      <c r="CA82" s="425"/>
      <c r="CB82" s="425"/>
      <c r="CC82" s="425"/>
      <c r="CD82" s="425"/>
      <c r="CE82" s="425"/>
      <c r="CF82" s="425"/>
      <c r="CG82" s="425"/>
      <c r="CH82" s="425"/>
      <c r="CI82" s="426">
        <f>MAX(DATOS!D68:E68)</f>
        <v>0</v>
      </c>
      <c r="CJ82" s="426"/>
      <c r="CK82" s="426"/>
      <c r="CL82" s="426"/>
      <c r="CM82" s="426"/>
      <c r="CN82" s="426"/>
      <c r="CO82" s="428" t="s">
        <v>80</v>
      </c>
      <c r="CP82" s="428"/>
      <c r="CQ82" s="428"/>
      <c r="CR82" s="12"/>
      <c r="CS82" s="12"/>
      <c r="CT82" s="13"/>
      <c r="CU82" s="12"/>
      <c r="CV82" s="12"/>
      <c r="CW82" s="12"/>
      <c r="CX82" s="12"/>
      <c r="CY82" s="12"/>
      <c r="CZ82" s="12"/>
      <c r="DA82" s="12"/>
      <c r="DB82" s="12"/>
      <c r="DC82" s="12"/>
      <c r="DD82" s="12"/>
      <c r="DE82" s="12"/>
      <c r="DF82" s="12"/>
      <c r="DG82" s="12"/>
      <c r="DH82" s="12"/>
      <c r="DI82" s="12"/>
      <c r="DJ82" s="14"/>
    </row>
    <row r="83" spans="3:115" ht="13.5" customHeight="1">
      <c r="C83" s="403" t="s">
        <v>83</v>
      </c>
      <c r="D83" s="404"/>
      <c r="E83" s="404"/>
      <c r="F83" s="404"/>
      <c r="G83" s="404"/>
      <c r="H83" s="404"/>
      <c r="I83" s="404"/>
      <c r="J83" s="404"/>
      <c r="K83" s="404"/>
      <c r="L83" s="404"/>
      <c r="M83" s="404"/>
      <c r="N83" s="404"/>
      <c r="O83" s="404"/>
      <c r="P83" s="404"/>
      <c r="Q83" s="404"/>
      <c r="R83" s="404"/>
      <c r="S83" s="404"/>
      <c r="T83" s="404"/>
      <c r="U83" s="404"/>
      <c r="V83" s="404"/>
      <c r="W83" s="404"/>
      <c r="X83" s="404"/>
      <c r="Y83" s="404"/>
      <c r="Z83" s="404"/>
      <c r="AA83" s="404"/>
      <c r="AB83" s="404"/>
      <c r="AC83" s="404"/>
      <c r="AD83" s="404"/>
      <c r="AE83" s="404"/>
      <c r="AF83" s="404"/>
      <c r="AG83" s="404"/>
      <c r="AH83" s="404"/>
      <c r="AI83" s="404"/>
      <c r="AJ83" s="404"/>
      <c r="AK83" s="404"/>
      <c r="AL83" s="404"/>
      <c r="AM83" s="404"/>
      <c r="AN83" s="404"/>
      <c r="AO83" s="404"/>
      <c r="AP83" s="404"/>
      <c r="AQ83" s="404"/>
      <c r="AR83" s="404"/>
      <c r="AS83" s="404"/>
      <c r="AT83" s="404"/>
      <c r="AU83" s="404"/>
      <c r="AV83" s="404"/>
      <c r="AW83" s="404"/>
      <c r="AX83" s="404"/>
      <c r="AY83" s="404"/>
      <c r="AZ83" s="404"/>
      <c r="BA83" s="404"/>
      <c r="BB83" s="404"/>
      <c r="BC83" s="404"/>
      <c r="BD83" s="404"/>
      <c r="BE83" s="404"/>
      <c r="BF83" s="404"/>
      <c r="BG83" s="404"/>
      <c r="BH83" s="404"/>
      <c r="BI83" s="404"/>
      <c r="BJ83" s="404"/>
      <c r="BK83" s="404"/>
      <c r="BL83" s="404"/>
      <c r="BM83" s="404"/>
      <c r="BN83" s="404"/>
      <c r="BO83" s="404"/>
      <c r="BP83" s="404"/>
      <c r="BQ83" s="404"/>
      <c r="BR83" s="404"/>
      <c r="BS83" s="404"/>
      <c r="BT83" s="404"/>
      <c r="BU83" s="404"/>
      <c r="BV83" s="404"/>
      <c r="BW83" s="404"/>
      <c r="BX83" s="404"/>
      <c r="BY83" s="404"/>
      <c r="BZ83" s="404"/>
      <c r="CA83" s="404"/>
      <c r="CB83" s="404"/>
      <c r="CC83" s="404"/>
      <c r="CD83" s="404"/>
      <c r="CE83" s="404"/>
      <c r="CF83" s="404"/>
      <c r="CG83" s="404"/>
      <c r="CH83" s="404"/>
      <c r="CI83" s="404"/>
      <c r="CJ83" s="404"/>
      <c r="CK83" s="404"/>
      <c r="CL83" s="404"/>
      <c r="CM83" s="404"/>
      <c r="CN83" s="404"/>
      <c r="CO83" s="404"/>
      <c r="CP83" s="404"/>
      <c r="CQ83" s="404"/>
      <c r="CR83" s="404"/>
      <c r="CS83" s="404"/>
      <c r="CT83" s="404"/>
      <c r="CU83" s="404"/>
      <c r="CV83" s="404"/>
      <c r="CW83" s="404"/>
      <c r="CX83" s="404"/>
      <c r="CY83" s="404"/>
      <c r="CZ83" s="404"/>
      <c r="DA83" s="404"/>
      <c r="DB83" s="404"/>
      <c r="DC83" s="404"/>
      <c r="DD83" s="404"/>
      <c r="DE83" s="404"/>
      <c r="DF83" s="404"/>
      <c r="DG83" s="404"/>
      <c r="DH83" s="404"/>
      <c r="DI83" s="404"/>
      <c r="DJ83" s="405"/>
    </row>
    <row r="84" spans="3:115" ht="13.5" customHeight="1">
      <c r="C84" s="406" t="s">
        <v>84</v>
      </c>
      <c r="D84" s="407"/>
      <c r="E84" s="407"/>
      <c r="F84" s="407"/>
      <c r="G84" s="407"/>
      <c r="H84" s="407"/>
      <c r="I84" s="407"/>
      <c r="J84" s="407"/>
      <c r="K84" s="407"/>
      <c r="L84" s="407"/>
      <c r="M84" s="407"/>
      <c r="N84" s="407"/>
      <c r="O84" s="407"/>
      <c r="P84" s="407"/>
      <c r="Q84" s="407"/>
      <c r="R84" s="407"/>
      <c r="S84" s="407"/>
      <c r="T84" s="407"/>
      <c r="U84" s="407"/>
      <c r="V84" s="407"/>
      <c r="W84" s="407"/>
      <c r="X84" s="407"/>
      <c r="Y84" s="407"/>
      <c r="Z84" s="407"/>
      <c r="AA84" s="407"/>
      <c r="AB84" s="407"/>
      <c r="AC84" s="407"/>
      <c r="AD84" s="407"/>
      <c r="AE84" s="407"/>
      <c r="AF84" s="407"/>
      <c r="AG84" s="407"/>
      <c r="AH84" s="407"/>
      <c r="AI84" s="408">
        <f>DATOS!D61</f>
        <v>3111</v>
      </c>
      <c r="AJ84" s="408"/>
      <c r="AK84" s="408"/>
      <c r="AL84" s="408"/>
      <c r="AM84" s="408"/>
      <c r="AN84" s="408"/>
      <c r="AO84" s="15"/>
      <c r="AP84" s="15"/>
      <c r="AQ84" s="15"/>
      <c r="AR84" s="15"/>
      <c r="AS84" s="15"/>
      <c r="AT84" s="15"/>
      <c r="AU84" s="15"/>
      <c r="AV84" s="15"/>
      <c r="AW84" s="15"/>
      <c r="AX84" s="15"/>
      <c r="AY84" s="15"/>
      <c r="AZ84" s="15"/>
      <c r="BA84" s="15"/>
      <c r="BB84" s="15"/>
      <c r="BC84" s="15"/>
      <c r="BD84" s="15"/>
      <c r="BE84" s="15"/>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6"/>
      <c r="DF84" s="16"/>
      <c r="DG84" s="16"/>
      <c r="DH84" s="16"/>
      <c r="DI84" s="16"/>
      <c r="DJ84" s="17"/>
      <c r="DK84" s="32"/>
    </row>
    <row r="85" spans="3:115" ht="13.5" customHeight="1">
      <c r="C85" s="403" t="s">
        <v>89</v>
      </c>
      <c r="D85" s="404"/>
      <c r="E85" s="404"/>
      <c r="F85" s="404"/>
      <c r="G85" s="404"/>
      <c r="H85" s="404"/>
      <c r="I85" s="404"/>
      <c r="J85" s="404"/>
      <c r="K85" s="404"/>
      <c r="L85" s="404"/>
      <c r="M85" s="404"/>
      <c r="N85" s="404"/>
      <c r="O85" s="404"/>
      <c r="P85" s="404"/>
      <c r="Q85" s="404"/>
      <c r="R85" s="404"/>
      <c r="S85" s="404"/>
      <c r="T85" s="404"/>
      <c r="U85" s="404"/>
      <c r="V85" s="404"/>
      <c r="W85" s="404"/>
      <c r="X85" s="404"/>
      <c r="Y85" s="404"/>
      <c r="Z85" s="404"/>
      <c r="AA85" s="404"/>
      <c r="AB85" s="404"/>
      <c r="AC85" s="404"/>
      <c r="AD85" s="404"/>
      <c r="AE85" s="404"/>
      <c r="AF85" s="404"/>
      <c r="AG85" s="404"/>
      <c r="AH85" s="404"/>
      <c r="AI85" s="404"/>
      <c r="AJ85" s="404"/>
      <c r="AK85" s="404"/>
      <c r="AL85" s="404"/>
      <c r="AM85" s="404"/>
      <c r="AN85" s="404"/>
      <c r="AO85" s="404"/>
      <c r="AP85" s="404"/>
      <c r="AQ85" s="404"/>
      <c r="AR85" s="404"/>
      <c r="AS85" s="404"/>
      <c r="AT85" s="404"/>
      <c r="AU85" s="404"/>
      <c r="AV85" s="404"/>
      <c r="AW85" s="404"/>
      <c r="AX85" s="404"/>
      <c r="AY85" s="404"/>
      <c r="AZ85" s="404"/>
      <c r="BA85" s="404"/>
      <c r="BB85" s="404"/>
      <c r="BC85" s="404"/>
      <c r="BD85" s="404"/>
      <c r="BE85" s="404"/>
      <c r="BF85" s="404"/>
      <c r="BG85" s="404"/>
      <c r="BH85" s="404"/>
      <c r="BI85" s="404"/>
      <c r="BJ85" s="404"/>
      <c r="BK85" s="404"/>
      <c r="BL85" s="404"/>
      <c r="BM85" s="404"/>
      <c r="BN85" s="404"/>
      <c r="BO85" s="404"/>
      <c r="BP85" s="404"/>
      <c r="BQ85" s="404"/>
      <c r="BR85" s="404"/>
      <c r="BS85" s="404"/>
      <c r="BT85" s="404"/>
      <c r="BU85" s="404"/>
      <c r="BV85" s="404"/>
      <c r="BW85" s="404"/>
      <c r="BX85" s="404"/>
      <c r="BY85" s="404"/>
      <c r="BZ85" s="404"/>
      <c r="CA85" s="404"/>
      <c r="CB85" s="404"/>
      <c r="CC85" s="404"/>
      <c r="CD85" s="404"/>
      <c r="CE85" s="404"/>
      <c r="CF85" s="404"/>
      <c r="CG85" s="404"/>
      <c r="CH85" s="404"/>
      <c r="CI85" s="404"/>
      <c r="CJ85" s="404"/>
      <c r="CK85" s="404"/>
      <c r="CL85" s="404"/>
      <c r="CM85" s="404"/>
      <c r="CN85" s="404"/>
      <c r="CO85" s="404"/>
      <c r="CP85" s="404"/>
      <c r="CQ85" s="404"/>
      <c r="CR85" s="404"/>
      <c r="CS85" s="404"/>
      <c r="CT85" s="404"/>
      <c r="CU85" s="404"/>
      <c r="CV85" s="404"/>
      <c r="CW85" s="404"/>
      <c r="CX85" s="404"/>
      <c r="CY85" s="404"/>
      <c r="CZ85" s="404"/>
      <c r="DA85" s="404"/>
      <c r="DB85" s="404"/>
      <c r="DC85" s="404"/>
      <c r="DD85" s="404"/>
      <c r="DE85" s="404"/>
      <c r="DF85" s="404"/>
      <c r="DG85" s="404"/>
      <c r="DH85" s="404"/>
      <c r="DI85" s="404"/>
      <c r="DJ85" s="405"/>
    </row>
    <row r="86" spans="3:115" ht="13.5" customHeight="1">
      <c r="C86" s="409" t="s">
        <v>166</v>
      </c>
      <c r="D86" s="410"/>
      <c r="E86" s="410"/>
      <c r="F86" s="410"/>
      <c r="G86" s="410"/>
      <c r="H86" s="410"/>
      <c r="I86" s="410"/>
      <c r="J86" s="410"/>
      <c r="K86" s="410"/>
      <c r="L86" s="410"/>
      <c r="M86" s="410"/>
      <c r="N86" s="410"/>
      <c r="O86" s="410"/>
      <c r="P86" s="410"/>
      <c r="Q86" s="410"/>
      <c r="R86" s="410"/>
      <c r="S86" s="410"/>
      <c r="T86" s="410"/>
      <c r="U86" s="410"/>
      <c r="V86" s="410"/>
      <c r="W86" s="410"/>
      <c r="X86" s="410"/>
      <c r="Y86" s="410"/>
      <c r="Z86" s="410"/>
      <c r="AA86" s="410"/>
      <c r="AB86" s="410"/>
      <c r="AC86" s="410"/>
      <c r="AD86" s="410"/>
      <c r="AE86" s="410"/>
      <c r="AF86" s="410"/>
      <c r="AG86" s="410"/>
      <c r="AH86" s="410"/>
      <c r="AI86" s="410"/>
      <c r="AJ86" s="410"/>
      <c r="AK86" s="410"/>
      <c r="AL86" s="410"/>
      <c r="AM86" s="410"/>
      <c r="AN86" s="410"/>
      <c r="AO86" s="410"/>
      <c r="AP86" s="410"/>
      <c r="AQ86" s="410"/>
      <c r="AR86" s="410"/>
      <c r="AS86" s="410"/>
      <c r="AT86" s="410"/>
      <c r="AU86" s="410"/>
      <c r="AV86" s="410"/>
      <c r="AW86" s="410"/>
      <c r="AX86" s="410"/>
      <c r="AY86" s="410"/>
      <c r="AZ86" s="410"/>
      <c r="BA86" s="410"/>
      <c r="BB86" s="410"/>
      <c r="BC86" s="410"/>
      <c r="BD86" s="411">
        <f>DATOS!B50</f>
        <v>0</v>
      </c>
      <c r="BE86" s="408"/>
      <c r="BF86" s="408"/>
      <c r="BG86" s="408"/>
      <c r="BH86" s="408"/>
      <c r="BI86" s="408"/>
      <c r="BJ86" s="16"/>
      <c r="BK86" s="16"/>
      <c r="BL86" s="16"/>
      <c r="BM86" s="16"/>
      <c r="BN86" s="195"/>
      <c r="BO86" s="195"/>
      <c r="BP86" s="195"/>
      <c r="BQ86" s="195"/>
      <c r="BR86" s="195"/>
      <c r="BS86" s="195"/>
      <c r="BT86" s="195"/>
      <c r="BU86" s="195"/>
      <c r="BV86" s="195"/>
      <c r="BW86" s="195"/>
      <c r="BX86" s="195"/>
      <c r="BY86" s="195"/>
      <c r="BZ86" s="195"/>
      <c r="CA86" s="195"/>
      <c r="CB86" s="195"/>
      <c r="CC86" s="195"/>
      <c r="CD86" s="195"/>
      <c r="CE86" s="195"/>
      <c r="CF86" s="195"/>
      <c r="CG86" s="195"/>
      <c r="CH86" s="195"/>
      <c r="CI86" s="195"/>
      <c r="CJ86" s="195"/>
      <c r="CK86" s="195"/>
      <c r="CL86" s="195"/>
      <c r="CM86" s="195"/>
      <c r="CN86" s="195"/>
      <c r="CO86" s="195"/>
      <c r="CP86" s="195"/>
      <c r="CQ86" s="195"/>
      <c r="CR86" s="195"/>
      <c r="CS86" s="195"/>
      <c r="CT86" s="195"/>
      <c r="CU86" s="195"/>
      <c r="CV86" s="195"/>
      <c r="CW86" s="195"/>
      <c r="CX86" s="195"/>
      <c r="CY86" s="195"/>
      <c r="CZ86" s="195"/>
      <c r="DA86" s="195"/>
      <c r="DB86" s="195"/>
      <c r="DC86" s="195"/>
      <c r="DD86" s="195"/>
      <c r="DE86" s="195"/>
      <c r="DF86" s="195"/>
      <c r="DG86" s="195"/>
      <c r="DH86" s="195"/>
      <c r="DI86" s="195"/>
      <c r="DJ86" s="196"/>
    </row>
    <row r="87" spans="3:115" ht="12.6" customHeight="1">
      <c r="C87" s="412" t="s">
        <v>167</v>
      </c>
      <c r="D87" s="413"/>
      <c r="E87" s="413"/>
      <c r="F87" s="413"/>
      <c r="G87" s="413"/>
      <c r="H87" s="413"/>
      <c r="I87" s="413"/>
      <c r="J87" s="413"/>
      <c r="K87" s="413"/>
      <c r="L87" s="413"/>
      <c r="M87" s="413"/>
      <c r="N87" s="413"/>
      <c r="O87" s="413"/>
      <c r="P87" s="413"/>
      <c r="Q87" s="413"/>
      <c r="R87" s="413"/>
      <c r="S87" s="413"/>
      <c r="T87" s="413"/>
      <c r="U87" s="413"/>
      <c r="V87" s="413"/>
      <c r="W87" s="413"/>
      <c r="X87" s="413"/>
      <c r="Y87" s="413"/>
      <c r="Z87" s="413"/>
      <c r="AA87" s="413"/>
      <c r="AB87" s="413"/>
      <c r="AC87" s="413"/>
      <c r="AD87" s="413"/>
      <c r="AE87" s="413"/>
      <c r="AF87" s="413"/>
      <c r="AG87" s="413"/>
      <c r="AH87" s="413"/>
      <c r="AI87" s="413"/>
      <c r="AJ87" s="413"/>
      <c r="AK87" s="413"/>
      <c r="AL87" s="413"/>
      <c r="AM87" s="413"/>
      <c r="AN87" s="413"/>
      <c r="AO87" s="413"/>
      <c r="AP87" s="413"/>
      <c r="AQ87" s="413"/>
      <c r="AR87" s="413"/>
      <c r="AS87" s="413"/>
      <c r="AT87" s="413"/>
      <c r="AU87" s="413"/>
      <c r="AV87" s="413"/>
      <c r="AW87" s="413"/>
      <c r="AX87" s="413"/>
      <c r="AY87" s="413"/>
      <c r="AZ87" s="413"/>
      <c r="BA87" s="413"/>
      <c r="BB87" s="413"/>
      <c r="BC87" s="413"/>
      <c r="BD87" s="414">
        <f>DATOS!B51</f>
        <v>0</v>
      </c>
      <c r="BE87" s="415"/>
      <c r="BF87" s="415"/>
      <c r="BG87" s="415"/>
      <c r="BH87" s="415"/>
      <c r="BI87" s="415"/>
      <c r="BJ87" s="178"/>
      <c r="BK87" s="178"/>
      <c r="BL87" s="178"/>
      <c r="BM87" s="178"/>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11"/>
    </row>
    <row r="88" spans="3:115" s="173" customFormat="1" ht="12.6" customHeight="1">
      <c r="C88" s="412"/>
      <c r="D88" s="416"/>
      <c r="E88" s="416"/>
      <c r="F88" s="416"/>
      <c r="G88" s="416"/>
      <c r="H88" s="416"/>
      <c r="I88" s="416"/>
      <c r="J88" s="416"/>
      <c r="K88" s="416"/>
      <c r="L88" s="416"/>
      <c r="M88" s="416"/>
      <c r="N88" s="416"/>
      <c r="O88" s="416"/>
      <c r="P88" s="416"/>
      <c r="Q88" s="416"/>
      <c r="R88" s="416"/>
      <c r="S88" s="416"/>
      <c r="T88" s="416"/>
      <c r="U88" s="416"/>
      <c r="V88" s="416"/>
      <c r="W88" s="416"/>
      <c r="X88" s="416"/>
      <c r="Y88" s="416"/>
      <c r="Z88" s="416"/>
      <c r="AA88" s="416"/>
      <c r="AB88" s="416"/>
      <c r="AC88" s="416"/>
      <c r="AD88" s="416"/>
      <c r="AE88" s="416"/>
      <c r="AF88" s="416"/>
      <c r="AG88" s="414"/>
      <c r="AH88" s="415"/>
      <c r="AI88" s="415"/>
      <c r="AJ88" s="415"/>
      <c r="AK88" s="415"/>
      <c r="AL88" s="415"/>
      <c r="AM88" s="30"/>
      <c r="AN88" s="30"/>
      <c r="AO88" s="30"/>
      <c r="AP88" s="30"/>
      <c r="AQ88" s="30"/>
      <c r="AR88" s="30"/>
      <c r="AS88" s="30"/>
      <c r="AT88" s="30"/>
      <c r="AU88" s="30"/>
      <c r="AV88" s="30"/>
      <c r="AW88" s="30"/>
      <c r="AX88" s="30"/>
      <c r="AY88" s="30"/>
      <c r="AZ88" s="30"/>
      <c r="BA88" s="30"/>
      <c r="BB88" s="30"/>
      <c r="BC88" s="30"/>
      <c r="BD88" s="178"/>
      <c r="BE88" s="178"/>
      <c r="BF88" s="178"/>
      <c r="BG88" s="178"/>
      <c r="BH88" s="178"/>
      <c r="BI88" s="178"/>
      <c r="BJ88" s="178"/>
      <c r="BK88" s="178"/>
      <c r="BL88" s="178"/>
      <c r="BM88" s="178"/>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11"/>
    </row>
    <row r="89" spans="3:115" s="173" customFormat="1" ht="12.6" customHeight="1">
      <c r="C89" s="417"/>
      <c r="D89" s="418"/>
      <c r="E89" s="418"/>
      <c r="F89" s="418"/>
      <c r="G89" s="418"/>
      <c r="H89" s="418"/>
      <c r="I89" s="418"/>
      <c r="J89" s="418"/>
      <c r="K89" s="418"/>
      <c r="L89" s="418"/>
      <c r="M89" s="418"/>
      <c r="N89" s="418"/>
      <c r="O89" s="418"/>
      <c r="P89" s="418"/>
      <c r="Q89" s="418"/>
      <c r="R89" s="418"/>
      <c r="S89" s="418"/>
      <c r="T89" s="418"/>
      <c r="U89" s="418"/>
      <c r="V89" s="418"/>
      <c r="W89" s="418"/>
      <c r="X89" s="418"/>
      <c r="Y89" s="418"/>
      <c r="Z89" s="418"/>
      <c r="AA89" s="418"/>
      <c r="AB89" s="418"/>
      <c r="AC89" s="418"/>
      <c r="AD89" s="418"/>
      <c r="AE89" s="418"/>
      <c r="AF89" s="418"/>
      <c r="AG89" s="414"/>
      <c r="AH89" s="415"/>
      <c r="AI89" s="415"/>
      <c r="AJ89" s="415"/>
      <c r="AK89" s="415"/>
      <c r="AL89" s="415"/>
      <c r="AM89" s="416"/>
      <c r="AN89" s="416"/>
      <c r="AO89" s="416"/>
      <c r="AP89" s="416"/>
      <c r="AQ89" s="416"/>
      <c r="AR89" s="416"/>
      <c r="AS89" s="416"/>
      <c r="AT89" s="416"/>
      <c r="AU89" s="416"/>
      <c r="AV89" s="416"/>
      <c r="AW89" s="416"/>
      <c r="AX89" s="416"/>
      <c r="AY89" s="416"/>
      <c r="AZ89" s="416"/>
      <c r="BA89" s="416"/>
      <c r="BB89" s="416"/>
      <c r="BC89" s="416"/>
      <c r="BD89" s="416"/>
      <c r="BE89" s="416"/>
      <c r="BF89" s="416"/>
      <c r="BG89" s="416"/>
      <c r="BH89" s="416"/>
      <c r="BI89" s="416"/>
      <c r="BJ89" s="416"/>
      <c r="BK89" s="416"/>
      <c r="BL89" s="416"/>
      <c r="BM89" s="178"/>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11"/>
    </row>
    <row r="90" spans="3:115" s="173" customFormat="1" ht="12.6" customHeight="1">
      <c r="C90" s="183"/>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6"/>
      <c r="AN90" s="187"/>
      <c r="AO90" s="187"/>
      <c r="AP90" s="187"/>
      <c r="AQ90" s="187"/>
      <c r="AR90" s="187"/>
      <c r="AS90" s="18"/>
      <c r="AT90" s="18"/>
      <c r="AU90" s="18"/>
      <c r="AV90" s="18"/>
      <c r="AW90" s="18"/>
      <c r="AX90" s="18"/>
      <c r="AY90" s="18"/>
      <c r="AZ90" s="18"/>
      <c r="BA90" s="18"/>
      <c r="BB90" s="18"/>
      <c r="BC90" s="18"/>
      <c r="BD90" s="18"/>
      <c r="BE90" s="18"/>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4"/>
    </row>
    <row r="91" spans="3:115" ht="12.6" customHeight="1">
      <c r="C91" s="397" t="s">
        <v>85</v>
      </c>
      <c r="D91" s="398"/>
      <c r="E91" s="398"/>
      <c r="F91" s="398"/>
      <c r="G91" s="398"/>
      <c r="H91" s="398"/>
      <c r="I91" s="398"/>
      <c r="J91" s="398"/>
      <c r="K91" s="398"/>
      <c r="L91" s="398"/>
      <c r="M91" s="398"/>
      <c r="N91" s="398"/>
      <c r="O91" s="398"/>
      <c r="P91" s="398"/>
      <c r="Q91" s="398"/>
      <c r="R91" s="398"/>
      <c r="S91" s="398"/>
      <c r="T91" s="398"/>
      <c r="U91" s="398"/>
      <c r="V91" s="398"/>
      <c r="W91" s="398"/>
      <c r="X91" s="398"/>
      <c r="Y91" s="398"/>
      <c r="Z91" s="398"/>
      <c r="AA91" s="398"/>
      <c r="AB91" s="398"/>
      <c r="AC91" s="398"/>
      <c r="AD91" s="398"/>
      <c r="AE91" s="398"/>
      <c r="AF91" s="398"/>
      <c r="AG91" s="398"/>
      <c r="AH91" s="398"/>
      <c r="AI91" s="398"/>
      <c r="AJ91" s="398"/>
      <c r="AK91" s="398"/>
      <c r="AL91" s="398"/>
      <c r="AM91" s="398"/>
      <c r="AN91" s="398"/>
      <c r="AO91" s="398"/>
      <c r="AP91" s="398"/>
      <c r="AQ91" s="398"/>
      <c r="AR91" s="398"/>
      <c r="AS91" s="398"/>
      <c r="AT91" s="398"/>
      <c r="AU91" s="398"/>
      <c r="AV91" s="398"/>
      <c r="AW91" s="398"/>
      <c r="AX91" s="398"/>
      <c r="AY91" s="398"/>
      <c r="AZ91" s="398"/>
      <c r="BA91" s="398"/>
      <c r="BB91" s="398"/>
      <c r="BC91" s="398"/>
      <c r="BD91" s="398"/>
      <c r="BE91" s="398"/>
      <c r="BF91" s="398"/>
      <c r="BG91" s="398"/>
      <c r="BH91" s="398"/>
      <c r="BI91" s="398"/>
      <c r="BJ91" s="398"/>
      <c r="BK91" s="398"/>
      <c r="BL91" s="398"/>
      <c r="BM91" s="398"/>
      <c r="BN91" s="398"/>
      <c r="BO91" s="398"/>
      <c r="BP91" s="398"/>
      <c r="BQ91" s="398"/>
      <c r="BR91" s="398"/>
      <c r="BS91" s="398"/>
      <c r="BT91" s="398"/>
      <c r="BU91" s="398"/>
      <c r="BV91" s="398"/>
      <c r="BW91" s="398"/>
      <c r="BX91" s="398"/>
      <c r="BY91" s="398"/>
      <c r="BZ91" s="398"/>
      <c r="CA91" s="398"/>
      <c r="CB91" s="398"/>
      <c r="CC91" s="398"/>
      <c r="CD91" s="398"/>
      <c r="CE91" s="398"/>
      <c r="CF91" s="398"/>
      <c r="CG91" s="398"/>
      <c r="CH91" s="398"/>
      <c r="CI91" s="398"/>
      <c r="CJ91" s="398"/>
      <c r="CK91" s="398"/>
      <c r="CL91" s="398"/>
      <c r="CM91" s="398"/>
      <c r="CN91" s="398"/>
      <c r="CO91" s="398"/>
      <c r="CP91" s="398"/>
      <c r="CQ91" s="398"/>
      <c r="CR91" s="398"/>
      <c r="CS91" s="398"/>
      <c r="CT91" s="398"/>
      <c r="CU91" s="398"/>
      <c r="CV91" s="398"/>
      <c r="CW91" s="398"/>
      <c r="CX91" s="398"/>
      <c r="CY91" s="398"/>
      <c r="CZ91" s="398"/>
      <c r="DA91" s="398"/>
      <c r="DB91" s="398"/>
      <c r="DC91" s="398"/>
      <c r="DD91" s="398"/>
      <c r="DE91" s="398"/>
      <c r="DF91" s="398"/>
      <c r="DG91" s="398"/>
      <c r="DH91" s="398"/>
      <c r="DI91" s="398"/>
      <c r="DJ91" s="399"/>
    </row>
    <row r="92" spans="3:115" ht="12.6" customHeight="1">
      <c r="C92" s="400"/>
      <c r="D92" s="362"/>
      <c r="E92" s="362"/>
      <c r="F92" s="362"/>
      <c r="G92" s="362"/>
      <c r="H92" s="362"/>
      <c r="I92" s="362"/>
      <c r="J92" s="362"/>
      <c r="K92" s="362"/>
      <c r="L92" s="362"/>
      <c r="M92" s="362"/>
      <c r="N92" s="362"/>
      <c r="O92" s="362"/>
      <c r="P92" s="362"/>
      <c r="Q92" s="362"/>
      <c r="R92" s="362"/>
      <c r="S92" s="362"/>
      <c r="T92" s="362"/>
      <c r="U92" s="362"/>
      <c r="V92" s="362"/>
      <c r="W92" s="362"/>
      <c r="X92" s="362"/>
      <c r="Y92" s="362"/>
      <c r="Z92" s="362"/>
      <c r="AA92" s="362"/>
      <c r="AB92" s="362"/>
      <c r="AC92" s="362"/>
      <c r="AD92" s="362"/>
      <c r="AE92" s="362"/>
      <c r="AF92" s="362"/>
      <c r="AG92" s="362"/>
      <c r="AH92" s="362"/>
      <c r="AI92" s="362"/>
      <c r="AJ92" s="362"/>
      <c r="AK92" s="362"/>
      <c r="AL92" s="362"/>
      <c r="AM92" s="362"/>
      <c r="AN92" s="362"/>
      <c r="AO92" s="362"/>
      <c r="AP92" s="362"/>
      <c r="AQ92" s="362"/>
      <c r="AR92" s="362"/>
      <c r="AS92" s="362"/>
      <c r="AT92" s="362"/>
      <c r="AU92" s="362"/>
      <c r="AV92" s="362"/>
      <c r="AW92" s="362"/>
      <c r="AX92" s="362"/>
      <c r="AY92" s="362"/>
      <c r="AZ92" s="362"/>
      <c r="BA92" s="362"/>
      <c r="BB92" s="362"/>
      <c r="BC92" s="362"/>
      <c r="BD92" s="362"/>
      <c r="BE92" s="362"/>
      <c r="BF92" s="362"/>
      <c r="BG92" s="362"/>
      <c r="BH92" s="362"/>
      <c r="BI92" s="362"/>
      <c r="BJ92" s="362"/>
      <c r="BK92" s="362"/>
      <c r="BL92" s="362"/>
      <c r="BM92" s="362"/>
      <c r="BN92" s="362"/>
      <c r="BO92" s="362"/>
      <c r="BP92" s="362"/>
      <c r="BQ92" s="362"/>
      <c r="BR92" s="362"/>
      <c r="BS92" s="362"/>
      <c r="BT92" s="362"/>
      <c r="BU92" s="362"/>
      <c r="BV92" s="362"/>
      <c r="BW92" s="362"/>
      <c r="BX92" s="362"/>
      <c r="BY92" s="362"/>
      <c r="BZ92" s="362"/>
      <c r="CA92" s="362"/>
      <c r="CB92" s="362"/>
      <c r="CC92" s="362"/>
      <c r="CD92" s="362"/>
      <c r="CE92" s="362"/>
      <c r="CF92" s="362"/>
      <c r="CG92" s="362"/>
      <c r="CH92" s="362"/>
      <c r="CI92" s="362"/>
      <c r="CJ92" s="362"/>
      <c r="CK92" s="362"/>
      <c r="CL92" s="362"/>
      <c r="CM92" s="362"/>
      <c r="CN92" s="362"/>
      <c r="CO92" s="362"/>
      <c r="CP92" s="362"/>
      <c r="CQ92" s="362"/>
      <c r="CR92" s="362"/>
      <c r="CS92" s="362"/>
      <c r="CT92" s="362"/>
      <c r="CU92" s="362"/>
      <c r="CV92" s="362"/>
      <c r="CW92" s="362"/>
      <c r="CX92" s="362"/>
      <c r="CY92" s="362"/>
      <c r="CZ92" s="362"/>
      <c r="DA92" s="362"/>
      <c r="DB92" s="362"/>
      <c r="DC92" s="362"/>
      <c r="DD92" s="362"/>
      <c r="DE92" s="362"/>
      <c r="DF92" s="362"/>
      <c r="DG92" s="362"/>
      <c r="DH92" s="362"/>
      <c r="DI92" s="362"/>
      <c r="DJ92" s="401"/>
    </row>
    <row r="93" spans="3:115" ht="12.6" customHeight="1">
      <c r="C93" s="402" t="s">
        <v>86</v>
      </c>
      <c r="D93" s="383"/>
      <c r="E93" s="383"/>
      <c r="F93" s="383"/>
      <c r="G93" s="383"/>
      <c r="H93" s="383"/>
      <c r="I93" s="383"/>
      <c r="J93" s="383"/>
      <c r="K93" s="383"/>
      <c r="L93" s="383"/>
      <c r="M93" s="383"/>
      <c r="N93" s="383"/>
      <c r="O93" s="383"/>
      <c r="P93" s="383"/>
      <c r="Q93" s="383"/>
      <c r="R93" s="383"/>
      <c r="S93" s="383"/>
      <c r="T93" s="383"/>
      <c r="U93" s="383"/>
      <c r="V93" s="383"/>
      <c r="W93" s="383"/>
      <c r="X93" s="383"/>
      <c r="Y93" s="383"/>
      <c r="Z93" s="383"/>
      <c r="AA93" s="383"/>
      <c r="AB93" s="383"/>
      <c r="AC93" s="383"/>
      <c r="AD93" s="383"/>
      <c r="AE93" s="383"/>
      <c r="AF93" s="383"/>
      <c r="AG93" s="383"/>
      <c r="AH93" s="383"/>
      <c r="AI93" s="383"/>
      <c r="AJ93" s="383"/>
      <c r="AK93" s="383"/>
      <c r="AL93" s="383"/>
      <c r="AM93" s="383"/>
      <c r="AN93" s="383"/>
      <c r="AO93" s="383"/>
      <c r="AP93" s="383"/>
      <c r="AQ93" s="383"/>
      <c r="AR93" s="383"/>
      <c r="AS93" s="383"/>
      <c r="AT93" s="383"/>
      <c r="AU93" s="383"/>
      <c r="AV93" s="383"/>
      <c r="AW93" s="383"/>
      <c r="AX93" s="383"/>
      <c r="AY93" s="383"/>
      <c r="AZ93" s="383"/>
      <c r="BA93" s="383"/>
      <c r="BB93" s="383"/>
      <c r="BC93" s="383"/>
      <c r="BD93" s="383"/>
      <c r="BE93" s="383"/>
      <c r="BF93" s="383"/>
      <c r="BG93" s="383"/>
      <c r="BH93" s="383"/>
      <c r="BI93" s="383"/>
      <c r="BJ93" s="383"/>
      <c r="BK93" s="383"/>
      <c r="BL93" s="383"/>
      <c r="BM93" s="383"/>
      <c r="BN93" s="383"/>
      <c r="BO93" s="383"/>
      <c r="BP93" s="383"/>
      <c r="BQ93" s="383"/>
      <c r="BR93" s="383"/>
      <c r="BS93" s="383"/>
      <c r="BT93" s="383"/>
      <c r="BU93" s="383"/>
      <c r="BV93" s="383"/>
      <c r="BW93" s="383"/>
      <c r="BX93" s="383"/>
      <c r="BY93" s="383"/>
      <c r="BZ93" s="383"/>
      <c r="CA93" s="383"/>
      <c r="CB93" s="383"/>
      <c r="CC93" s="383"/>
      <c r="CD93" s="383"/>
      <c r="CE93" s="383"/>
      <c r="CF93" s="383"/>
      <c r="CG93" s="383"/>
      <c r="CH93" s="383"/>
      <c r="CI93" s="383"/>
      <c r="CJ93" s="383"/>
      <c r="CK93" s="383"/>
      <c r="CL93" s="383"/>
      <c r="CM93" s="383"/>
      <c r="CN93" s="383"/>
      <c r="CO93" s="383"/>
      <c r="CP93" s="383"/>
      <c r="CQ93" s="383"/>
      <c r="CR93" s="383"/>
      <c r="CS93" s="383"/>
      <c r="CT93" s="383"/>
      <c r="CU93" s="383"/>
      <c r="CV93" s="383"/>
      <c r="CW93" s="383"/>
      <c r="CX93" s="383"/>
      <c r="CY93" s="383"/>
      <c r="CZ93" s="383"/>
      <c r="DA93" s="383"/>
      <c r="DB93" s="383"/>
      <c r="DC93" s="383"/>
      <c r="DD93" s="383"/>
      <c r="DE93" s="383"/>
      <c r="DF93" s="383"/>
      <c r="DG93" s="383"/>
      <c r="DH93" s="383"/>
      <c r="DI93" s="383"/>
      <c r="DJ93" s="384"/>
    </row>
    <row r="94" spans="3:115" ht="12.6" customHeight="1">
      <c r="C94" s="382" t="s">
        <v>87</v>
      </c>
      <c r="D94" s="383"/>
      <c r="E94" s="383"/>
      <c r="F94" s="383"/>
      <c r="G94" s="383"/>
      <c r="H94" s="383"/>
      <c r="I94" s="383"/>
      <c r="J94" s="383"/>
      <c r="K94" s="383"/>
      <c r="L94" s="383"/>
      <c r="M94" s="383"/>
      <c r="N94" s="383"/>
      <c r="O94" s="383"/>
      <c r="P94" s="383"/>
      <c r="Q94" s="383"/>
      <c r="R94" s="383"/>
      <c r="S94" s="383"/>
      <c r="T94" s="383"/>
      <c r="U94" s="383"/>
      <c r="V94" s="383"/>
      <c r="W94" s="383"/>
      <c r="X94" s="383"/>
      <c r="Y94" s="383"/>
      <c r="Z94" s="383"/>
      <c r="AA94" s="383"/>
      <c r="AB94" s="383"/>
      <c r="AC94" s="383"/>
      <c r="AD94" s="383"/>
      <c r="AE94" s="383"/>
      <c r="AF94" s="383"/>
      <c r="AG94" s="383"/>
      <c r="AH94" s="383"/>
      <c r="AI94" s="383"/>
      <c r="AJ94" s="383"/>
      <c r="AK94" s="383"/>
      <c r="AL94" s="383"/>
      <c r="AM94" s="383"/>
      <c r="AN94" s="383"/>
      <c r="AO94" s="383"/>
      <c r="AP94" s="383"/>
      <c r="AQ94" s="383"/>
      <c r="AR94" s="383"/>
      <c r="AS94" s="383"/>
      <c r="AT94" s="383"/>
      <c r="AU94" s="383"/>
      <c r="AV94" s="383"/>
      <c r="AW94" s="383"/>
      <c r="AX94" s="383"/>
      <c r="AY94" s="383"/>
      <c r="AZ94" s="383"/>
      <c r="BA94" s="383"/>
      <c r="BB94" s="383"/>
      <c r="BC94" s="383"/>
      <c r="BD94" s="383"/>
      <c r="BE94" s="383"/>
      <c r="BF94" s="383"/>
      <c r="BG94" s="383"/>
      <c r="BH94" s="383"/>
      <c r="BI94" s="383"/>
      <c r="BJ94" s="383"/>
      <c r="BK94" s="383"/>
      <c r="BL94" s="383"/>
      <c r="BM94" s="383"/>
      <c r="BN94" s="383"/>
      <c r="BO94" s="383"/>
      <c r="BP94" s="383"/>
      <c r="BQ94" s="383"/>
      <c r="BR94" s="383"/>
      <c r="BS94" s="383"/>
      <c r="BT94" s="383"/>
      <c r="BU94" s="383"/>
      <c r="BV94" s="383"/>
      <c r="BW94" s="383"/>
      <c r="BX94" s="383"/>
      <c r="BY94" s="383"/>
      <c r="BZ94" s="383"/>
      <c r="CA94" s="383"/>
      <c r="CB94" s="383"/>
      <c r="CC94" s="383"/>
      <c r="CD94" s="383"/>
      <c r="CE94" s="383"/>
      <c r="CF94" s="383"/>
      <c r="CG94" s="383"/>
      <c r="CH94" s="383"/>
      <c r="CI94" s="383"/>
      <c r="CJ94" s="383"/>
      <c r="CK94" s="383"/>
      <c r="CL94" s="383"/>
      <c r="CM94" s="383"/>
      <c r="CN94" s="383"/>
      <c r="CO94" s="383"/>
      <c r="CP94" s="383"/>
      <c r="CQ94" s="383"/>
      <c r="CR94" s="383"/>
      <c r="CS94" s="383"/>
      <c r="CT94" s="383"/>
      <c r="CU94" s="383"/>
      <c r="CV94" s="383"/>
      <c r="CW94" s="383"/>
      <c r="CX94" s="383"/>
      <c r="CY94" s="383"/>
      <c r="CZ94" s="383"/>
      <c r="DA94" s="383"/>
      <c r="DB94" s="383"/>
      <c r="DC94" s="383"/>
      <c r="DD94" s="383"/>
      <c r="DE94" s="383"/>
      <c r="DF94" s="383"/>
      <c r="DG94" s="383"/>
      <c r="DH94" s="383"/>
      <c r="DI94" s="383"/>
      <c r="DJ94" s="384"/>
    </row>
    <row r="95" spans="3:115" ht="12.6" customHeight="1">
      <c r="C95" s="382" t="s">
        <v>204</v>
      </c>
      <c r="D95" s="383"/>
      <c r="E95" s="383"/>
      <c r="F95" s="383"/>
      <c r="G95" s="383"/>
      <c r="H95" s="383"/>
      <c r="I95" s="383"/>
      <c r="J95" s="383"/>
      <c r="K95" s="383"/>
      <c r="L95" s="383"/>
      <c r="M95" s="383"/>
      <c r="N95" s="383"/>
      <c r="O95" s="383"/>
      <c r="P95" s="383"/>
      <c r="Q95" s="383"/>
      <c r="R95" s="383"/>
      <c r="S95" s="383"/>
      <c r="T95" s="383"/>
      <c r="U95" s="383"/>
      <c r="V95" s="383"/>
      <c r="W95" s="383"/>
      <c r="X95" s="383"/>
      <c r="Y95" s="383"/>
      <c r="Z95" s="383"/>
      <c r="AA95" s="383"/>
      <c r="AB95" s="383"/>
      <c r="AC95" s="383"/>
      <c r="AD95" s="383"/>
      <c r="AE95" s="383"/>
      <c r="AF95" s="383"/>
      <c r="AG95" s="383"/>
      <c r="AH95" s="383"/>
      <c r="AI95" s="383"/>
      <c r="AJ95" s="383"/>
      <c r="AK95" s="383"/>
      <c r="AL95" s="383"/>
      <c r="AM95" s="383"/>
      <c r="AN95" s="383"/>
      <c r="AO95" s="383"/>
      <c r="AP95" s="383"/>
      <c r="AQ95" s="383"/>
      <c r="AR95" s="383"/>
      <c r="AS95" s="383"/>
      <c r="AT95" s="383"/>
      <c r="AU95" s="383"/>
      <c r="AV95" s="383"/>
      <c r="AW95" s="383"/>
      <c r="AX95" s="383"/>
      <c r="AY95" s="383"/>
      <c r="AZ95" s="383"/>
      <c r="BA95" s="383"/>
      <c r="BB95" s="383"/>
      <c r="BC95" s="383"/>
      <c r="BD95" s="383"/>
      <c r="BE95" s="383"/>
      <c r="BF95" s="383"/>
      <c r="BG95" s="383"/>
      <c r="BH95" s="383"/>
      <c r="BI95" s="383"/>
      <c r="BJ95" s="383"/>
      <c r="BK95" s="383"/>
      <c r="BL95" s="383"/>
      <c r="BM95" s="383"/>
      <c r="BN95" s="383"/>
      <c r="BO95" s="383"/>
      <c r="BP95" s="383"/>
      <c r="BQ95" s="383"/>
      <c r="BR95" s="383"/>
      <c r="BS95" s="383"/>
      <c r="BT95" s="383"/>
      <c r="BU95" s="383"/>
      <c r="BV95" s="383"/>
      <c r="BW95" s="383"/>
      <c r="BX95" s="383"/>
      <c r="BY95" s="383"/>
      <c r="BZ95" s="383"/>
      <c r="CA95" s="383"/>
      <c r="CB95" s="383"/>
      <c r="CC95" s="383"/>
      <c r="CD95" s="383"/>
      <c r="CE95" s="383"/>
      <c r="CF95" s="383"/>
      <c r="CG95" s="383"/>
      <c r="CH95" s="383"/>
      <c r="CI95" s="383"/>
      <c r="CJ95" s="383"/>
      <c r="CK95" s="383"/>
      <c r="CL95" s="383"/>
      <c r="CM95" s="383"/>
      <c r="CN95" s="383"/>
      <c r="CO95" s="383"/>
      <c r="CP95" s="383"/>
      <c r="CQ95" s="383"/>
      <c r="CR95" s="383"/>
      <c r="CS95" s="383"/>
      <c r="CT95" s="383"/>
      <c r="CU95" s="383"/>
      <c r="CV95" s="383"/>
      <c r="CW95" s="383"/>
      <c r="CX95" s="383"/>
      <c r="CY95" s="383"/>
      <c r="CZ95" s="383"/>
      <c r="DA95" s="383"/>
      <c r="DB95" s="383"/>
      <c r="DC95" s="383"/>
      <c r="DD95" s="383"/>
      <c r="DE95" s="383"/>
      <c r="DF95" s="383"/>
      <c r="DG95" s="383"/>
      <c r="DH95" s="383"/>
      <c r="DI95" s="383"/>
      <c r="DJ95" s="384"/>
    </row>
    <row r="96" spans="3:115" ht="12.6" customHeight="1">
      <c r="C96" s="382"/>
      <c r="D96" s="383"/>
      <c r="E96" s="383"/>
      <c r="F96" s="383"/>
      <c r="G96" s="383"/>
      <c r="H96" s="383"/>
      <c r="I96" s="383"/>
      <c r="J96" s="383"/>
      <c r="K96" s="383"/>
      <c r="L96" s="383"/>
      <c r="M96" s="383"/>
      <c r="N96" s="383"/>
      <c r="O96" s="383"/>
      <c r="P96" s="383"/>
      <c r="Q96" s="383"/>
      <c r="R96" s="383"/>
      <c r="S96" s="383"/>
      <c r="T96" s="383"/>
      <c r="U96" s="383"/>
      <c r="V96" s="383"/>
      <c r="W96" s="383"/>
      <c r="X96" s="383"/>
      <c r="Y96" s="383"/>
      <c r="Z96" s="383"/>
      <c r="AA96" s="383"/>
      <c r="AB96" s="383"/>
      <c r="AC96" s="383"/>
      <c r="AD96" s="383"/>
      <c r="AE96" s="383"/>
      <c r="AF96" s="383"/>
      <c r="AG96" s="383"/>
      <c r="AH96" s="383"/>
      <c r="AI96" s="383"/>
      <c r="AJ96" s="383"/>
      <c r="AK96" s="383"/>
      <c r="AL96" s="383"/>
      <c r="AM96" s="383"/>
      <c r="AN96" s="383"/>
      <c r="AO96" s="383"/>
      <c r="AP96" s="383"/>
      <c r="AQ96" s="383"/>
      <c r="AR96" s="383"/>
      <c r="AS96" s="383"/>
      <c r="AT96" s="383"/>
      <c r="AU96" s="383"/>
      <c r="AV96" s="383"/>
      <c r="AW96" s="383"/>
      <c r="AX96" s="383"/>
      <c r="AY96" s="383"/>
      <c r="AZ96" s="383"/>
      <c r="BA96" s="383"/>
      <c r="BB96" s="383"/>
      <c r="BC96" s="383"/>
      <c r="BD96" s="383"/>
      <c r="BE96" s="383"/>
      <c r="BF96" s="383"/>
      <c r="BG96" s="383"/>
      <c r="BH96" s="383"/>
      <c r="BI96" s="383"/>
      <c r="BJ96" s="383"/>
      <c r="BK96" s="383"/>
      <c r="BL96" s="383"/>
      <c r="BM96" s="383"/>
      <c r="BN96" s="383"/>
      <c r="BO96" s="383"/>
      <c r="BP96" s="383"/>
      <c r="BQ96" s="383"/>
      <c r="BR96" s="383"/>
      <c r="BS96" s="383"/>
      <c r="BT96" s="383"/>
      <c r="BU96" s="383"/>
      <c r="BV96" s="383"/>
      <c r="BW96" s="383"/>
      <c r="BX96" s="383"/>
      <c r="BY96" s="383"/>
      <c r="BZ96" s="383"/>
      <c r="CA96" s="383"/>
      <c r="CB96" s="383"/>
      <c r="CC96" s="383"/>
      <c r="CD96" s="383"/>
      <c r="CE96" s="383"/>
      <c r="CF96" s="383"/>
      <c r="CG96" s="383"/>
      <c r="CH96" s="383"/>
      <c r="CI96" s="383"/>
      <c r="CJ96" s="383"/>
      <c r="CK96" s="383"/>
      <c r="CL96" s="383"/>
      <c r="CM96" s="383"/>
      <c r="CN96" s="383"/>
      <c r="CO96" s="383"/>
      <c r="CP96" s="383"/>
      <c r="CQ96" s="383"/>
      <c r="CR96" s="383"/>
      <c r="CS96" s="383"/>
      <c r="CT96" s="383"/>
      <c r="CU96" s="383"/>
      <c r="CV96" s="383"/>
      <c r="CW96" s="383"/>
      <c r="CX96" s="383"/>
      <c r="CY96" s="383"/>
      <c r="CZ96" s="383"/>
      <c r="DA96" s="383"/>
      <c r="DB96" s="383"/>
      <c r="DC96" s="383"/>
      <c r="DD96" s="383"/>
      <c r="DE96" s="383"/>
      <c r="DF96" s="383"/>
      <c r="DG96" s="383"/>
      <c r="DH96" s="383"/>
      <c r="DI96" s="383"/>
      <c r="DJ96" s="384"/>
    </row>
    <row r="97" spans="2:116" ht="24" customHeight="1">
      <c r="C97" s="385" t="s">
        <v>109</v>
      </c>
      <c r="D97" s="386"/>
      <c r="E97" s="386"/>
      <c r="F97" s="386"/>
      <c r="G97" s="386"/>
      <c r="H97" s="386"/>
      <c r="I97" s="386"/>
      <c r="J97" s="386"/>
      <c r="K97" s="386"/>
      <c r="L97" s="386"/>
      <c r="M97" s="386"/>
      <c r="N97" s="386"/>
      <c r="O97" s="386"/>
      <c r="P97" s="386"/>
      <c r="Q97" s="386"/>
      <c r="R97" s="386"/>
      <c r="S97" s="386"/>
      <c r="T97" s="386"/>
      <c r="U97" s="386"/>
      <c r="V97" s="386"/>
      <c r="W97" s="386"/>
      <c r="X97" s="386"/>
      <c r="Y97" s="386"/>
      <c r="Z97" s="386"/>
      <c r="AA97" s="386"/>
      <c r="AB97" s="386"/>
      <c r="AC97" s="386"/>
      <c r="AD97" s="386"/>
      <c r="AE97" s="386"/>
      <c r="AF97" s="386"/>
      <c r="AG97" s="386"/>
      <c r="AH97" s="386"/>
      <c r="AI97" s="386"/>
      <c r="AJ97" s="386"/>
      <c r="AK97" s="386"/>
      <c r="AL97" s="386"/>
      <c r="AM97" s="386"/>
      <c r="AN97" s="386"/>
      <c r="AO97" s="386"/>
      <c r="AP97" s="386"/>
      <c r="AQ97" s="386"/>
      <c r="AR97" s="386"/>
      <c r="AS97" s="386"/>
      <c r="AT97" s="386"/>
      <c r="AU97" s="386"/>
      <c r="AV97" s="386"/>
      <c r="AW97" s="386"/>
      <c r="AX97" s="386"/>
      <c r="AY97" s="386"/>
      <c r="AZ97" s="386"/>
      <c r="BA97" s="386"/>
      <c r="BB97" s="386"/>
      <c r="BC97" s="386"/>
      <c r="BD97" s="386"/>
      <c r="BE97" s="386"/>
      <c r="BF97" s="386"/>
      <c r="BG97" s="386"/>
      <c r="BH97" s="386"/>
      <c r="BI97" s="386"/>
      <c r="BJ97" s="386"/>
      <c r="BK97" s="386"/>
      <c r="BL97" s="386"/>
      <c r="BM97" s="386"/>
      <c r="BN97" s="386"/>
      <c r="BO97" s="386"/>
      <c r="BP97" s="386"/>
      <c r="BQ97" s="386"/>
      <c r="BR97" s="386"/>
      <c r="BS97" s="386"/>
      <c r="BT97" s="386"/>
      <c r="BU97" s="386"/>
      <c r="BV97" s="386"/>
      <c r="BW97" s="386"/>
      <c r="BX97" s="386"/>
      <c r="BY97" s="386"/>
      <c r="BZ97" s="386"/>
      <c r="CA97" s="386"/>
      <c r="CB97" s="386"/>
      <c r="CC97" s="386"/>
      <c r="CD97" s="386"/>
      <c r="CE97" s="386"/>
      <c r="CF97" s="386"/>
      <c r="CG97" s="386"/>
      <c r="CH97" s="386"/>
      <c r="CI97" s="386"/>
      <c r="CJ97" s="386"/>
      <c r="CK97" s="386"/>
      <c r="CL97" s="386"/>
      <c r="CM97" s="386"/>
      <c r="CN97" s="386"/>
      <c r="CO97" s="386"/>
      <c r="CP97" s="386"/>
      <c r="CQ97" s="386"/>
      <c r="CR97" s="386"/>
      <c r="CS97" s="386"/>
      <c r="CT97" s="386"/>
      <c r="CU97" s="386"/>
      <c r="CV97" s="386"/>
      <c r="CW97" s="386"/>
      <c r="CX97" s="386"/>
      <c r="CY97" s="386"/>
      <c r="CZ97" s="386"/>
      <c r="DA97" s="386"/>
      <c r="DB97" s="386"/>
      <c r="DC97" s="386"/>
      <c r="DD97" s="386"/>
      <c r="DE97" s="386"/>
      <c r="DF97" s="386"/>
      <c r="DG97" s="386"/>
      <c r="DH97" s="386"/>
      <c r="DI97" s="386"/>
      <c r="DJ97" s="387"/>
    </row>
    <row r="98" spans="2:116" ht="12.6" customHeight="1">
      <c r="C98" s="388" t="s">
        <v>88</v>
      </c>
      <c r="D98" s="389"/>
      <c r="E98" s="389"/>
      <c r="F98" s="389"/>
      <c r="G98" s="389"/>
      <c r="H98" s="389"/>
      <c r="I98" s="389"/>
      <c r="J98" s="389"/>
      <c r="K98" s="389"/>
      <c r="L98" s="389"/>
      <c r="M98" s="389"/>
      <c r="N98" s="389"/>
      <c r="O98" s="389"/>
      <c r="P98" s="389"/>
      <c r="Q98" s="389"/>
      <c r="R98" s="389"/>
      <c r="S98" s="389"/>
      <c r="T98" s="389"/>
      <c r="U98" s="389"/>
      <c r="V98" s="389"/>
      <c r="W98" s="389"/>
      <c r="X98" s="389"/>
      <c r="Y98" s="389"/>
      <c r="Z98" s="389"/>
      <c r="AA98" s="389"/>
      <c r="AB98" s="389"/>
      <c r="AC98" s="389"/>
      <c r="AD98" s="389"/>
      <c r="AE98" s="389"/>
      <c r="AF98" s="389"/>
      <c r="AG98" s="389"/>
      <c r="AH98" s="389"/>
      <c r="AI98" s="389"/>
      <c r="AJ98" s="389"/>
      <c r="AK98" s="389"/>
      <c r="AL98" s="389"/>
      <c r="AM98" s="389"/>
      <c r="AN98" s="389"/>
      <c r="AO98" s="389"/>
      <c r="AP98" s="389"/>
      <c r="AQ98" s="389"/>
      <c r="AR98" s="389"/>
      <c r="AS98" s="389"/>
      <c r="AT98" s="389"/>
      <c r="AU98" s="389"/>
      <c r="AV98" s="389"/>
      <c r="AW98" s="389"/>
      <c r="AX98" s="389"/>
      <c r="AY98" s="389"/>
      <c r="AZ98" s="389"/>
      <c r="BA98" s="389"/>
      <c r="BB98" s="389"/>
      <c r="BC98" s="389"/>
      <c r="BD98" s="389"/>
      <c r="BE98" s="389"/>
      <c r="BF98" s="389"/>
      <c r="BG98" s="389"/>
      <c r="BH98" s="389"/>
      <c r="BI98" s="389"/>
      <c r="BJ98" s="389"/>
      <c r="BK98" s="389"/>
      <c r="BL98" s="389"/>
      <c r="BM98" s="389"/>
      <c r="BN98" s="389"/>
      <c r="BO98" s="389"/>
      <c r="BP98" s="389"/>
      <c r="BQ98" s="389"/>
      <c r="BR98" s="389"/>
      <c r="BS98" s="389"/>
      <c r="BT98" s="389"/>
      <c r="BU98" s="389"/>
      <c r="BV98" s="389"/>
      <c r="BW98" s="389"/>
      <c r="BX98" s="389"/>
      <c r="BY98" s="389"/>
      <c r="BZ98" s="389"/>
      <c r="CA98" s="389"/>
      <c r="CB98" s="389"/>
      <c r="CC98" s="389"/>
      <c r="CD98" s="389"/>
      <c r="CE98" s="389"/>
      <c r="CF98" s="389"/>
      <c r="CG98" s="389"/>
      <c r="CH98" s="389"/>
      <c r="CI98" s="389"/>
      <c r="CJ98" s="389"/>
      <c r="CK98" s="389"/>
      <c r="CL98" s="389"/>
      <c r="CM98" s="389"/>
      <c r="CN98" s="389"/>
      <c r="CO98" s="389"/>
      <c r="CP98" s="389"/>
      <c r="CQ98" s="389"/>
      <c r="CR98" s="389"/>
      <c r="CS98" s="389"/>
      <c r="CT98" s="389"/>
      <c r="CU98" s="389"/>
      <c r="CV98" s="389"/>
      <c r="CW98" s="389"/>
      <c r="CX98" s="389"/>
      <c r="CY98" s="389"/>
      <c r="CZ98" s="389"/>
      <c r="DA98" s="389"/>
      <c r="DB98" s="389"/>
      <c r="DC98" s="389"/>
      <c r="DD98" s="389"/>
      <c r="DE98" s="389"/>
      <c r="DF98" s="389"/>
      <c r="DG98" s="389"/>
      <c r="DH98" s="389"/>
      <c r="DI98" s="389"/>
      <c r="DJ98" s="390"/>
    </row>
    <row r="99" spans="2:116" ht="12.6" customHeight="1">
      <c r="C99" s="388" t="s">
        <v>203</v>
      </c>
      <c r="D99" s="389"/>
      <c r="E99" s="389"/>
      <c r="F99" s="389"/>
      <c r="G99" s="389"/>
      <c r="H99" s="389"/>
      <c r="I99" s="389"/>
      <c r="J99" s="389"/>
      <c r="K99" s="389"/>
      <c r="L99" s="389"/>
      <c r="M99" s="389"/>
      <c r="N99" s="389"/>
      <c r="O99" s="389"/>
      <c r="P99" s="389"/>
      <c r="Q99" s="389"/>
      <c r="R99" s="389"/>
      <c r="S99" s="389"/>
      <c r="T99" s="389"/>
      <c r="U99" s="389"/>
      <c r="V99" s="389"/>
      <c r="W99" s="389"/>
      <c r="X99" s="389"/>
      <c r="Y99" s="389"/>
      <c r="Z99" s="389"/>
      <c r="AA99" s="389"/>
      <c r="AB99" s="389"/>
      <c r="AC99" s="389"/>
      <c r="AD99" s="389"/>
      <c r="AE99" s="389"/>
      <c r="AF99" s="389"/>
      <c r="AG99" s="389"/>
      <c r="AH99" s="389"/>
      <c r="AI99" s="389"/>
      <c r="AJ99" s="389"/>
      <c r="AK99" s="389"/>
      <c r="AL99" s="389"/>
      <c r="AM99" s="389"/>
      <c r="AN99" s="389"/>
      <c r="AO99" s="389"/>
      <c r="AP99" s="389"/>
      <c r="AQ99" s="389"/>
      <c r="AR99" s="389"/>
      <c r="AS99" s="389"/>
      <c r="AT99" s="389"/>
      <c r="AU99" s="389"/>
      <c r="AV99" s="389"/>
      <c r="AW99" s="389"/>
      <c r="AX99" s="389"/>
      <c r="AY99" s="389"/>
      <c r="AZ99" s="389"/>
      <c r="BA99" s="389"/>
      <c r="BB99" s="389"/>
      <c r="BC99" s="389"/>
      <c r="BD99" s="389"/>
      <c r="BE99" s="389"/>
      <c r="BF99" s="389"/>
      <c r="BG99" s="389"/>
      <c r="BH99" s="389"/>
      <c r="BI99" s="389"/>
      <c r="BJ99" s="389"/>
      <c r="BK99" s="389"/>
      <c r="BL99" s="389"/>
      <c r="BM99" s="389"/>
      <c r="BN99" s="389"/>
      <c r="BO99" s="389"/>
      <c r="BP99" s="389"/>
      <c r="BQ99" s="389"/>
      <c r="BR99" s="389"/>
      <c r="BS99" s="389"/>
      <c r="BT99" s="389"/>
      <c r="BU99" s="389"/>
      <c r="BV99" s="389"/>
      <c r="BW99" s="389"/>
      <c r="BX99" s="389"/>
      <c r="BY99" s="389"/>
      <c r="BZ99" s="389"/>
      <c r="CA99" s="389"/>
      <c r="CB99" s="389"/>
      <c r="CC99" s="389"/>
      <c r="CD99" s="389"/>
      <c r="CE99" s="389"/>
      <c r="CF99" s="389"/>
      <c r="CG99" s="389"/>
      <c r="CH99" s="389"/>
      <c r="CI99" s="389"/>
      <c r="CJ99" s="389"/>
      <c r="CK99" s="389"/>
      <c r="CL99" s="389"/>
      <c r="CM99" s="389"/>
      <c r="CN99" s="389"/>
      <c r="CO99" s="389"/>
      <c r="CP99" s="389"/>
      <c r="CQ99" s="389"/>
      <c r="CR99" s="389"/>
      <c r="CS99" s="389"/>
      <c r="CT99" s="389"/>
      <c r="CU99" s="389"/>
      <c r="CV99" s="389"/>
      <c r="CW99" s="389"/>
      <c r="CX99" s="389"/>
      <c r="CY99" s="389"/>
      <c r="CZ99" s="389"/>
      <c r="DA99" s="389"/>
      <c r="DB99" s="389"/>
      <c r="DC99" s="389"/>
      <c r="DD99" s="389"/>
      <c r="DE99" s="389"/>
      <c r="DF99" s="389"/>
      <c r="DG99" s="389"/>
      <c r="DH99" s="389"/>
      <c r="DI99" s="389"/>
      <c r="DJ99" s="390"/>
    </row>
    <row r="100" spans="2:116" ht="12.6" customHeight="1">
      <c r="C100" s="388"/>
      <c r="D100" s="389"/>
      <c r="E100" s="389"/>
      <c r="F100" s="389"/>
      <c r="G100" s="389"/>
      <c r="H100" s="389"/>
      <c r="I100" s="389"/>
      <c r="J100" s="389"/>
      <c r="K100" s="389"/>
      <c r="L100" s="389"/>
      <c r="M100" s="389"/>
      <c r="N100" s="389"/>
      <c r="O100" s="389"/>
      <c r="P100" s="389"/>
      <c r="Q100" s="389"/>
      <c r="R100" s="389"/>
      <c r="S100" s="389"/>
      <c r="T100" s="389"/>
      <c r="U100" s="389"/>
      <c r="V100" s="389"/>
      <c r="W100" s="389"/>
      <c r="X100" s="389"/>
      <c r="Y100" s="389"/>
      <c r="Z100" s="389"/>
      <c r="AA100" s="389"/>
      <c r="AB100" s="389"/>
      <c r="AC100" s="389"/>
      <c r="AD100" s="389"/>
      <c r="AE100" s="389"/>
      <c r="AF100" s="389"/>
      <c r="AG100" s="389"/>
      <c r="AH100" s="389"/>
      <c r="AI100" s="389"/>
      <c r="AJ100" s="389"/>
      <c r="AK100" s="389"/>
      <c r="AL100" s="389"/>
      <c r="AM100" s="389"/>
      <c r="AN100" s="389"/>
      <c r="AO100" s="389"/>
      <c r="AP100" s="389"/>
      <c r="AQ100" s="389"/>
      <c r="AR100" s="389"/>
      <c r="AS100" s="389"/>
      <c r="AT100" s="389"/>
      <c r="AU100" s="389"/>
      <c r="AV100" s="389"/>
      <c r="AW100" s="389"/>
      <c r="AX100" s="389"/>
      <c r="AY100" s="389"/>
      <c r="AZ100" s="389"/>
      <c r="BA100" s="389"/>
      <c r="BB100" s="389"/>
      <c r="BC100" s="389"/>
      <c r="BD100" s="389"/>
      <c r="BE100" s="389"/>
      <c r="BF100" s="389"/>
      <c r="BG100" s="389"/>
      <c r="BH100" s="389"/>
      <c r="BI100" s="389"/>
      <c r="BJ100" s="389"/>
      <c r="BK100" s="389"/>
      <c r="BL100" s="389"/>
      <c r="BM100" s="389"/>
      <c r="BN100" s="389"/>
      <c r="BO100" s="389"/>
      <c r="BP100" s="389"/>
      <c r="BQ100" s="389"/>
      <c r="BR100" s="389"/>
      <c r="BS100" s="389"/>
      <c r="BT100" s="389"/>
      <c r="BU100" s="389"/>
      <c r="BV100" s="389"/>
      <c r="BW100" s="389"/>
      <c r="BX100" s="389"/>
      <c r="BY100" s="389"/>
      <c r="BZ100" s="389"/>
      <c r="CA100" s="389"/>
      <c r="CB100" s="389"/>
      <c r="CC100" s="389"/>
      <c r="CD100" s="389"/>
      <c r="CE100" s="389"/>
      <c r="CF100" s="389"/>
      <c r="CG100" s="389"/>
      <c r="CH100" s="389"/>
      <c r="CI100" s="389"/>
      <c r="CJ100" s="389"/>
      <c r="CK100" s="389"/>
      <c r="CL100" s="389"/>
      <c r="CM100" s="389"/>
      <c r="CN100" s="389"/>
      <c r="CO100" s="389"/>
      <c r="CP100" s="389"/>
      <c r="CQ100" s="389"/>
      <c r="CR100" s="389"/>
      <c r="CS100" s="389"/>
      <c r="CT100" s="389"/>
      <c r="CU100" s="389"/>
      <c r="CV100" s="389"/>
      <c r="CW100" s="389"/>
      <c r="CX100" s="389"/>
      <c r="CY100" s="389"/>
      <c r="CZ100" s="389"/>
      <c r="DA100" s="389"/>
      <c r="DB100" s="389"/>
      <c r="DC100" s="389"/>
      <c r="DD100" s="389"/>
      <c r="DE100" s="389"/>
      <c r="DF100" s="389"/>
      <c r="DG100" s="389"/>
      <c r="DH100" s="389"/>
      <c r="DI100" s="389"/>
      <c r="DJ100" s="390"/>
    </row>
    <row r="101" spans="2:116" ht="18" customHeight="1">
      <c r="C101" s="376" t="s">
        <v>110</v>
      </c>
      <c r="D101" s="377"/>
      <c r="E101" s="377"/>
      <c r="F101" s="377"/>
      <c r="G101" s="377"/>
      <c r="H101" s="377"/>
      <c r="I101" s="377"/>
      <c r="J101" s="377"/>
      <c r="K101" s="377"/>
      <c r="L101" s="377"/>
      <c r="M101" s="377"/>
      <c r="N101" s="377"/>
      <c r="O101" s="377"/>
      <c r="P101" s="377"/>
      <c r="Q101" s="377"/>
      <c r="R101" s="377"/>
      <c r="S101" s="377"/>
      <c r="T101" s="377"/>
      <c r="U101" s="377"/>
      <c r="V101" s="377"/>
      <c r="W101" s="377"/>
      <c r="X101" s="377"/>
      <c r="Y101" s="377"/>
      <c r="Z101" s="377"/>
      <c r="AA101" s="377"/>
      <c r="AB101" s="377"/>
      <c r="AC101" s="377"/>
      <c r="AD101" s="377"/>
      <c r="AE101" s="377"/>
      <c r="AF101" s="377"/>
      <c r="AG101" s="377"/>
      <c r="AH101" s="377"/>
      <c r="AI101" s="377"/>
      <c r="AJ101" s="377"/>
      <c r="AK101" s="377"/>
      <c r="AL101" s="377"/>
      <c r="AM101" s="377"/>
      <c r="AN101" s="377"/>
      <c r="AO101" s="377"/>
      <c r="AP101" s="377"/>
      <c r="AQ101" s="377"/>
      <c r="AR101" s="377"/>
      <c r="AS101" s="377"/>
      <c r="AT101" s="377"/>
      <c r="AU101" s="377"/>
      <c r="AV101" s="377"/>
      <c r="AW101" s="377"/>
      <c r="AX101" s="377"/>
      <c r="AY101" s="377"/>
      <c r="AZ101" s="377"/>
      <c r="BA101" s="377"/>
      <c r="BB101" s="377"/>
      <c r="BC101" s="377"/>
      <c r="BD101" s="377"/>
      <c r="BE101" s="377"/>
      <c r="BF101" s="377"/>
      <c r="BG101" s="377"/>
      <c r="BH101" s="377"/>
      <c r="BI101" s="377"/>
      <c r="BJ101" s="377"/>
      <c r="BK101" s="377"/>
      <c r="BL101" s="377"/>
      <c r="BM101" s="377"/>
      <c r="BN101" s="377"/>
      <c r="BO101" s="377"/>
      <c r="BP101" s="377"/>
      <c r="BQ101" s="377"/>
      <c r="BR101" s="377"/>
      <c r="BS101" s="377"/>
      <c r="BT101" s="377"/>
      <c r="BU101" s="377"/>
      <c r="BV101" s="377"/>
      <c r="BW101" s="377"/>
      <c r="BX101" s="377"/>
      <c r="BY101" s="377"/>
      <c r="BZ101" s="377"/>
      <c r="CA101" s="377"/>
      <c r="CB101" s="377"/>
      <c r="CC101" s="377"/>
      <c r="CD101" s="377"/>
      <c r="CE101" s="377"/>
      <c r="CF101" s="377"/>
      <c r="CG101" s="377"/>
      <c r="CH101" s="377"/>
      <c r="CI101" s="377"/>
      <c r="CJ101" s="377"/>
      <c r="CK101" s="377"/>
      <c r="CL101" s="377"/>
      <c r="CM101" s="377"/>
      <c r="CN101" s="377"/>
      <c r="CO101" s="377"/>
      <c r="CP101" s="377"/>
      <c r="CQ101" s="377"/>
      <c r="CR101" s="377"/>
      <c r="CS101" s="377"/>
      <c r="CT101" s="377"/>
      <c r="CU101" s="377"/>
      <c r="CV101" s="377"/>
      <c r="CW101" s="377"/>
      <c r="CX101" s="377"/>
      <c r="CY101" s="377"/>
      <c r="CZ101" s="377"/>
      <c r="DA101" s="377"/>
      <c r="DB101" s="377"/>
      <c r="DC101" s="377"/>
      <c r="DD101" s="377"/>
      <c r="DE101" s="377"/>
      <c r="DF101" s="377"/>
      <c r="DG101" s="377"/>
      <c r="DH101" s="377"/>
      <c r="DI101" s="377"/>
      <c r="DJ101" s="378"/>
    </row>
    <row r="102" spans="2:116">
      <c r="C102" s="391" t="s">
        <v>179</v>
      </c>
      <c r="D102" s="392"/>
      <c r="E102" s="392"/>
      <c r="F102" s="392"/>
      <c r="G102" s="392"/>
      <c r="H102" s="392"/>
      <c r="I102" s="392"/>
      <c r="J102" s="392"/>
      <c r="K102" s="392"/>
      <c r="L102" s="392"/>
      <c r="M102" s="392"/>
      <c r="N102" s="392"/>
      <c r="O102" s="392"/>
      <c r="P102" s="392"/>
      <c r="Q102" s="392"/>
      <c r="R102" s="392"/>
      <c r="S102" s="392"/>
      <c r="T102" s="392"/>
      <c r="U102" s="392"/>
      <c r="V102" s="392"/>
      <c r="W102" s="392"/>
      <c r="X102" s="392"/>
      <c r="Y102" s="392"/>
      <c r="Z102" s="392"/>
      <c r="AA102" s="392"/>
      <c r="AB102" s="392"/>
      <c r="AC102" s="392"/>
      <c r="AD102" s="392"/>
      <c r="AE102" s="392"/>
      <c r="AF102" s="392"/>
      <c r="AG102" s="392"/>
      <c r="AH102" s="392"/>
      <c r="AI102" s="392"/>
      <c r="AJ102" s="392"/>
      <c r="AK102" s="392"/>
      <c r="AL102" s="392"/>
      <c r="AM102" s="392"/>
      <c r="AN102" s="392"/>
      <c r="AO102" s="392"/>
      <c r="AP102" s="392"/>
      <c r="AQ102" s="392"/>
      <c r="AR102" s="392"/>
      <c r="AS102" s="392"/>
      <c r="AT102" s="392"/>
      <c r="AU102" s="392"/>
      <c r="AV102" s="392"/>
      <c r="AW102" s="392"/>
      <c r="AX102" s="392"/>
      <c r="AY102" s="392"/>
      <c r="AZ102" s="392"/>
      <c r="BA102" s="392"/>
      <c r="BB102" s="392"/>
      <c r="BC102" s="392"/>
      <c r="BD102" s="392"/>
      <c r="BE102" s="392"/>
      <c r="BF102" s="392"/>
      <c r="BG102" s="392"/>
      <c r="BH102" s="392"/>
      <c r="BI102" s="392"/>
      <c r="BJ102" s="392"/>
      <c r="BK102" s="392"/>
      <c r="BL102" s="392"/>
      <c r="BM102" s="392"/>
      <c r="BN102" s="392"/>
      <c r="BO102" s="392"/>
      <c r="BP102" s="392"/>
      <c r="BQ102" s="392"/>
      <c r="BR102" s="392"/>
      <c r="BS102" s="392"/>
      <c r="BT102" s="392"/>
      <c r="BU102" s="392"/>
      <c r="BV102" s="392"/>
      <c r="BW102" s="392"/>
      <c r="BX102" s="392"/>
      <c r="BY102" s="392"/>
      <c r="BZ102" s="392"/>
      <c r="CA102" s="392"/>
      <c r="CB102" s="392"/>
      <c r="CC102" s="392"/>
      <c r="CD102" s="392"/>
      <c r="CE102" s="392"/>
      <c r="CF102" s="392"/>
      <c r="CG102" s="392"/>
      <c r="CH102" s="392"/>
      <c r="CI102" s="392"/>
      <c r="CJ102" s="392"/>
      <c r="CK102" s="392"/>
      <c r="CL102" s="392"/>
      <c r="CM102" s="392"/>
      <c r="CN102" s="392"/>
      <c r="CO102" s="392"/>
      <c r="CP102" s="392"/>
      <c r="CQ102" s="392"/>
      <c r="CR102" s="392"/>
      <c r="CS102" s="392"/>
      <c r="CT102" s="392"/>
      <c r="CU102" s="392"/>
      <c r="CV102" s="392"/>
      <c r="CW102" s="392"/>
      <c r="CX102" s="392"/>
      <c r="CY102" s="392"/>
      <c r="CZ102" s="392"/>
      <c r="DA102" s="392"/>
      <c r="DB102" s="392"/>
      <c r="DC102" s="392"/>
      <c r="DD102" s="392"/>
      <c r="DE102" s="392"/>
      <c r="DF102" s="392"/>
      <c r="DG102" s="392"/>
      <c r="DH102" s="392"/>
      <c r="DI102" s="392"/>
      <c r="DJ102" s="393"/>
    </row>
    <row r="103" spans="2:116" ht="12.75" customHeight="1">
      <c r="C103" s="394" t="str">
        <f>DATOS!D25</f>
        <v>Laboratorio de Metrología CANAGROSA - Laboratorio Dimensional / Conductividad</v>
      </c>
      <c r="D103" s="395"/>
      <c r="E103" s="395"/>
      <c r="F103" s="395"/>
      <c r="G103" s="395"/>
      <c r="H103" s="395"/>
      <c r="I103" s="395"/>
      <c r="J103" s="395"/>
      <c r="K103" s="395"/>
      <c r="L103" s="395"/>
      <c r="M103" s="395"/>
      <c r="N103" s="395"/>
      <c r="O103" s="395"/>
      <c r="P103" s="395"/>
      <c r="Q103" s="395"/>
      <c r="R103" s="395"/>
      <c r="S103" s="395"/>
      <c r="T103" s="395"/>
      <c r="U103" s="395"/>
      <c r="V103" s="395"/>
      <c r="W103" s="395"/>
      <c r="X103" s="395"/>
      <c r="Y103" s="395"/>
      <c r="Z103" s="395"/>
      <c r="AA103" s="395"/>
      <c r="AB103" s="395"/>
      <c r="AC103" s="395"/>
      <c r="AD103" s="395"/>
      <c r="AE103" s="395"/>
      <c r="AF103" s="395"/>
      <c r="AG103" s="395"/>
      <c r="AH103" s="395"/>
      <c r="AI103" s="395"/>
      <c r="AJ103" s="395"/>
      <c r="AK103" s="395"/>
      <c r="AL103" s="395"/>
      <c r="AM103" s="395"/>
      <c r="AN103" s="395"/>
      <c r="AO103" s="395"/>
      <c r="AP103" s="395"/>
      <c r="AQ103" s="395"/>
      <c r="AR103" s="395"/>
      <c r="AS103" s="395"/>
      <c r="AT103" s="395"/>
      <c r="AU103" s="395"/>
      <c r="AV103" s="395"/>
      <c r="AW103" s="395"/>
      <c r="AX103" s="395"/>
      <c r="AY103" s="395"/>
      <c r="AZ103" s="395"/>
      <c r="BA103" s="395"/>
      <c r="BB103" s="395"/>
      <c r="BC103" s="395"/>
      <c r="BD103" s="395"/>
      <c r="BE103" s="395"/>
      <c r="BF103" s="395"/>
      <c r="BG103" s="395"/>
      <c r="BH103" s="395"/>
      <c r="BI103" s="395"/>
      <c r="BJ103" s="395"/>
      <c r="BK103" s="395"/>
      <c r="BL103" s="395"/>
      <c r="BM103" s="395"/>
      <c r="BN103" s="395"/>
      <c r="BO103" s="395"/>
      <c r="BP103" s="395"/>
      <c r="BQ103" s="395"/>
      <c r="BR103" s="395"/>
      <c r="BS103" s="395"/>
      <c r="BT103" s="395"/>
      <c r="BU103" s="395"/>
      <c r="BV103" s="395"/>
      <c r="BW103" s="395"/>
      <c r="BX103" s="395"/>
      <c r="BY103" s="395"/>
      <c r="BZ103" s="395"/>
      <c r="CA103" s="395"/>
      <c r="CB103" s="395"/>
      <c r="CC103" s="395"/>
      <c r="CD103" s="395"/>
      <c r="CE103" s="395"/>
      <c r="CF103" s="395"/>
      <c r="CG103" s="395"/>
      <c r="CH103" s="395"/>
      <c r="CI103" s="395"/>
      <c r="CJ103" s="395"/>
      <c r="CK103" s="395"/>
      <c r="CL103" s="395"/>
      <c r="CM103" s="395"/>
      <c r="CN103" s="395"/>
      <c r="CO103" s="395"/>
      <c r="CP103" s="395"/>
      <c r="CQ103" s="395"/>
      <c r="CR103" s="395"/>
      <c r="CS103" s="395"/>
      <c r="CT103" s="395"/>
      <c r="CU103" s="395"/>
      <c r="CV103" s="395"/>
      <c r="CW103" s="395"/>
      <c r="CX103" s="395"/>
      <c r="CY103" s="395"/>
      <c r="CZ103" s="395"/>
      <c r="DA103" s="395"/>
      <c r="DB103" s="395"/>
      <c r="DC103" s="395"/>
      <c r="DD103" s="395"/>
      <c r="DE103" s="395"/>
      <c r="DF103" s="395"/>
      <c r="DG103" s="395"/>
      <c r="DH103" s="395"/>
      <c r="DI103" s="395"/>
      <c r="DJ103" s="396"/>
      <c r="DK103" s="22"/>
      <c r="DL103" s="22"/>
    </row>
    <row r="104" spans="2:116">
      <c r="B104" s="176"/>
      <c r="C104" s="176"/>
      <c r="D104" s="176"/>
      <c r="E104" s="176"/>
      <c r="F104" s="176"/>
      <c r="G104" s="176"/>
      <c r="H104" s="176"/>
      <c r="I104" s="17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c r="CS104" s="176"/>
      <c r="CT104" s="176"/>
      <c r="CU104" s="176"/>
      <c r="CV104" s="176"/>
      <c r="CW104" s="176"/>
      <c r="CX104" s="176"/>
      <c r="CY104" s="176"/>
      <c r="CZ104" s="176"/>
      <c r="DA104" s="176"/>
      <c r="DB104" s="176"/>
      <c r="DC104" s="176"/>
      <c r="DD104" s="176"/>
      <c r="DE104" s="176"/>
      <c r="DF104" s="176"/>
      <c r="DG104" s="176"/>
      <c r="DH104" s="176"/>
      <c r="DI104" s="176"/>
      <c r="DJ104" s="176"/>
      <c r="DK104" s="176"/>
      <c r="DL104" s="21"/>
    </row>
    <row r="105" spans="2:116">
      <c r="B105" s="176"/>
      <c r="C105" s="176"/>
      <c r="D105" s="176"/>
      <c r="E105" s="176"/>
      <c r="F105" s="176"/>
      <c r="G105" s="176"/>
      <c r="H105" s="176"/>
      <c r="I105" s="17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c r="CS105" s="176"/>
      <c r="CT105" s="176"/>
      <c r="CU105" s="176"/>
      <c r="CV105" s="176"/>
      <c r="CW105" s="176"/>
      <c r="CX105" s="176"/>
      <c r="CY105" s="176"/>
      <c r="CZ105" s="176"/>
      <c r="DA105" s="176"/>
      <c r="DB105" s="176"/>
      <c r="DC105" s="176"/>
      <c r="DD105" s="176"/>
      <c r="DE105" s="176"/>
      <c r="DF105" s="176"/>
      <c r="DG105" s="176"/>
      <c r="DH105" s="176"/>
      <c r="DI105" s="176"/>
      <c r="DJ105" s="176"/>
      <c r="DK105" s="176"/>
      <c r="DL105" s="21"/>
    </row>
    <row r="106" spans="2:116">
      <c r="B106" s="176"/>
      <c r="C106" s="176"/>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c r="CS106" s="176"/>
      <c r="CT106" s="176"/>
      <c r="CU106" s="176"/>
      <c r="CV106" s="176"/>
      <c r="CW106" s="176"/>
      <c r="CX106" s="176"/>
      <c r="CY106" s="176"/>
      <c r="CZ106" s="176"/>
      <c r="DA106" s="176"/>
      <c r="DB106" s="176"/>
      <c r="DC106" s="176"/>
      <c r="DD106" s="176"/>
      <c r="DE106" s="176"/>
      <c r="DF106" s="176"/>
      <c r="DG106" s="176"/>
      <c r="DH106" s="176"/>
      <c r="DI106" s="176"/>
      <c r="DJ106" s="176"/>
      <c r="DK106" s="176"/>
      <c r="DL106" s="21"/>
    </row>
    <row r="107" spans="2:116">
      <c r="B107" s="176"/>
      <c r="C107" s="176"/>
      <c r="D107" s="176"/>
      <c r="E107" s="176"/>
      <c r="F107" s="176"/>
      <c r="G107" s="176"/>
      <c r="H107" s="176"/>
      <c r="I107" s="17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c r="CS107" s="176"/>
      <c r="CT107" s="176"/>
      <c r="CU107" s="176"/>
      <c r="CV107" s="176"/>
      <c r="CW107" s="176"/>
      <c r="CX107" s="176"/>
      <c r="CY107" s="176"/>
      <c r="CZ107" s="176"/>
      <c r="DA107" s="176"/>
      <c r="DB107" s="176"/>
      <c r="DC107" s="176"/>
      <c r="DD107" s="176"/>
      <c r="DE107" s="176"/>
      <c r="DF107" s="176"/>
      <c r="DG107" s="176"/>
      <c r="DH107" s="176"/>
      <c r="DI107" s="176"/>
      <c r="DJ107" s="176"/>
      <c r="DK107" s="176"/>
      <c r="DL107" s="21"/>
    </row>
    <row r="108" spans="2:116">
      <c r="B108" s="176"/>
      <c r="C108" s="176"/>
      <c r="D108" s="176"/>
      <c r="E108" s="176"/>
      <c r="F108" s="176"/>
      <c r="G108" s="176"/>
      <c r="H108" s="176"/>
      <c r="I108" s="17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c r="CS108" s="176"/>
      <c r="CT108" s="176"/>
      <c r="CU108" s="176"/>
      <c r="CV108" s="176"/>
      <c r="CW108" s="176"/>
      <c r="CX108" s="176"/>
      <c r="CY108" s="176"/>
      <c r="CZ108" s="176"/>
      <c r="DA108" s="176"/>
      <c r="DB108" s="176"/>
      <c r="DC108" s="176"/>
      <c r="DD108" s="176"/>
      <c r="DE108" s="176"/>
      <c r="DF108" s="176"/>
      <c r="DG108" s="176"/>
      <c r="DH108" s="176"/>
      <c r="DI108" s="176"/>
      <c r="DJ108" s="176"/>
      <c r="DK108" s="176"/>
      <c r="DL108" s="21"/>
    </row>
    <row r="109" spans="2:116">
      <c r="B109" s="176"/>
      <c r="C109" s="176"/>
      <c r="D109" s="176"/>
      <c r="E109" s="176"/>
      <c r="F109" s="176"/>
      <c r="G109" s="176"/>
      <c r="H109" s="176"/>
      <c r="I109" s="17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c r="CS109" s="176"/>
      <c r="CT109" s="176"/>
      <c r="CU109" s="176"/>
      <c r="CV109" s="176"/>
      <c r="CW109" s="176"/>
      <c r="CX109" s="176"/>
      <c r="CY109" s="176"/>
      <c r="CZ109" s="176"/>
      <c r="DA109" s="176"/>
      <c r="DB109" s="176"/>
      <c r="DC109" s="176"/>
      <c r="DD109" s="176"/>
      <c r="DE109" s="176"/>
      <c r="DF109" s="176"/>
      <c r="DG109" s="176"/>
      <c r="DH109" s="176"/>
      <c r="DI109" s="176"/>
      <c r="DJ109" s="176"/>
      <c r="DK109" s="176"/>
      <c r="DL109" s="21"/>
    </row>
    <row r="110" spans="2:116">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c r="BP110" s="25"/>
      <c r="BQ110" s="25"/>
      <c r="BR110" s="25"/>
      <c r="BS110" s="25"/>
      <c r="BT110" s="25"/>
      <c r="BU110" s="25"/>
      <c r="BV110" s="25"/>
      <c r="BW110" s="25"/>
      <c r="BX110" s="25"/>
      <c r="BY110" s="25"/>
      <c r="BZ110" s="25"/>
      <c r="CA110" s="25"/>
      <c r="CB110" s="25"/>
      <c r="CC110" s="25"/>
      <c r="CD110" s="25"/>
      <c r="CE110" s="25"/>
      <c r="CF110" s="25"/>
      <c r="CG110" s="25"/>
      <c r="CH110" s="25"/>
      <c r="CI110" s="25"/>
      <c r="CJ110" s="25"/>
      <c r="CK110" s="25"/>
      <c r="CL110" s="25"/>
      <c r="CM110" s="25"/>
      <c r="CN110" s="25"/>
      <c r="CO110" s="25"/>
      <c r="CP110" s="25"/>
      <c r="CQ110" s="25"/>
      <c r="CR110" s="25"/>
      <c r="CS110" s="25"/>
      <c r="CT110" s="25"/>
      <c r="CU110" s="25"/>
      <c r="CV110" s="25"/>
      <c r="CW110" s="25"/>
      <c r="CX110" s="25"/>
      <c r="CY110" s="25"/>
      <c r="CZ110" s="25"/>
      <c r="DA110" s="25"/>
      <c r="DB110" s="25"/>
      <c r="DC110" s="25"/>
      <c r="DD110" s="25"/>
      <c r="DE110" s="25"/>
      <c r="DF110" s="25"/>
      <c r="DG110" s="25"/>
      <c r="DH110" s="25"/>
      <c r="DI110" s="25"/>
      <c r="DJ110" s="25"/>
      <c r="DK110" s="21"/>
      <c r="DL110" s="21"/>
    </row>
    <row r="111" spans="2:116">
      <c r="C111" s="26"/>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c r="CU111" s="27"/>
      <c r="CV111" s="27"/>
      <c r="CW111" s="27"/>
      <c r="CX111" s="27"/>
      <c r="CY111" s="27"/>
      <c r="CZ111" s="27"/>
      <c r="DA111" s="27"/>
      <c r="DB111" s="27"/>
      <c r="DC111" s="27"/>
      <c r="DD111" s="27"/>
      <c r="DE111" s="27"/>
      <c r="DF111" s="27"/>
      <c r="DG111" s="27"/>
      <c r="DH111" s="27"/>
      <c r="DI111" s="27"/>
      <c r="DJ111" s="27"/>
      <c r="DK111" s="21"/>
      <c r="DL111" s="21"/>
    </row>
    <row r="112" spans="2:116">
      <c r="C112" s="28"/>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c r="CU112" s="27"/>
      <c r="CV112" s="27"/>
      <c r="CW112" s="27"/>
      <c r="CX112" s="27"/>
      <c r="CY112" s="27"/>
      <c r="CZ112" s="27"/>
      <c r="DA112" s="27"/>
      <c r="DB112" s="27"/>
      <c r="DC112" s="27"/>
      <c r="DD112" s="27"/>
      <c r="DE112" s="27"/>
      <c r="DF112" s="27"/>
      <c r="DG112" s="27"/>
      <c r="DH112" s="27"/>
      <c r="DI112" s="27"/>
      <c r="DJ112" s="27"/>
      <c r="DK112" s="21"/>
      <c r="DL112" s="21"/>
    </row>
    <row r="113" spans="1:116">
      <c r="C113" s="28"/>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c r="CU113" s="27"/>
      <c r="CV113" s="27"/>
      <c r="CW113" s="27"/>
      <c r="CX113" s="27"/>
      <c r="CY113" s="27"/>
      <c r="CZ113" s="27"/>
      <c r="DA113" s="27"/>
      <c r="DB113" s="27"/>
      <c r="DC113" s="27"/>
      <c r="DD113" s="27"/>
      <c r="DE113" s="27"/>
      <c r="DF113" s="27"/>
      <c r="DG113" s="27"/>
      <c r="DH113" s="27"/>
      <c r="DI113" s="27"/>
      <c r="DJ113" s="27"/>
      <c r="DK113" s="21"/>
      <c r="DL113" s="21"/>
    </row>
    <row r="114" spans="1:116">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row>
    <row r="115" spans="1:116">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row>
    <row r="116" spans="1:116">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row>
    <row r="118" spans="1:116" ht="12.75" customHeight="1">
      <c r="A118" s="359" t="s">
        <v>131</v>
      </c>
      <c r="B118" s="360"/>
      <c r="C118" s="360"/>
      <c r="D118" s="360"/>
      <c r="E118" s="360"/>
      <c r="F118" s="360"/>
      <c r="G118" s="360"/>
      <c r="H118" s="360"/>
      <c r="I118" s="360"/>
      <c r="J118" s="360"/>
      <c r="K118" s="360"/>
      <c r="L118" s="360"/>
      <c r="M118" s="360"/>
      <c r="N118" s="360"/>
      <c r="O118" s="360"/>
      <c r="P118" s="360"/>
      <c r="Q118" s="360"/>
      <c r="R118" s="360"/>
      <c r="S118" s="360"/>
      <c r="T118" s="360"/>
      <c r="U118" s="360"/>
      <c r="V118" s="360"/>
      <c r="W118" s="360"/>
      <c r="X118" s="360"/>
      <c r="Y118" s="360"/>
      <c r="Z118" s="360"/>
      <c r="AA118" s="360"/>
      <c r="AB118" s="360"/>
      <c r="AC118" s="360"/>
      <c r="AD118" s="360"/>
      <c r="AE118" s="360"/>
      <c r="AF118" s="360"/>
      <c r="AG118" s="360"/>
      <c r="AH118" s="360"/>
      <c r="AI118" s="360"/>
      <c r="AJ118" s="360"/>
      <c r="AK118" s="360"/>
      <c r="AL118" s="360"/>
      <c r="AM118" s="360"/>
      <c r="AN118" s="360"/>
      <c r="AO118" s="360"/>
      <c r="AP118" s="360"/>
      <c r="AQ118" s="360"/>
      <c r="AR118" s="360"/>
      <c r="AS118" s="360"/>
      <c r="AT118" s="360"/>
      <c r="AU118" s="360"/>
      <c r="AV118" s="360"/>
      <c r="AW118" s="360"/>
      <c r="AX118" s="360"/>
      <c r="AY118" s="360"/>
      <c r="AZ118" s="360"/>
      <c r="BA118" s="360"/>
      <c r="BB118" s="360"/>
      <c r="BC118" s="360"/>
      <c r="BD118" s="360"/>
      <c r="BE118" s="360"/>
      <c r="BF118" s="360"/>
      <c r="BG118" s="360"/>
      <c r="BH118" s="360"/>
      <c r="BI118" s="360"/>
      <c r="BJ118" s="360"/>
      <c r="BK118" s="360"/>
      <c r="BL118" s="360"/>
      <c r="BM118" s="360"/>
      <c r="BN118" s="360"/>
      <c r="BO118" s="360"/>
      <c r="BP118" s="360"/>
      <c r="BQ118" s="360"/>
      <c r="BR118" s="360"/>
      <c r="BS118" s="360"/>
      <c r="BT118" s="360"/>
      <c r="BU118" s="360"/>
      <c r="BV118" s="360"/>
      <c r="BW118" s="360"/>
      <c r="BX118" s="360"/>
      <c r="BY118" s="360"/>
      <c r="BZ118" s="360"/>
      <c r="CA118" s="360"/>
      <c r="CB118" s="360"/>
      <c r="CC118" s="360"/>
      <c r="CD118" s="360"/>
      <c r="CE118" s="360"/>
      <c r="CF118" s="360"/>
      <c r="CG118" s="360"/>
      <c r="CH118" s="360"/>
      <c r="CI118" s="360"/>
      <c r="CJ118" s="360"/>
      <c r="CK118" s="360"/>
      <c r="CL118" s="360"/>
      <c r="CM118" s="360"/>
      <c r="CN118" s="360"/>
      <c r="CO118" s="360"/>
      <c r="CP118" s="360"/>
      <c r="CQ118" s="360"/>
      <c r="CR118" s="360"/>
      <c r="CS118" s="360"/>
      <c r="CT118" s="360"/>
      <c r="CU118" s="360"/>
      <c r="CV118" s="360"/>
      <c r="CW118" s="360"/>
      <c r="CX118" s="360"/>
      <c r="CY118" s="360"/>
      <c r="CZ118" s="360"/>
      <c r="DA118" s="360"/>
      <c r="DB118" s="360"/>
      <c r="DC118" s="360"/>
      <c r="DD118" s="360"/>
      <c r="DE118" s="360"/>
      <c r="DF118" s="360"/>
      <c r="DG118" s="360"/>
      <c r="DH118" s="360"/>
      <c r="DI118" s="360"/>
      <c r="DJ118" s="360"/>
      <c r="DK118" s="360"/>
      <c r="DL118" s="360"/>
    </row>
    <row r="119" spans="1:116">
      <c r="A119" s="360"/>
      <c r="B119" s="360"/>
      <c r="C119" s="360"/>
      <c r="D119" s="360"/>
      <c r="E119" s="360"/>
      <c r="F119" s="360"/>
      <c r="G119" s="360"/>
      <c r="H119" s="360"/>
      <c r="I119" s="360"/>
      <c r="J119" s="360"/>
      <c r="K119" s="360"/>
      <c r="L119" s="360"/>
      <c r="M119" s="360"/>
      <c r="N119" s="360"/>
      <c r="O119" s="360"/>
      <c r="P119" s="360"/>
      <c r="Q119" s="360"/>
      <c r="R119" s="360"/>
      <c r="S119" s="360"/>
      <c r="T119" s="360"/>
      <c r="U119" s="360"/>
      <c r="V119" s="360"/>
      <c r="W119" s="360"/>
      <c r="X119" s="360"/>
      <c r="Y119" s="360"/>
      <c r="Z119" s="360"/>
      <c r="AA119" s="360"/>
      <c r="AB119" s="360"/>
      <c r="AC119" s="360"/>
      <c r="AD119" s="360"/>
      <c r="AE119" s="360"/>
      <c r="AF119" s="360"/>
      <c r="AG119" s="360"/>
      <c r="AH119" s="360"/>
      <c r="AI119" s="360"/>
      <c r="AJ119" s="360"/>
      <c r="AK119" s="360"/>
      <c r="AL119" s="360"/>
      <c r="AM119" s="360"/>
      <c r="AN119" s="360"/>
      <c r="AO119" s="360"/>
      <c r="AP119" s="360"/>
      <c r="AQ119" s="360"/>
      <c r="AR119" s="360"/>
      <c r="AS119" s="360"/>
      <c r="AT119" s="360"/>
      <c r="AU119" s="360"/>
      <c r="AV119" s="360"/>
      <c r="AW119" s="360"/>
      <c r="AX119" s="360"/>
      <c r="AY119" s="360"/>
      <c r="AZ119" s="360"/>
      <c r="BA119" s="360"/>
      <c r="BB119" s="360"/>
      <c r="BC119" s="360"/>
      <c r="BD119" s="360"/>
      <c r="BE119" s="360"/>
      <c r="BF119" s="360"/>
      <c r="BG119" s="360"/>
      <c r="BH119" s="360"/>
      <c r="BI119" s="360"/>
      <c r="BJ119" s="360"/>
      <c r="BK119" s="360"/>
      <c r="BL119" s="360"/>
      <c r="BM119" s="360"/>
      <c r="BN119" s="360"/>
      <c r="BO119" s="360"/>
      <c r="BP119" s="360"/>
      <c r="BQ119" s="360"/>
      <c r="BR119" s="360"/>
      <c r="BS119" s="360"/>
      <c r="BT119" s="360"/>
      <c r="BU119" s="360"/>
      <c r="BV119" s="360"/>
      <c r="BW119" s="360"/>
      <c r="BX119" s="360"/>
      <c r="BY119" s="360"/>
      <c r="BZ119" s="360"/>
      <c r="CA119" s="360"/>
      <c r="CB119" s="360"/>
      <c r="CC119" s="360"/>
      <c r="CD119" s="360"/>
      <c r="CE119" s="360"/>
      <c r="CF119" s="360"/>
      <c r="CG119" s="360"/>
      <c r="CH119" s="360"/>
      <c r="CI119" s="360"/>
      <c r="CJ119" s="360"/>
      <c r="CK119" s="360"/>
      <c r="CL119" s="360"/>
      <c r="CM119" s="360"/>
      <c r="CN119" s="360"/>
      <c r="CO119" s="360"/>
      <c r="CP119" s="360"/>
      <c r="CQ119" s="360"/>
      <c r="CR119" s="360"/>
      <c r="CS119" s="360"/>
      <c r="CT119" s="360"/>
      <c r="CU119" s="360"/>
      <c r="CV119" s="360"/>
      <c r="CW119" s="360"/>
      <c r="CX119" s="360"/>
      <c r="CY119" s="360"/>
      <c r="CZ119" s="360"/>
      <c r="DA119" s="360"/>
      <c r="DB119" s="360"/>
      <c r="DC119" s="360"/>
      <c r="DD119" s="360"/>
      <c r="DE119" s="360"/>
      <c r="DF119" s="360"/>
      <c r="DG119" s="360"/>
      <c r="DH119" s="360"/>
      <c r="DI119" s="360"/>
      <c r="DJ119" s="360"/>
      <c r="DK119" s="360"/>
      <c r="DL119" s="360"/>
    </row>
    <row r="125" spans="1:116">
      <c r="H125" s="379"/>
      <c r="I125" s="379"/>
      <c r="J125" s="379"/>
      <c r="K125" s="379"/>
      <c r="L125" s="379"/>
      <c r="M125" s="379"/>
      <c r="N125" s="379"/>
      <c r="O125" s="379"/>
      <c r="P125" s="379"/>
      <c r="Q125" s="379"/>
      <c r="R125" s="379"/>
      <c r="S125" s="379"/>
      <c r="T125" s="379"/>
      <c r="U125" s="379"/>
      <c r="V125" s="379"/>
      <c r="W125" s="379"/>
      <c r="X125" s="379"/>
      <c r="Y125" s="379"/>
      <c r="Z125" s="379"/>
      <c r="AA125" s="379"/>
      <c r="AB125" s="379"/>
      <c r="AC125" s="379"/>
      <c r="AD125" s="379"/>
      <c r="AE125" s="379"/>
      <c r="AF125" s="379"/>
      <c r="AG125" s="379"/>
      <c r="AH125" s="379"/>
      <c r="AM125" s="380" t="s">
        <v>72</v>
      </c>
      <c r="AN125" s="380"/>
      <c r="AO125" s="380"/>
      <c r="AP125" s="380"/>
      <c r="AQ125" s="380"/>
      <c r="AR125" s="380"/>
      <c r="AS125" s="380"/>
      <c r="AT125" s="380"/>
      <c r="AU125" s="380"/>
      <c r="AV125" s="380"/>
      <c r="AW125" s="380"/>
      <c r="AX125" s="380"/>
      <c r="AY125" s="380"/>
      <c r="AZ125" s="380"/>
      <c r="BA125" s="380"/>
      <c r="BB125" s="380"/>
      <c r="BC125" s="380"/>
      <c r="BD125" s="380"/>
      <c r="BE125" s="380"/>
      <c r="BF125" s="380"/>
      <c r="BG125" s="380"/>
      <c r="BH125" s="380"/>
      <c r="BI125" s="380"/>
      <c r="BJ125" s="380"/>
      <c r="BK125" s="380"/>
      <c r="BL125" s="380"/>
      <c r="BM125" s="381" t="str">
        <f>BM71</f>
        <v xml:space="preserve"> Ed.0</v>
      </c>
      <c r="BN125" s="381"/>
      <c r="BO125" s="381"/>
      <c r="BP125" s="381"/>
      <c r="BQ125" s="381"/>
      <c r="BR125" s="381"/>
      <c r="BS125" s="381"/>
      <c r="BT125" s="381"/>
      <c r="BU125" s="381"/>
      <c r="BV125" s="381"/>
      <c r="BW125" s="381"/>
      <c r="BX125" s="381"/>
      <c r="BY125" s="381"/>
      <c r="BZ125" s="381"/>
      <c r="CA125" s="381"/>
      <c r="CB125" s="381"/>
      <c r="CC125" s="381"/>
      <c r="CD125" s="381"/>
      <c r="CE125" s="381"/>
      <c r="CF125" s="381"/>
      <c r="CG125" s="381"/>
      <c r="CH125" s="381"/>
      <c r="CI125" s="19"/>
      <c r="CJ125" s="19"/>
    </row>
    <row r="126" spans="1:116">
      <c r="H126" s="379"/>
      <c r="I126" s="379"/>
      <c r="J126" s="379"/>
      <c r="K126" s="379"/>
      <c r="L126" s="379"/>
      <c r="M126" s="379"/>
      <c r="N126" s="379"/>
      <c r="O126" s="379"/>
      <c r="P126" s="379"/>
      <c r="Q126" s="379"/>
      <c r="R126" s="379"/>
      <c r="S126" s="379"/>
      <c r="T126" s="379"/>
      <c r="U126" s="379"/>
      <c r="V126" s="379"/>
      <c r="W126" s="379"/>
      <c r="X126" s="379"/>
      <c r="Y126" s="379"/>
      <c r="Z126" s="379"/>
      <c r="AA126" s="379"/>
      <c r="AB126" s="379"/>
      <c r="AC126" s="379"/>
      <c r="AD126" s="379"/>
      <c r="AE126" s="379"/>
      <c r="AF126" s="379"/>
      <c r="AG126" s="379"/>
      <c r="AH126" s="37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33"/>
      <c r="BN126" s="33"/>
      <c r="BO126" s="33"/>
      <c r="BP126" s="33"/>
      <c r="BQ126" s="33"/>
      <c r="BR126" s="33"/>
      <c r="BS126" s="33"/>
      <c r="BT126" s="33"/>
      <c r="BU126" s="33"/>
      <c r="BV126" s="33"/>
      <c r="BW126" s="33"/>
      <c r="BX126" s="33"/>
      <c r="BY126" s="33"/>
      <c r="BZ126" s="33"/>
      <c r="CA126" s="33"/>
      <c r="CB126" s="33"/>
      <c r="CC126" s="33"/>
      <c r="CD126" s="33"/>
      <c r="CE126" s="33"/>
      <c r="CF126" s="33"/>
      <c r="CG126" s="33"/>
      <c r="CH126" s="33"/>
      <c r="CI126" s="19"/>
      <c r="CJ126" s="19"/>
    </row>
    <row r="128" spans="1:116" ht="15" customHeight="1">
      <c r="B128" s="369" t="s">
        <v>100</v>
      </c>
      <c r="C128" s="369"/>
      <c r="D128" s="369"/>
      <c r="E128" s="369"/>
      <c r="F128" s="369"/>
      <c r="G128" s="369"/>
      <c r="H128" s="369"/>
      <c r="I128" s="369"/>
      <c r="J128" s="369"/>
      <c r="K128" s="369"/>
      <c r="L128" s="369"/>
      <c r="M128" s="369"/>
      <c r="N128" s="369"/>
      <c r="O128" s="369"/>
      <c r="P128" s="369"/>
      <c r="Q128" s="369"/>
      <c r="R128" s="369"/>
      <c r="S128" s="369"/>
      <c r="T128" s="369"/>
      <c r="U128" s="369"/>
      <c r="V128" s="369"/>
      <c r="W128" s="369"/>
      <c r="X128" s="369"/>
      <c r="Y128" s="369"/>
      <c r="Z128" s="369"/>
      <c r="AA128" s="369"/>
      <c r="AB128" s="369"/>
      <c r="AC128" s="369"/>
      <c r="AD128" s="369"/>
      <c r="AE128" s="369"/>
      <c r="AF128" s="369"/>
      <c r="AG128" s="369"/>
      <c r="AH128" s="369"/>
      <c r="AI128" s="369"/>
      <c r="AJ128" s="369"/>
      <c r="AK128" s="369"/>
      <c r="AL128" s="369"/>
      <c r="AM128" s="369"/>
      <c r="AN128" s="369"/>
      <c r="AO128" s="369"/>
      <c r="AP128" s="369"/>
      <c r="AQ128" s="369"/>
      <c r="AR128" s="369"/>
      <c r="AS128" s="369"/>
      <c r="AT128" s="369"/>
      <c r="AU128" s="369"/>
      <c r="AV128" s="369"/>
      <c r="AW128" s="369"/>
      <c r="AX128" s="369"/>
      <c r="AY128" s="369"/>
      <c r="AZ128" s="369"/>
      <c r="BA128" s="369"/>
      <c r="BB128" s="369"/>
      <c r="BC128" s="369"/>
      <c r="BD128" s="369"/>
      <c r="BE128" s="369"/>
      <c r="BF128" s="369"/>
      <c r="BG128" s="369"/>
      <c r="BH128" s="369"/>
      <c r="BI128" s="369"/>
      <c r="BJ128" s="369"/>
      <c r="BK128" s="369"/>
      <c r="BL128" s="369"/>
      <c r="BM128" s="369"/>
      <c r="BN128" s="369"/>
      <c r="BO128" s="369"/>
      <c r="BP128" s="369"/>
      <c r="BQ128" s="369"/>
      <c r="BR128" s="369"/>
      <c r="BS128" s="369"/>
      <c r="BT128" s="369"/>
      <c r="BU128" s="369"/>
      <c r="BV128" s="369"/>
      <c r="BW128" s="369"/>
      <c r="BX128" s="369"/>
      <c r="BY128" s="369"/>
      <c r="BZ128" s="369"/>
      <c r="CA128" s="369"/>
      <c r="CB128" s="369"/>
      <c r="CC128" s="369"/>
      <c r="CD128" s="369"/>
      <c r="CE128" s="369"/>
      <c r="CF128" s="369"/>
      <c r="CG128" s="369"/>
      <c r="CH128" s="369"/>
      <c r="CI128" s="369"/>
      <c r="CJ128" s="369"/>
      <c r="CK128" s="369"/>
      <c r="CL128" s="369"/>
      <c r="CM128" s="369"/>
      <c r="CN128" s="369"/>
      <c r="CO128" s="369"/>
      <c r="CP128" s="369"/>
      <c r="CQ128" s="369"/>
      <c r="CR128" s="369"/>
      <c r="CS128" s="369"/>
      <c r="CT128" s="369"/>
      <c r="CU128" s="369"/>
      <c r="CV128" s="369"/>
      <c r="CW128" s="369"/>
      <c r="CX128" s="369"/>
      <c r="CY128" s="369"/>
      <c r="CZ128" s="369"/>
      <c r="DA128" s="369"/>
      <c r="DB128" s="369"/>
      <c r="DC128" s="369"/>
      <c r="DD128" s="369"/>
      <c r="DE128" s="369"/>
      <c r="DF128" s="369"/>
      <c r="DG128" s="369"/>
      <c r="DH128" s="369"/>
      <c r="DI128" s="369"/>
      <c r="DJ128" s="369"/>
      <c r="DK128" s="369"/>
    </row>
    <row r="131" spans="2:115" ht="12.75" customHeight="1">
      <c r="F131" s="370" t="s">
        <v>160</v>
      </c>
      <c r="G131" s="371"/>
      <c r="H131" s="371"/>
      <c r="I131" s="371"/>
      <c r="J131" s="371"/>
      <c r="K131" s="371"/>
      <c r="L131" s="371"/>
      <c r="M131" s="371"/>
      <c r="N131" s="371"/>
      <c r="O131" s="371"/>
      <c r="P131" s="371"/>
      <c r="Q131" s="371"/>
      <c r="R131" s="372"/>
      <c r="S131" s="370" t="s">
        <v>162</v>
      </c>
      <c r="T131" s="371"/>
      <c r="U131" s="371"/>
      <c r="V131" s="371"/>
      <c r="W131" s="371"/>
      <c r="X131" s="371"/>
      <c r="Y131" s="371"/>
      <c r="Z131" s="371"/>
      <c r="AA131" s="371"/>
      <c r="AB131" s="371"/>
      <c r="AC131" s="371"/>
      <c r="AD131" s="371"/>
      <c r="AE131" s="372"/>
      <c r="AF131" s="370" t="s">
        <v>164</v>
      </c>
      <c r="AG131" s="371"/>
      <c r="AH131" s="371"/>
      <c r="AI131" s="371"/>
      <c r="AJ131" s="371"/>
      <c r="AK131" s="371"/>
      <c r="AL131" s="371"/>
      <c r="AM131" s="371"/>
      <c r="AN131" s="371"/>
      <c r="AO131" s="371"/>
      <c r="AP131" s="371"/>
      <c r="AQ131" s="371"/>
      <c r="AR131" s="372"/>
      <c r="AS131" s="370" t="s">
        <v>98</v>
      </c>
      <c r="AT131" s="371"/>
      <c r="AU131" s="371"/>
      <c r="AV131" s="371"/>
      <c r="AW131" s="371"/>
      <c r="AX131" s="371"/>
      <c r="AY131" s="371"/>
      <c r="AZ131" s="371"/>
      <c r="BA131" s="371"/>
      <c r="BB131" s="371"/>
      <c r="BC131" s="371"/>
      <c r="BD131" s="371"/>
      <c r="BE131" s="372"/>
      <c r="BF131" s="370" t="s">
        <v>127</v>
      </c>
      <c r="BG131" s="371"/>
      <c r="BH131" s="371"/>
      <c r="BI131" s="371"/>
      <c r="BJ131" s="371"/>
      <c r="BK131" s="371"/>
      <c r="BL131" s="371"/>
      <c r="BM131" s="371"/>
      <c r="BN131" s="371"/>
      <c r="BO131" s="371"/>
      <c r="BP131" s="371"/>
      <c r="BQ131" s="371"/>
      <c r="BR131" s="372"/>
      <c r="BS131" s="370" t="s">
        <v>102</v>
      </c>
      <c r="BT131" s="371"/>
      <c r="BU131" s="371"/>
      <c r="BV131" s="371"/>
      <c r="BW131" s="371"/>
      <c r="BX131" s="371"/>
      <c r="BY131" s="371"/>
      <c r="BZ131" s="371"/>
      <c r="CA131" s="371"/>
      <c r="CB131" s="371"/>
      <c r="CC131" s="371"/>
      <c r="CD131" s="371"/>
      <c r="CE131" s="372"/>
      <c r="CF131" s="370" t="s">
        <v>178</v>
      </c>
      <c r="CG131" s="371"/>
      <c r="CH131" s="371"/>
      <c r="CI131" s="371"/>
      <c r="CJ131" s="371"/>
      <c r="CK131" s="371"/>
      <c r="CL131" s="371"/>
      <c r="CM131" s="371"/>
      <c r="CN131" s="371"/>
      <c r="CO131" s="371"/>
      <c r="CP131" s="371"/>
      <c r="CQ131" s="371"/>
      <c r="CR131" s="372"/>
      <c r="CS131" s="370" t="s">
        <v>209</v>
      </c>
      <c r="CT131" s="371"/>
      <c r="CU131" s="371"/>
      <c r="CV131" s="371"/>
      <c r="CW131" s="371"/>
      <c r="CX131" s="371"/>
      <c r="CY131" s="371"/>
      <c r="CZ131" s="371"/>
      <c r="DA131" s="371"/>
      <c r="DB131" s="371"/>
      <c r="DC131" s="371"/>
      <c r="DD131" s="371"/>
      <c r="DE131" s="372"/>
    </row>
    <row r="132" spans="2:115" ht="7.5" customHeight="1">
      <c r="F132" s="373"/>
      <c r="G132" s="374"/>
      <c r="H132" s="374"/>
      <c r="I132" s="374"/>
      <c r="J132" s="374"/>
      <c r="K132" s="374"/>
      <c r="L132" s="374"/>
      <c r="M132" s="374"/>
      <c r="N132" s="374"/>
      <c r="O132" s="374"/>
      <c r="P132" s="374"/>
      <c r="Q132" s="374"/>
      <c r="R132" s="375"/>
      <c r="S132" s="373"/>
      <c r="T132" s="374"/>
      <c r="U132" s="374"/>
      <c r="V132" s="374"/>
      <c r="W132" s="374"/>
      <c r="X132" s="374"/>
      <c r="Y132" s="374"/>
      <c r="Z132" s="374"/>
      <c r="AA132" s="374"/>
      <c r="AB132" s="374"/>
      <c r="AC132" s="374"/>
      <c r="AD132" s="374"/>
      <c r="AE132" s="375"/>
      <c r="AF132" s="373"/>
      <c r="AG132" s="374"/>
      <c r="AH132" s="374"/>
      <c r="AI132" s="374"/>
      <c r="AJ132" s="374"/>
      <c r="AK132" s="374"/>
      <c r="AL132" s="374"/>
      <c r="AM132" s="374"/>
      <c r="AN132" s="374"/>
      <c r="AO132" s="374"/>
      <c r="AP132" s="374"/>
      <c r="AQ132" s="374"/>
      <c r="AR132" s="375"/>
      <c r="AS132" s="373"/>
      <c r="AT132" s="374"/>
      <c r="AU132" s="374"/>
      <c r="AV132" s="374"/>
      <c r="AW132" s="374"/>
      <c r="AX132" s="374"/>
      <c r="AY132" s="374"/>
      <c r="AZ132" s="374"/>
      <c r="BA132" s="374"/>
      <c r="BB132" s="374"/>
      <c r="BC132" s="374"/>
      <c r="BD132" s="374"/>
      <c r="BE132" s="375"/>
      <c r="BF132" s="373"/>
      <c r="BG132" s="374"/>
      <c r="BH132" s="374"/>
      <c r="BI132" s="374"/>
      <c r="BJ132" s="374"/>
      <c r="BK132" s="374"/>
      <c r="BL132" s="374"/>
      <c r="BM132" s="374"/>
      <c r="BN132" s="374"/>
      <c r="BO132" s="374"/>
      <c r="BP132" s="374"/>
      <c r="BQ132" s="374"/>
      <c r="BR132" s="375"/>
      <c r="BS132" s="373"/>
      <c r="BT132" s="374"/>
      <c r="BU132" s="374"/>
      <c r="BV132" s="374"/>
      <c r="BW132" s="374"/>
      <c r="BX132" s="374"/>
      <c r="BY132" s="374"/>
      <c r="BZ132" s="374"/>
      <c r="CA132" s="374"/>
      <c r="CB132" s="374"/>
      <c r="CC132" s="374"/>
      <c r="CD132" s="374"/>
      <c r="CE132" s="375"/>
      <c r="CF132" s="373"/>
      <c r="CG132" s="374"/>
      <c r="CH132" s="374"/>
      <c r="CI132" s="374"/>
      <c r="CJ132" s="374"/>
      <c r="CK132" s="374"/>
      <c r="CL132" s="374"/>
      <c r="CM132" s="374"/>
      <c r="CN132" s="374"/>
      <c r="CO132" s="374"/>
      <c r="CP132" s="374"/>
      <c r="CQ132" s="374"/>
      <c r="CR132" s="375"/>
      <c r="CS132" s="373"/>
      <c r="CT132" s="374"/>
      <c r="CU132" s="374"/>
      <c r="CV132" s="374"/>
      <c r="CW132" s="374"/>
      <c r="CX132" s="374"/>
      <c r="CY132" s="374"/>
      <c r="CZ132" s="374"/>
      <c r="DA132" s="374"/>
      <c r="DB132" s="374"/>
      <c r="DC132" s="374"/>
      <c r="DD132" s="374"/>
      <c r="DE132" s="375"/>
    </row>
    <row r="133" spans="2:115" ht="12.75" customHeight="1">
      <c r="F133" s="366" t="s">
        <v>161</v>
      </c>
      <c r="G133" s="367"/>
      <c r="H133" s="367"/>
      <c r="I133" s="367"/>
      <c r="J133" s="367"/>
      <c r="K133" s="367"/>
      <c r="L133" s="367"/>
      <c r="M133" s="367"/>
      <c r="N133" s="367"/>
      <c r="O133" s="367"/>
      <c r="P133" s="367"/>
      <c r="Q133" s="367"/>
      <c r="R133" s="368"/>
      <c r="S133" s="366" t="s">
        <v>163</v>
      </c>
      <c r="T133" s="367"/>
      <c r="U133" s="367"/>
      <c r="V133" s="367"/>
      <c r="W133" s="367"/>
      <c r="X133" s="367"/>
      <c r="Y133" s="367"/>
      <c r="Z133" s="367"/>
      <c r="AA133" s="367"/>
      <c r="AB133" s="367"/>
      <c r="AC133" s="367"/>
      <c r="AD133" s="367"/>
      <c r="AE133" s="368"/>
      <c r="AF133" s="366" t="s">
        <v>165</v>
      </c>
      <c r="AG133" s="367"/>
      <c r="AH133" s="367"/>
      <c r="AI133" s="367"/>
      <c r="AJ133" s="367"/>
      <c r="AK133" s="367"/>
      <c r="AL133" s="367"/>
      <c r="AM133" s="367"/>
      <c r="AN133" s="367"/>
      <c r="AO133" s="367"/>
      <c r="AP133" s="367"/>
      <c r="AQ133" s="367"/>
      <c r="AR133" s="368"/>
      <c r="AS133" s="366" t="s">
        <v>106</v>
      </c>
      <c r="AT133" s="367"/>
      <c r="AU133" s="367"/>
      <c r="AV133" s="367"/>
      <c r="AW133" s="367"/>
      <c r="AX133" s="367"/>
      <c r="AY133" s="367"/>
      <c r="AZ133" s="367"/>
      <c r="BA133" s="367"/>
      <c r="BB133" s="367"/>
      <c r="BC133" s="367"/>
      <c r="BD133" s="367"/>
      <c r="BE133" s="368"/>
      <c r="BF133" s="366" t="s">
        <v>99</v>
      </c>
      <c r="BG133" s="367"/>
      <c r="BH133" s="367"/>
      <c r="BI133" s="367"/>
      <c r="BJ133" s="367"/>
      <c r="BK133" s="367"/>
      <c r="BL133" s="367"/>
      <c r="BM133" s="367"/>
      <c r="BN133" s="367"/>
      <c r="BO133" s="367"/>
      <c r="BP133" s="367"/>
      <c r="BQ133" s="367"/>
      <c r="BR133" s="368"/>
      <c r="BS133" s="366"/>
      <c r="BT133" s="367"/>
      <c r="BU133" s="367"/>
      <c r="BV133" s="367"/>
      <c r="BW133" s="367"/>
      <c r="BX133" s="367"/>
      <c r="BY133" s="367"/>
      <c r="BZ133" s="367"/>
      <c r="CA133" s="367"/>
      <c r="CB133" s="367"/>
      <c r="CC133" s="367"/>
      <c r="CD133" s="367"/>
      <c r="CE133" s="368"/>
      <c r="CF133" s="366" t="s">
        <v>178</v>
      </c>
      <c r="CG133" s="367"/>
      <c r="CH133" s="367"/>
      <c r="CI133" s="367"/>
      <c r="CJ133" s="367"/>
      <c r="CK133" s="367"/>
      <c r="CL133" s="367"/>
      <c r="CM133" s="367"/>
      <c r="CN133" s="367"/>
      <c r="CO133" s="367"/>
      <c r="CP133" s="367"/>
      <c r="CQ133" s="367"/>
      <c r="CR133" s="368"/>
      <c r="CS133" s="366" t="s">
        <v>210</v>
      </c>
      <c r="CT133" s="367"/>
      <c r="CU133" s="367"/>
      <c r="CV133" s="367"/>
      <c r="CW133" s="367"/>
      <c r="CX133" s="367"/>
      <c r="CY133" s="367"/>
      <c r="CZ133" s="367"/>
      <c r="DA133" s="367"/>
      <c r="DB133" s="367"/>
      <c r="DC133" s="367"/>
      <c r="DD133" s="367"/>
      <c r="DE133" s="368"/>
    </row>
    <row r="134" spans="2:115">
      <c r="F134" s="356" t="e">
        <f>'CALIBRACIÓN con M1CH'!Z68</f>
        <v>#N/A</v>
      </c>
      <c r="G134" s="356"/>
      <c r="H134" s="356"/>
      <c r="I134" s="356"/>
      <c r="J134" s="356"/>
      <c r="K134" s="356"/>
      <c r="L134" s="356"/>
      <c r="M134" s="356"/>
      <c r="N134" s="356"/>
      <c r="O134" s="356"/>
      <c r="P134" s="356"/>
      <c r="Q134" s="356"/>
      <c r="R134" s="356"/>
      <c r="S134" s="356">
        <f>'CALIBRACIÓN con M1CH'!AA68</f>
        <v>0</v>
      </c>
      <c r="T134" s="356"/>
      <c r="U134" s="356"/>
      <c r="V134" s="356"/>
      <c r="W134" s="356"/>
      <c r="X134" s="356"/>
      <c r="Y134" s="356"/>
      <c r="Z134" s="356"/>
      <c r="AA134" s="356"/>
      <c r="AB134" s="356"/>
      <c r="AC134" s="356"/>
      <c r="AD134" s="356"/>
      <c r="AE134" s="356"/>
      <c r="AF134" s="356" t="str">
        <f>IF(S134=0,"",'CALIBRACIÓN con M1CH'!AB68)</f>
        <v/>
      </c>
      <c r="AG134" s="356"/>
      <c r="AH134" s="356"/>
      <c r="AI134" s="356"/>
      <c r="AJ134" s="356"/>
      <c r="AK134" s="356"/>
      <c r="AL134" s="356"/>
      <c r="AM134" s="356"/>
      <c r="AN134" s="356"/>
      <c r="AO134" s="356"/>
      <c r="AP134" s="356"/>
      <c r="AQ134" s="356"/>
      <c r="AR134" s="356"/>
      <c r="AS134" s="356" t="e">
        <f>'CALIBRACIÓN con M1CH'!AC68</f>
        <v>#DIV/0!</v>
      </c>
      <c r="AT134" s="356"/>
      <c r="AU134" s="356"/>
      <c r="AV134" s="356"/>
      <c r="AW134" s="356"/>
      <c r="AX134" s="356"/>
      <c r="AY134" s="356"/>
      <c r="AZ134" s="356"/>
      <c r="BA134" s="356"/>
      <c r="BB134" s="356"/>
      <c r="BC134" s="356"/>
      <c r="BD134" s="356"/>
      <c r="BE134" s="356"/>
      <c r="BF134" s="356" t="e">
        <f>'CALIBRACIÓN con M1CH'!AD68</f>
        <v>#DIV/0!</v>
      </c>
      <c r="BG134" s="356"/>
      <c r="BH134" s="356"/>
      <c r="BI134" s="356"/>
      <c r="BJ134" s="356"/>
      <c r="BK134" s="356"/>
      <c r="BL134" s="356"/>
      <c r="BM134" s="356"/>
      <c r="BN134" s="356"/>
      <c r="BO134" s="356"/>
      <c r="BP134" s="356"/>
      <c r="BQ134" s="356"/>
      <c r="BR134" s="356"/>
      <c r="BS134" s="356" t="e">
        <f>IF('CALIBRACIÓN con M1CH'!AE68&gt;100,"&gt;100",'CALIBRACIÓN con M1CH'!AE68)</f>
        <v>#DIV/0!</v>
      </c>
      <c r="BT134" s="356"/>
      <c r="BU134" s="356"/>
      <c r="BV134" s="356"/>
      <c r="BW134" s="356"/>
      <c r="BX134" s="356"/>
      <c r="BY134" s="356"/>
      <c r="BZ134" s="356"/>
      <c r="CA134" s="356"/>
      <c r="CB134" s="356"/>
      <c r="CC134" s="356"/>
      <c r="CD134" s="356"/>
      <c r="CE134" s="356"/>
      <c r="CF134" s="356" t="e">
        <f>DATOS!$D$18</f>
        <v>#N/A</v>
      </c>
      <c r="CG134" s="356"/>
      <c r="CH134" s="356"/>
      <c r="CI134" s="356"/>
      <c r="CJ134" s="356"/>
      <c r="CK134" s="356"/>
      <c r="CL134" s="356"/>
      <c r="CM134" s="356"/>
      <c r="CN134" s="356"/>
      <c r="CO134" s="356"/>
      <c r="CP134" s="356"/>
      <c r="CQ134" s="356"/>
      <c r="CR134" s="356"/>
      <c r="CS134" s="356"/>
      <c r="CT134" s="356"/>
      <c r="CU134" s="356"/>
      <c r="CV134" s="356"/>
      <c r="CW134" s="356"/>
      <c r="CX134" s="356"/>
      <c r="CY134" s="356"/>
      <c r="CZ134" s="356"/>
      <c r="DA134" s="356"/>
      <c r="DB134" s="356"/>
      <c r="DC134" s="356"/>
      <c r="DD134" s="356"/>
      <c r="DE134" s="356"/>
    </row>
    <row r="135" spans="2:115">
      <c r="F135" s="356" t="e">
        <f>'CALIBRACIÓN con M1CH'!Z69</f>
        <v>#N/A</v>
      </c>
      <c r="G135" s="356"/>
      <c r="H135" s="356"/>
      <c r="I135" s="356"/>
      <c r="J135" s="356"/>
      <c r="K135" s="356"/>
      <c r="L135" s="356"/>
      <c r="M135" s="356"/>
      <c r="N135" s="356"/>
      <c r="O135" s="356"/>
      <c r="P135" s="356"/>
      <c r="Q135" s="356"/>
      <c r="R135" s="356"/>
      <c r="S135" s="356">
        <f>'CALIBRACIÓN con M1CH'!AA69</f>
        <v>0</v>
      </c>
      <c r="T135" s="356"/>
      <c r="U135" s="356"/>
      <c r="V135" s="356"/>
      <c r="W135" s="356"/>
      <c r="X135" s="356"/>
      <c r="Y135" s="356"/>
      <c r="Z135" s="356"/>
      <c r="AA135" s="356"/>
      <c r="AB135" s="356"/>
      <c r="AC135" s="356"/>
      <c r="AD135" s="356"/>
      <c r="AE135" s="356"/>
      <c r="AF135" s="356" t="str">
        <f>IF(S135=0,"",'CALIBRACIÓN con M1CH'!AB69)</f>
        <v/>
      </c>
      <c r="AG135" s="356"/>
      <c r="AH135" s="356"/>
      <c r="AI135" s="356"/>
      <c r="AJ135" s="356"/>
      <c r="AK135" s="356"/>
      <c r="AL135" s="356"/>
      <c r="AM135" s="356"/>
      <c r="AN135" s="356"/>
      <c r="AO135" s="356"/>
      <c r="AP135" s="356"/>
      <c r="AQ135" s="356"/>
      <c r="AR135" s="356"/>
      <c r="AS135" s="356" t="e">
        <f>'CALIBRACIÓN con M1CH'!AC69</f>
        <v>#DIV/0!</v>
      </c>
      <c r="AT135" s="356"/>
      <c r="AU135" s="356"/>
      <c r="AV135" s="356"/>
      <c r="AW135" s="356"/>
      <c r="AX135" s="356"/>
      <c r="AY135" s="356"/>
      <c r="AZ135" s="356"/>
      <c r="BA135" s="356"/>
      <c r="BB135" s="356"/>
      <c r="BC135" s="356"/>
      <c r="BD135" s="356"/>
      <c r="BE135" s="356"/>
      <c r="BF135" s="356" t="e">
        <f>'CALIBRACIÓN con M1CH'!AD69</f>
        <v>#DIV/0!</v>
      </c>
      <c r="BG135" s="356"/>
      <c r="BH135" s="356"/>
      <c r="BI135" s="356"/>
      <c r="BJ135" s="356"/>
      <c r="BK135" s="356"/>
      <c r="BL135" s="356"/>
      <c r="BM135" s="356"/>
      <c r="BN135" s="356"/>
      <c r="BO135" s="356"/>
      <c r="BP135" s="356"/>
      <c r="BQ135" s="356"/>
      <c r="BR135" s="356"/>
      <c r="BS135" s="356" t="e">
        <f>IF('CALIBRACIÓN con M1CH'!AE69&gt;100,"&gt;100",'CALIBRACIÓN con M1CH'!AE69)</f>
        <v>#DIV/0!</v>
      </c>
      <c r="BT135" s="356"/>
      <c r="BU135" s="356"/>
      <c r="BV135" s="356"/>
      <c r="BW135" s="356"/>
      <c r="BX135" s="356"/>
      <c r="BY135" s="356"/>
      <c r="BZ135" s="356"/>
      <c r="CA135" s="356"/>
      <c r="CB135" s="356"/>
      <c r="CC135" s="356"/>
      <c r="CD135" s="356"/>
      <c r="CE135" s="356"/>
      <c r="CF135" s="356" t="e">
        <f>DATOS!$D$18</f>
        <v>#N/A</v>
      </c>
      <c r="CG135" s="356"/>
      <c r="CH135" s="356"/>
      <c r="CI135" s="356"/>
      <c r="CJ135" s="356"/>
      <c r="CK135" s="356"/>
      <c r="CL135" s="356"/>
      <c r="CM135" s="356"/>
      <c r="CN135" s="356"/>
      <c r="CO135" s="356"/>
      <c r="CP135" s="356"/>
      <c r="CQ135" s="356"/>
      <c r="CR135" s="356"/>
      <c r="CS135" s="356"/>
      <c r="CT135" s="356"/>
      <c r="CU135" s="356"/>
      <c r="CV135" s="356"/>
      <c r="CW135" s="356"/>
      <c r="CX135" s="356"/>
      <c r="CY135" s="356"/>
      <c r="CZ135" s="356"/>
      <c r="DA135" s="356"/>
      <c r="DB135" s="356"/>
      <c r="DC135" s="356"/>
      <c r="DD135" s="356"/>
      <c r="DE135" s="356"/>
    </row>
    <row r="136" spans="2:115">
      <c r="F136" s="356" t="e">
        <f>'CALIBRACIÓN con M1CH'!Z70</f>
        <v>#N/A</v>
      </c>
      <c r="G136" s="356"/>
      <c r="H136" s="356"/>
      <c r="I136" s="356"/>
      <c r="J136" s="356"/>
      <c r="K136" s="356"/>
      <c r="L136" s="356"/>
      <c r="M136" s="356"/>
      <c r="N136" s="356"/>
      <c r="O136" s="356"/>
      <c r="P136" s="356"/>
      <c r="Q136" s="356"/>
      <c r="R136" s="356"/>
      <c r="S136" s="356">
        <f>'CALIBRACIÓN con M1CH'!AA70</f>
        <v>0</v>
      </c>
      <c r="T136" s="356"/>
      <c r="U136" s="356"/>
      <c r="V136" s="356"/>
      <c r="W136" s="356"/>
      <c r="X136" s="356"/>
      <c r="Y136" s="356"/>
      <c r="Z136" s="356"/>
      <c r="AA136" s="356"/>
      <c r="AB136" s="356"/>
      <c r="AC136" s="356"/>
      <c r="AD136" s="356"/>
      <c r="AE136" s="356"/>
      <c r="AF136" s="356" t="str">
        <f>IF(S136=0,"",'CALIBRACIÓN con M1CH'!AB70)</f>
        <v/>
      </c>
      <c r="AG136" s="356"/>
      <c r="AH136" s="356"/>
      <c r="AI136" s="356"/>
      <c r="AJ136" s="356"/>
      <c r="AK136" s="356"/>
      <c r="AL136" s="356"/>
      <c r="AM136" s="356"/>
      <c r="AN136" s="356"/>
      <c r="AO136" s="356"/>
      <c r="AP136" s="356"/>
      <c r="AQ136" s="356"/>
      <c r="AR136" s="356"/>
      <c r="AS136" s="356" t="e">
        <f>'CALIBRACIÓN con M1CH'!AC70</f>
        <v>#DIV/0!</v>
      </c>
      <c r="AT136" s="356"/>
      <c r="AU136" s="356"/>
      <c r="AV136" s="356"/>
      <c r="AW136" s="356"/>
      <c r="AX136" s="356"/>
      <c r="AY136" s="356"/>
      <c r="AZ136" s="356"/>
      <c r="BA136" s="356"/>
      <c r="BB136" s="356"/>
      <c r="BC136" s="356"/>
      <c r="BD136" s="356"/>
      <c r="BE136" s="356"/>
      <c r="BF136" s="356" t="e">
        <f>'CALIBRACIÓN con M1CH'!AD70</f>
        <v>#DIV/0!</v>
      </c>
      <c r="BG136" s="356"/>
      <c r="BH136" s="356"/>
      <c r="BI136" s="356"/>
      <c r="BJ136" s="356"/>
      <c r="BK136" s="356"/>
      <c r="BL136" s="356"/>
      <c r="BM136" s="356"/>
      <c r="BN136" s="356"/>
      <c r="BO136" s="356"/>
      <c r="BP136" s="356"/>
      <c r="BQ136" s="356"/>
      <c r="BR136" s="356"/>
      <c r="BS136" s="356" t="e">
        <f>IF('CALIBRACIÓN con M1CH'!AE70&gt;100,"&gt;100",'CALIBRACIÓN con M1CH'!AE70)</f>
        <v>#DIV/0!</v>
      </c>
      <c r="BT136" s="356"/>
      <c r="BU136" s="356"/>
      <c r="BV136" s="356"/>
      <c r="BW136" s="356"/>
      <c r="BX136" s="356"/>
      <c r="BY136" s="356"/>
      <c r="BZ136" s="356"/>
      <c r="CA136" s="356"/>
      <c r="CB136" s="356"/>
      <c r="CC136" s="356"/>
      <c r="CD136" s="356"/>
      <c r="CE136" s="356"/>
      <c r="CF136" s="356" t="e">
        <f>DATOS!$D$18</f>
        <v>#N/A</v>
      </c>
      <c r="CG136" s="356"/>
      <c r="CH136" s="356"/>
      <c r="CI136" s="356"/>
      <c r="CJ136" s="356"/>
      <c r="CK136" s="356"/>
      <c r="CL136" s="356"/>
      <c r="CM136" s="356"/>
      <c r="CN136" s="356"/>
      <c r="CO136" s="356"/>
      <c r="CP136" s="356"/>
      <c r="CQ136" s="356"/>
      <c r="CR136" s="356"/>
      <c r="CS136" s="356"/>
      <c r="CT136" s="356"/>
      <c r="CU136" s="356"/>
      <c r="CV136" s="356"/>
      <c r="CW136" s="356"/>
      <c r="CX136" s="356"/>
      <c r="CY136" s="356"/>
      <c r="CZ136" s="356"/>
      <c r="DA136" s="356"/>
      <c r="DB136" s="356"/>
      <c r="DC136" s="356"/>
      <c r="DD136" s="356"/>
      <c r="DE136" s="356"/>
    </row>
    <row r="137" spans="2:115">
      <c r="F137" s="356" t="e">
        <f>'CALIBRACIÓN con M1CH'!Z71</f>
        <v>#N/A</v>
      </c>
      <c r="G137" s="356"/>
      <c r="H137" s="356"/>
      <c r="I137" s="356"/>
      <c r="J137" s="356"/>
      <c r="K137" s="356"/>
      <c r="L137" s="356"/>
      <c r="M137" s="356"/>
      <c r="N137" s="356"/>
      <c r="O137" s="356"/>
      <c r="P137" s="356"/>
      <c r="Q137" s="356"/>
      <c r="R137" s="356"/>
      <c r="S137" s="356">
        <f>'CALIBRACIÓN con M1CH'!AA71</f>
        <v>0</v>
      </c>
      <c r="T137" s="356"/>
      <c r="U137" s="356"/>
      <c r="V137" s="356"/>
      <c r="W137" s="356"/>
      <c r="X137" s="356"/>
      <c r="Y137" s="356"/>
      <c r="Z137" s="356"/>
      <c r="AA137" s="356"/>
      <c r="AB137" s="356"/>
      <c r="AC137" s="356"/>
      <c r="AD137" s="356"/>
      <c r="AE137" s="356"/>
      <c r="AF137" s="356" t="str">
        <f>IF(S137=0,"",'CALIBRACIÓN con M1CH'!AB71)</f>
        <v/>
      </c>
      <c r="AG137" s="356"/>
      <c r="AH137" s="356"/>
      <c r="AI137" s="356"/>
      <c r="AJ137" s="356"/>
      <c r="AK137" s="356"/>
      <c r="AL137" s="356"/>
      <c r="AM137" s="356"/>
      <c r="AN137" s="356"/>
      <c r="AO137" s="356"/>
      <c r="AP137" s="356"/>
      <c r="AQ137" s="356"/>
      <c r="AR137" s="356"/>
      <c r="AS137" s="356" t="e">
        <f>'CALIBRACIÓN con M1CH'!AC71</f>
        <v>#DIV/0!</v>
      </c>
      <c r="AT137" s="356"/>
      <c r="AU137" s="356"/>
      <c r="AV137" s="356"/>
      <c r="AW137" s="356"/>
      <c r="AX137" s="356"/>
      <c r="AY137" s="356"/>
      <c r="AZ137" s="356"/>
      <c r="BA137" s="356"/>
      <c r="BB137" s="356"/>
      <c r="BC137" s="356"/>
      <c r="BD137" s="356"/>
      <c r="BE137" s="356"/>
      <c r="BF137" s="356" t="e">
        <f>'CALIBRACIÓN con M1CH'!AD71</f>
        <v>#DIV/0!</v>
      </c>
      <c r="BG137" s="356"/>
      <c r="BH137" s="356"/>
      <c r="BI137" s="356"/>
      <c r="BJ137" s="356"/>
      <c r="BK137" s="356"/>
      <c r="BL137" s="356"/>
      <c r="BM137" s="356"/>
      <c r="BN137" s="356"/>
      <c r="BO137" s="356"/>
      <c r="BP137" s="356"/>
      <c r="BQ137" s="356"/>
      <c r="BR137" s="356"/>
      <c r="BS137" s="356" t="e">
        <f>IF('CALIBRACIÓN con M1CH'!AE71&gt;100,"&gt;100",'CALIBRACIÓN con M1CH'!AE71)</f>
        <v>#DIV/0!</v>
      </c>
      <c r="BT137" s="356"/>
      <c r="BU137" s="356"/>
      <c r="BV137" s="356"/>
      <c r="BW137" s="356"/>
      <c r="BX137" s="356"/>
      <c r="BY137" s="356"/>
      <c r="BZ137" s="356"/>
      <c r="CA137" s="356"/>
      <c r="CB137" s="356"/>
      <c r="CC137" s="356"/>
      <c r="CD137" s="356"/>
      <c r="CE137" s="356"/>
      <c r="CF137" s="356" t="e">
        <f>DATOS!$D$18</f>
        <v>#N/A</v>
      </c>
      <c r="CG137" s="356"/>
      <c r="CH137" s="356"/>
      <c r="CI137" s="356"/>
      <c r="CJ137" s="356"/>
      <c r="CK137" s="356"/>
      <c r="CL137" s="356"/>
      <c r="CM137" s="356"/>
      <c r="CN137" s="356"/>
      <c r="CO137" s="356"/>
      <c r="CP137" s="356"/>
      <c r="CQ137" s="356"/>
      <c r="CR137" s="356"/>
      <c r="CS137" s="356"/>
      <c r="CT137" s="356"/>
      <c r="CU137" s="356"/>
      <c r="CV137" s="356"/>
      <c r="CW137" s="356"/>
      <c r="CX137" s="356"/>
      <c r="CY137" s="356"/>
      <c r="CZ137" s="356"/>
      <c r="DA137" s="356"/>
      <c r="DB137" s="356"/>
      <c r="DC137" s="356"/>
      <c r="DD137" s="356"/>
      <c r="DE137" s="356"/>
    </row>
    <row r="138" spans="2:115">
      <c r="F138" s="356" t="e">
        <f>'CALIBRACIÓN con M1CH'!Z72</f>
        <v>#N/A</v>
      </c>
      <c r="G138" s="356"/>
      <c r="H138" s="356"/>
      <c r="I138" s="356"/>
      <c r="J138" s="356"/>
      <c r="K138" s="356"/>
      <c r="L138" s="356"/>
      <c r="M138" s="356"/>
      <c r="N138" s="356"/>
      <c r="O138" s="356"/>
      <c r="P138" s="356"/>
      <c r="Q138" s="356"/>
      <c r="R138" s="356"/>
      <c r="S138" s="356">
        <f>'CALIBRACIÓN con M1CH'!AA72</f>
        <v>0</v>
      </c>
      <c r="T138" s="356"/>
      <c r="U138" s="356"/>
      <c r="V138" s="356"/>
      <c r="W138" s="356"/>
      <c r="X138" s="356"/>
      <c r="Y138" s="356"/>
      <c r="Z138" s="356"/>
      <c r="AA138" s="356"/>
      <c r="AB138" s="356"/>
      <c r="AC138" s="356"/>
      <c r="AD138" s="356"/>
      <c r="AE138" s="356"/>
      <c r="AF138" s="356" t="str">
        <f>IF(S138=0,"",'CALIBRACIÓN con M1CH'!AB72)</f>
        <v/>
      </c>
      <c r="AG138" s="356"/>
      <c r="AH138" s="356"/>
      <c r="AI138" s="356"/>
      <c r="AJ138" s="356"/>
      <c r="AK138" s="356"/>
      <c r="AL138" s="356"/>
      <c r="AM138" s="356"/>
      <c r="AN138" s="356"/>
      <c r="AO138" s="356"/>
      <c r="AP138" s="356"/>
      <c r="AQ138" s="356"/>
      <c r="AR138" s="356"/>
      <c r="AS138" s="356" t="e">
        <f>'CALIBRACIÓN con M1CH'!AC72</f>
        <v>#DIV/0!</v>
      </c>
      <c r="AT138" s="356"/>
      <c r="AU138" s="356"/>
      <c r="AV138" s="356"/>
      <c r="AW138" s="356"/>
      <c r="AX138" s="356"/>
      <c r="AY138" s="356"/>
      <c r="AZ138" s="356"/>
      <c r="BA138" s="356"/>
      <c r="BB138" s="356"/>
      <c r="BC138" s="356"/>
      <c r="BD138" s="356"/>
      <c r="BE138" s="356"/>
      <c r="BF138" s="356" t="e">
        <f>'CALIBRACIÓN con M1CH'!AD72</f>
        <v>#DIV/0!</v>
      </c>
      <c r="BG138" s="356"/>
      <c r="BH138" s="356"/>
      <c r="BI138" s="356"/>
      <c r="BJ138" s="356"/>
      <c r="BK138" s="356"/>
      <c r="BL138" s="356"/>
      <c r="BM138" s="356"/>
      <c r="BN138" s="356"/>
      <c r="BO138" s="356"/>
      <c r="BP138" s="356"/>
      <c r="BQ138" s="356"/>
      <c r="BR138" s="356"/>
      <c r="BS138" s="356" t="e">
        <f>IF('CALIBRACIÓN con M1CH'!AE72&gt;100,"&gt;100",'CALIBRACIÓN con M1CH'!AE72)</f>
        <v>#DIV/0!</v>
      </c>
      <c r="BT138" s="356"/>
      <c r="BU138" s="356"/>
      <c r="BV138" s="356"/>
      <c r="BW138" s="356"/>
      <c r="BX138" s="356"/>
      <c r="BY138" s="356"/>
      <c r="BZ138" s="356"/>
      <c r="CA138" s="356"/>
      <c r="CB138" s="356"/>
      <c r="CC138" s="356"/>
      <c r="CD138" s="356"/>
      <c r="CE138" s="356"/>
      <c r="CF138" s="356" t="e">
        <f>DATOS!$D$18</f>
        <v>#N/A</v>
      </c>
      <c r="CG138" s="356"/>
      <c r="CH138" s="356"/>
      <c r="CI138" s="356"/>
      <c r="CJ138" s="356"/>
      <c r="CK138" s="356"/>
      <c r="CL138" s="356"/>
      <c r="CM138" s="356"/>
      <c r="CN138" s="356"/>
      <c r="CO138" s="356"/>
      <c r="CP138" s="356"/>
      <c r="CQ138" s="356"/>
      <c r="CR138" s="356"/>
      <c r="CS138" s="356"/>
      <c r="CT138" s="356"/>
      <c r="CU138" s="356"/>
      <c r="CV138" s="356"/>
      <c r="CW138" s="356"/>
      <c r="CX138" s="356"/>
      <c r="CY138" s="356"/>
      <c r="CZ138" s="356"/>
      <c r="DA138" s="356"/>
      <c r="DB138" s="356"/>
      <c r="DC138" s="356"/>
      <c r="DD138" s="356"/>
      <c r="DE138" s="356"/>
    </row>
    <row r="139" spans="2:115">
      <c r="F139" s="356" t="e">
        <f>'CALIBRACIÓN con M1CH'!Z73</f>
        <v>#N/A</v>
      </c>
      <c r="G139" s="356"/>
      <c r="H139" s="356"/>
      <c r="I139" s="356"/>
      <c r="J139" s="356"/>
      <c r="K139" s="356"/>
      <c r="L139" s="356"/>
      <c r="M139" s="356"/>
      <c r="N139" s="356"/>
      <c r="O139" s="356"/>
      <c r="P139" s="356"/>
      <c r="Q139" s="356"/>
      <c r="R139" s="356"/>
      <c r="S139" s="356">
        <f>'CALIBRACIÓN con M1CH'!AA73</f>
        <v>0</v>
      </c>
      <c r="T139" s="356"/>
      <c r="U139" s="356"/>
      <c r="V139" s="356"/>
      <c r="W139" s="356"/>
      <c r="X139" s="356"/>
      <c r="Y139" s="356"/>
      <c r="Z139" s="356"/>
      <c r="AA139" s="356"/>
      <c r="AB139" s="356"/>
      <c r="AC139" s="356"/>
      <c r="AD139" s="356"/>
      <c r="AE139" s="356"/>
      <c r="AF139" s="356" t="str">
        <f>IF(S139=0,"",'CALIBRACIÓN con M1CH'!AB73)</f>
        <v/>
      </c>
      <c r="AG139" s="356"/>
      <c r="AH139" s="356"/>
      <c r="AI139" s="356"/>
      <c r="AJ139" s="356"/>
      <c r="AK139" s="356"/>
      <c r="AL139" s="356"/>
      <c r="AM139" s="356"/>
      <c r="AN139" s="356"/>
      <c r="AO139" s="356"/>
      <c r="AP139" s="356"/>
      <c r="AQ139" s="356"/>
      <c r="AR139" s="356"/>
      <c r="AS139" s="356" t="e">
        <f>'CALIBRACIÓN con M1CH'!AC73</f>
        <v>#DIV/0!</v>
      </c>
      <c r="AT139" s="356"/>
      <c r="AU139" s="356"/>
      <c r="AV139" s="356"/>
      <c r="AW139" s="356"/>
      <c r="AX139" s="356"/>
      <c r="AY139" s="356"/>
      <c r="AZ139" s="356"/>
      <c r="BA139" s="356"/>
      <c r="BB139" s="356"/>
      <c r="BC139" s="356"/>
      <c r="BD139" s="356"/>
      <c r="BE139" s="356"/>
      <c r="BF139" s="356" t="e">
        <f>'CALIBRACIÓN con M1CH'!AD73</f>
        <v>#DIV/0!</v>
      </c>
      <c r="BG139" s="356"/>
      <c r="BH139" s="356"/>
      <c r="BI139" s="356"/>
      <c r="BJ139" s="356"/>
      <c r="BK139" s="356"/>
      <c r="BL139" s="356"/>
      <c r="BM139" s="356"/>
      <c r="BN139" s="356"/>
      <c r="BO139" s="356"/>
      <c r="BP139" s="356"/>
      <c r="BQ139" s="356"/>
      <c r="BR139" s="356"/>
      <c r="BS139" s="356" t="e">
        <f>IF('CALIBRACIÓN con M1CH'!AE73&gt;100,"&gt;100",'CALIBRACIÓN con M1CH'!AE73)</f>
        <v>#DIV/0!</v>
      </c>
      <c r="BT139" s="356"/>
      <c r="BU139" s="356"/>
      <c r="BV139" s="356"/>
      <c r="BW139" s="356"/>
      <c r="BX139" s="356"/>
      <c r="BY139" s="356"/>
      <c r="BZ139" s="356"/>
      <c r="CA139" s="356"/>
      <c r="CB139" s="356"/>
      <c r="CC139" s="356"/>
      <c r="CD139" s="356"/>
      <c r="CE139" s="356"/>
      <c r="CF139" s="356" t="e">
        <f>DATOS!$D$18</f>
        <v>#N/A</v>
      </c>
      <c r="CG139" s="356"/>
      <c r="CH139" s="356"/>
      <c r="CI139" s="356"/>
      <c r="CJ139" s="356"/>
      <c r="CK139" s="356"/>
      <c r="CL139" s="356"/>
      <c r="CM139" s="356"/>
      <c r="CN139" s="356"/>
      <c r="CO139" s="356"/>
      <c r="CP139" s="356"/>
      <c r="CQ139" s="356"/>
      <c r="CR139" s="356"/>
      <c r="CS139" s="356"/>
      <c r="CT139" s="356"/>
      <c r="CU139" s="356"/>
      <c r="CV139" s="356"/>
      <c r="CW139" s="356"/>
      <c r="CX139" s="356"/>
      <c r="CY139" s="356"/>
      <c r="CZ139" s="356"/>
      <c r="DA139" s="356"/>
      <c r="DB139" s="356"/>
      <c r="DC139" s="356"/>
      <c r="DD139" s="356"/>
      <c r="DE139" s="356"/>
    </row>
    <row r="140" spans="2:115">
      <c r="F140" s="356" t="e">
        <f>'CALIBRACIÓN con M1CH'!Z74</f>
        <v>#N/A</v>
      </c>
      <c r="G140" s="356"/>
      <c r="H140" s="356"/>
      <c r="I140" s="356"/>
      <c r="J140" s="356"/>
      <c r="K140" s="356"/>
      <c r="L140" s="356"/>
      <c r="M140" s="356"/>
      <c r="N140" s="356"/>
      <c r="O140" s="356"/>
      <c r="P140" s="356"/>
      <c r="Q140" s="356"/>
      <c r="R140" s="356"/>
      <c r="S140" s="356">
        <f>'CALIBRACIÓN con M1CH'!AA74</f>
        <v>0</v>
      </c>
      <c r="T140" s="356"/>
      <c r="U140" s="356"/>
      <c r="V140" s="356"/>
      <c r="W140" s="356"/>
      <c r="X140" s="356"/>
      <c r="Y140" s="356"/>
      <c r="Z140" s="356"/>
      <c r="AA140" s="356"/>
      <c r="AB140" s="356"/>
      <c r="AC140" s="356"/>
      <c r="AD140" s="356"/>
      <c r="AE140" s="356"/>
      <c r="AF140" s="356" t="str">
        <f>IF(S140=0,"",'CALIBRACIÓN con M1CH'!AB74)</f>
        <v/>
      </c>
      <c r="AG140" s="356"/>
      <c r="AH140" s="356"/>
      <c r="AI140" s="356"/>
      <c r="AJ140" s="356"/>
      <c r="AK140" s="356"/>
      <c r="AL140" s="356"/>
      <c r="AM140" s="356"/>
      <c r="AN140" s="356"/>
      <c r="AO140" s="356"/>
      <c r="AP140" s="356"/>
      <c r="AQ140" s="356"/>
      <c r="AR140" s="356"/>
      <c r="AS140" s="356" t="e">
        <f>'CALIBRACIÓN con M1CH'!AC74</f>
        <v>#DIV/0!</v>
      </c>
      <c r="AT140" s="356"/>
      <c r="AU140" s="356"/>
      <c r="AV140" s="356"/>
      <c r="AW140" s="356"/>
      <c r="AX140" s="356"/>
      <c r="AY140" s="356"/>
      <c r="AZ140" s="356"/>
      <c r="BA140" s="356"/>
      <c r="BB140" s="356"/>
      <c r="BC140" s="356"/>
      <c r="BD140" s="356"/>
      <c r="BE140" s="356"/>
      <c r="BF140" s="356" t="e">
        <f>'CALIBRACIÓN con M1CH'!AD74</f>
        <v>#DIV/0!</v>
      </c>
      <c r="BG140" s="356"/>
      <c r="BH140" s="356"/>
      <c r="BI140" s="356"/>
      <c r="BJ140" s="356"/>
      <c r="BK140" s="356"/>
      <c r="BL140" s="356"/>
      <c r="BM140" s="356"/>
      <c r="BN140" s="356"/>
      <c r="BO140" s="356"/>
      <c r="BP140" s="356"/>
      <c r="BQ140" s="356"/>
      <c r="BR140" s="356"/>
      <c r="BS140" s="356" t="e">
        <f>IF('CALIBRACIÓN con M1CH'!AE74&gt;100,"&gt;100",'CALIBRACIÓN con M1CH'!AE74)</f>
        <v>#DIV/0!</v>
      </c>
      <c r="BT140" s="356"/>
      <c r="BU140" s="356"/>
      <c r="BV140" s="356"/>
      <c r="BW140" s="356"/>
      <c r="BX140" s="356"/>
      <c r="BY140" s="356"/>
      <c r="BZ140" s="356"/>
      <c r="CA140" s="356"/>
      <c r="CB140" s="356"/>
      <c r="CC140" s="356"/>
      <c r="CD140" s="356"/>
      <c r="CE140" s="356"/>
      <c r="CF140" s="356" t="e">
        <f>DATOS!$D$18</f>
        <v>#N/A</v>
      </c>
      <c r="CG140" s="356"/>
      <c r="CH140" s="356"/>
      <c r="CI140" s="356"/>
      <c r="CJ140" s="356"/>
      <c r="CK140" s="356"/>
      <c r="CL140" s="356"/>
      <c r="CM140" s="356"/>
      <c r="CN140" s="356"/>
      <c r="CO140" s="356"/>
      <c r="CP140" s="356"/>
      <c r="CQ140" s="356"/>
      <c r="CR140" s="356"/>
      <c r="CS140" s="356"/>
      <c r="CT140" s="356"/>
      <c r="CU140" s="356"/>
      <c r="CV140" s="356"/>
      <c r="CW140" s="356"/>
      <c r="CX140" s="356"/>
      <c r="CY140" s="356"/>
      <c r="CZ140" s="356"/>
      <c r="DA140" s="356"/>
      <c r="DB140" s="356"/>
      <c r="DC140" s="356"/>
      <c r="DD140" s="356"/>
      <c r="DE140" s="356"/>
    </row>
    <row r="141" spans="2:115">
      <c r="F141" s="356" t="e">
        <f>'CALIBRACIÓN con M1CH'!Z75</f>
        <v>#N/A</v>
      </c>
      <c r="G141" s="356"/>
      <c r="H141" s="356"/>
      <c r="I141" s="356"/>
      <c r="J141" s="356"/>
      <c r="K141" s="356"/>
      <c r="L141" s="356"/>
      <c r="M141" s="356"/>
      <c r="N141" s="356"/>
      <c r="O141" s="356"/>
      <c r="P141" s="356"/>
      <c r="Q141" s="356"/>
      <c r="R141" s="356"/>
      <c r="S141" s="356">
        <f>'CALIBRACIÓN con M1CH'!AA75</f>
        <v>0</v>
      </c>
      <c r="T141" s="356"/>
      <c r="U141" s="356"/>
      <c r="V141" s="356"/>
      <c r="W141" s="356"/>
      <c r="X141" s="356"/>
      <c r="Y141" s="356"/>
      <c r="Z141" s="356"/>
      <c r="AA141" s="356"/>
      <c r="AB141" s="356"/>
      <c r="AC141" s="356"/>
      <c r="AD141" s="356"/>
      <c r="AE141" s="356"/>
      <c r="AF141" s="356" t="str">
        <f>IF(S141=0,"",'CALIBRACIÓN con M1CH'!AB75)</f>
        <v/>
      </c>
      <c r="AG141" s="356"/>
      <c r="AH141" s="356"/>
      <c r="AI141" s="356"/>
      <c r="AJ141" s="356"/>
      <c r="AK141" s="356"/>
      <c r="AL141" s="356"/>
      <c r="AM141" s="356"/>
      <c r="AN141" s="356"/>
      <c r="AO141" s="356"/>
      <c r="AP141" s="356"/>
      <c r="AQ141" s="356"/>
      <c r="AR141" s="356"/>
      <c r="AS141" s="356" t="e">
        <f>'CALIBRACIÓN con M1CH'!AC75</f>
        <v>#DIV/0!</v>
      </c>
      <c r="AT141" s="356"/>
      <c r="AU141" s="356"/>
      <c r="AV141" s="356"/>
      <c r="AW141" s="356"/>
      <c r="AX141" s="356"/>
      <c r="AY141" s="356"/>
      <c r="AZ141" s="356"/>
      <c r="BA141" s="356"/>
      <c r="BB141" s="356"/>
      <c r="BC141" s="356"/>
      <c r="BD141" s="356"/>
      <c r="BE141" s="356"/>
      <c r="BF141" s="356" t="e">
        <f>'CALIBRACIÓN con M1CH'!AD75</f>
        <v>#DIV/0!</v>
      </c>
      <c r="BG141" s="356"/>
      <c r="BH141" s="356"/>
      <c r="BI141" s="356"/>
      <c r="BJ141" s="356"/>
      <c r="BK141" s="356"/>
      <c r="BL141" s="356"/>
      <c r="BM141" s="356"/>
      <c r="BN141" s="356"/>
      <c r="BO141" s="356"/>
      <c r="BP141" s="356"/>
      <c r="BQ141" s="356"/>
      <c r="BR141" s="356"/>
      <c r="BS141" s="356" t="e">
        <f>IF('CALIBRACIÓN con M1CH'!AE75&gt;100,"&gt;100",'CALIBRACIÓN con M1CH'!AE75)</f>
        <v>#DIV/0!</v>
      </c>
      <c r="BT141" s="356"/>
      <c r="BU141" s="356"/>
      <c r="BV141" s="356"/>
      <c r="BW141" s="356"/>
      <c r="BX141" s="356"/>
      <c r="BY141" s="356"/>
      <c r="BZ141" s="356"/>
      <c r="CA141" s="356"/>
      <c r="CB141" s="356"/>
      <c r="CC141" s="356"/>
      <c r="CD141" s="356"/>
      <c r="CE141" s="356"/>
      <c r="CF141" s="356" t="e">
        <f>DATOS!$D$18</f>
        <v>#N/A</v>
      </c>
      <c r="CG141" s="356"/>
      <c r="CH141" s="356"/>
      <c r="CI141" s="356"/>
      <c r="CJ141" s="356"/>
      <c r="CK141" s="356"/>
      <c r="CL141" s="356"/>
      <c r="CM141" s="356"/>
      <c r="CN141" s="356"/>
      <c r="CO141" s="356"/>
      <c r="CP141" s="356"/>
      <c r="CQ141" s="356"/>
      <c r="CR141" s="356"/>
      <c r="CS141" s="356"/>
      <c r="CT141" s="356"/>
      <c r="CU141" s="356"/>
      <c r="CV141" s="356"/>
      <c r="CW141" s="356"/>
      <c r="CX141" s="356"/>
      <c r="CY141" s="356"/>
      <c r="CZ141" s="356"/>
      <c r="DA141" s="356"/>
      <c r="DB141" s="356"/>
      <c r="DC141" s="356"/>
      <c r="DD141" s="356"/>
      <c r="DE141" s="356"/>
    </row>
    <row r="142" spans="2:115" ht="12.75" customHeight="1">
      <c r="F142" s="356" t="e">
        <f>'CALIBRACIÓN con M1CH'!Z76</f>
        <v>#N/A</v>
      </c>
      <c r="G142" s="356"/>
      <c r="H142" s="356"/>
      <c r="I142" s="356"/>
      <c r="J142" s="356"/>
      <c r="K142" s="356"/>
      <c r="L142" s="356"/>
      <c r="M142" s="356"/>
      <c r="N142" s="356"/>
      <c r="O142" s="356"/>
      <c r="P142" s="356"/>
      <c r="Q142" s="356"/>
      <c r="R142" s="356"/>
      <c r="S142" s="356">
        <f>'CALIBRACIÓN con M1CH'!AA76</f>
        <v>0</v>
      </c>
      <c r="T142" s="356"/>
      <c r="U142" s="356"/>
      <c r="V142" s="356"/>
      <c r="W142" s="356"/>
      <c r="X142" s="356"/>
      <c r="Y142" s="356"/>
      <c r="Z142" s="356"/>
      <c r="AA142" s="356"/>
      <c r="AB142" s="356"/>
      <c r="AC142" s="356"/>
      <c r="AD142" s="356"/>
      <c r="AE142" s="356"/>
      <c r="AF142" s="356" t="str">
        <f>IF(S142=0,"",'CALIBRACIÓN con M1CH'!AB76)</f>
        <v/>
      </c>
      <c r="AG142" s="356"/>
      <c r="AH142" s="356"/>
      <c r="AI142" s="356"/>
      <c r="AJ142" s="356"/>
      <c r="AK142" s="356"/>
      <c r="AL142" s="356"/>
      <c r="AM142" s="356"/>
      <c r="AN142" s="356"/>
      <c r="AO142" s="356"/>
      <c r="AP142" s="356"/>
      <c r="AQ142" s="356"/>
      <c r="AR142" s="356"/>
      <c r="AS142" s="356" t="e">
        <f>'CALIBRACIÓN con M1CH'!AC76</f>
        <v>#DIV/0!</v>
      </c>
      <c r="AT142" s="356"/>
      <c r="AU142" s="356"/>
      <c r="AV142" s="356"/>
      <c r="AW142" s="356"/>
      <c r="AX142" s="356"/>
      <c r="AY142" s="356"/>
      <c r="AZ142" s="356"/>
      <c r="BA142" s="356"/>
      <c r="BB142" s="356"/>
      <c r="BC142" s="356"/>
      <c r="BD142" s="356"/>
      <c r="BE142" s="356"/>
      <c r="BF142" s="356" t="e">
        <f>'CALIBRACIÓN con M1CH'!AD76</f>
        <v>#DIV/0!</v>
      </c>
      <c r="BG142" s="356"/>
      <c r="BH142" s="356"/>
      <c r="BI142" s="356"/>
      <c r="BJ142" s="356"/>
      <c r="BK142" s="356"/>
      <c r="BL142" s="356"/>
      <c r="BM142" s="356"/>
      <c r="BN142" s="356"/>
      <c r="BO142" s="356"/>
      <c r="BP142" s="356"/>
      <c r="BQ142" s="356"/>
      <c r="BR142" s="356"/>
      <c r="BS142" s="356" t="e">
        <f>IF('CALIBRACIÓN con M1CH'!AE76&gt;100,"&gt;100",'CALIBRACIÓN con M1CH'!AE76)</f>
        <v>#DIV/0!</v>
      </c>
      <c r="BT142" s="356"/>
      <c r="BU142" s="356"/>
      <c r="BV142" s="356"/>
      <c r="BW142" s="356"/>
      <c r="BX142" s="356"/>
      <c r="BY142" s="356"/>
      <c r="BZ142" s="356"/>
      <c r="CA142" s="356"/>
      <c r="CB142" s="356"/>
      <c r="CC142" s="356"/>
      <c r="CD142" s="356"/>
      <c r="CE142" s="356"/>
      <c r="CF142" s="356" t="e">
        <f>DATOS!$D$18</f>
        <v>#N/A</v>
      </c>
      <c r="CG142" s="356"/>
      <c r="CH142" s="356"/>
      <c r="CI142" s="356"/>
      <c r="CJ142" s="356"/>
      <c r="CK142" s="356"/>
      <c r="CL142" s="356"/>
      <c r="CM142" s="356"/>
      <c r="CN142" s="356"/>
      <c r="CO142" s="356"/>
      <c r="CP142" s="356"/>
      <c r="CQ142" s="356"/>
      <c r="CR142" s="356"/>
      <c r="CS142" s="356"/>
      <c r="CT142" s="356"/>
      <c r="CU142" s="356"/>
      <c r="CV142" s="356"/>
      <c r="CW142" s="356"/>
      <c r="CX142" s="356"/>
      <c r="CY142" s="356"/>
      <c r="CZ142" s="356"/>
      <c r="DA142" s="356"/>
      <c r="DB142" s="356"/>
      <c r="DC142" s="356"/>
      <c r="DD142" s="356"/>
      <c r="DE142" s="356"/>
    </row>
    <row r="143" spans="2:115" ht="12.75" customHeight="1">
      <c r="F143" s="356" t="e">
        <f>'CALIBRACIÓN con M1CH'!Z77</f>
        <v>#N/A</v>
      </c>
      <c r="G143" s="356"/>
      <c r="H143" s="356"/>
      <c r="I143" s="356"/>
      <c r="J143" s="356"/>
      <c r="K143" s="356"/>
      <c r="L143" s="356"/>
      <c r="M143" s="356"/>
      <c r="N143" s="356"/>
      <c r="O143" s="356"/>
      <c r="P143" s="356"/>
      <c r="Q143" s="356"/>
      <c r="R143" s="356"/>
      <c r="S143" s="356">
        <f>'CALIBRACIÓN con M1CH'!AA77</f>
        <v>0</v>
      </c>
      <c r="T143" s="356"/>
      <c r="U143" s="356"/>
      <c r="V143" s="356"/>
      <c r="W143" s="356"/>
      <c r="X143" s="356"/>
      <c r="Y143" s="356"/>
      <c r="Z143" s="356"/>
      <c r="AA143" s="356"/>
      <c r="AB143" s="356"/>
      <c r="AC143" s="356"/>
      <c r="AD143" s="356"/>
      <c r="AE143" s="356"/>
      <c r="AF143" s="356" t="str">
        <f>IF(S143=0,"",'CALIBRACIÓN con M1CH'!AB77)</f>
        <v/>
      </c>
      <c r="AG143" s="356"/>
      <c r="AH143" s="356"/>
      <c r="AI143" s="356"/>
      <c r="AJ143" s="356"/>
      <c r="AK143" s="356"/>
      <c r="AL143" s="356"/>
      <c r="AM143" s="356"/>
      <c r="AN143" s="356"/>
      <c r="AO143" s="356"/>
      <c r="AP143" s="356"/>
      <c r="AQ143" s="356"/>
      <c r="AR143" s="356"/>
      <c r="AS143" s="356" t="e">
        <f>'CALIBRACIÓN con M1CH'!AC77</f>
        <v>#DIV/0!</v>
      </c>
      <c r="AT143" s="356"/>
      <c r="AU143" s="356"/>
      <c r="AV143" s="356"/>
      <c r="AW143" s="356"/>
      <c r="AX143" s="356"/>
      <c r="AY143" s="356"/>
      <c r="AZ143" s="356"/>
      <c r="BA143" s="356"/>
      <c r="BB143" s="356"/>
      <c r="BC143" s="356"/>
      <c r="BD143" s="356"/>
      <c r="BE143" s="356"/>
      <c r="BF143" s="356" t="e">
        <f>'CALIBRACIÓN con M1CH'!AD77</f>
        <v>#DIV/0!</v>
      </c>
      <c r="BG143" s="356"/>
      <c r="BH143" s="356"/>
      <c r="BI143" s="356"/>
      <c r="BJ143" s="356"/>
      <c r="BK143" s="356"/>
      <c r="BL143" s="356"/>
      <c r="BM143" s="356"/>
      <c r="BN143" s="356"/>
      <c r="BO143" s="356"/>
      <c r="BP143" s="356"/>
      <c r="BQ143" s="356"/>
      <c r="BR143" s="356"/>
      <c r="BS143" s="356" t="e">
        <f>IF('CALIBRACIÓN con M1CH'!AE77&gt;100,"&gt;100",'CALIBRACIÓN con M1CH'!AE77)</f>
        <v>#DIV/0!</v>
      </c>
      <c r="BT143" s="356"/>
      <c r="BU143" s="356"/>
      <c r="BV143" s="356"/>
      <c r="BW143" s="356"/>
      <c r="BX143" s="356"/>
      <c r="BY143" s="356"/>
      <c r="BZ143" s="356"/>
      <c r="CA143" s="356"/>
      <c r="CB143" s="356"/>
      <c r="CC143" s="356"/>
      <c r="CD143" s="356"/>
      <c r="CE143" s="356"/>
      <c r="CF143" s="356" t="e">
        <f>DATOS!$D$18</f>
        <v>#N/A</v>
      </c>
      <c r="CG143" s="356"/>
      <c r="CH143" s="356"/>
      <c r="CI143" s="356"/>
      <c r="CJ143" s="356"/>
      <c r="CK143" s="356"/>
      <c r="CL143" s="356"/>
      <c r="CM143" s="356"/>
      <c r="CN143" s="356"/>
      <c r="CO143" s="356"/>
      <c r="CP143" s="356"/>
      <c r="CQ143" s="356"/>
      <c r="CR143" s="356"/>
      <c r="CS143" s="356"/>
      <c r="CT143" s="356"/>
      <c r="CU143" s="356"/>
      <c r="CV143" s="356"/>
      <c r="CW143" s="356"/>
      <c r="CX143" s="356"/>
      <c r="CY143" s="356"/>
      <c r="CZ143" s="356"/>
      <c r="DA143" s="356"/>
      <c r="DB143" s="356"/>
      <c r="DC143" s="356"/>
      <c r="DD143" s="356"/>
      <c r="DE143" s="356"/>
    </row>
    <row r="144" spans="2:115" ht="12.75" customHeight="1">
      <c r="B144" s="20"/>
      <c r="C144" s="20"/>
      <c r="D144" s="20"/>
      <c r="E144" s="20"/>
      <c r="F144" s="356" t="e">
        <f>'CALIBRACIÓN con M1CH'!Z78</f>
        <v>#N/A</v>
      </c>
      <c r="G144" s="356"/>
      <c r="H144" s="356"/>
      <c r="I144" s="356"/>
      <c r="J144" s="356"/>
      <c r="K144" s="356"/>
      <c r="L144" s="356"/>
      <c r="M144" s="356"/>
      <c r="N144" s="356"/>
      <c r="O144" s="356"/>
      <c r="P144" s="356"/>
      <c r="Q144" s="356"/>
      <c r="R144" s="356"/>
      <c r="S144" s="356">
        <f>'CALIBRACIÓN con M1CH'!AA78</f>
        <v>0</v>
      </c>
      <c r="T144" s="356"/>
      <c r="U144" s="356"/>
      <c r="V144" s="356"/>
      <c r="W144" s="356"/>
      <c r="X144" s="356"/>
      <c r="Y144" s="356"/>
      <c r="Z144" s="356"/>
      <c r="AA144" s="356"/>
      <c r="AB144" s="356"/>
      <c r="AC144" s="356"/>
      <c r="AD144" s="356"/>
      <c r="AE144" s="356"/>
      <c r="AF144" s="356" t="str">
        <f>IF(S144=0,"",'CALIBRACIÓN con M1CH'!AB78)</f>
        <v/>
      </c>
      <c r="AG144" s="356"/>
      <c r="AH144" s="356"/>
      <c r="AI144" s="356"/>
      <c r="AJ144" s="356"/>
      <c r="AK144" s="356"/>
      <c r="AL144" s="356"/>
      <c r="AM144" s="356"/>
      <c r="AN144" s="356"/>
      <c r="AO144" s="356"/>
      <c r="AP144" s="356"/>
      <c r="AQ144" s="356"/>
      <c r="AR144" s="356"/>
      <c r="AS144" s="356" t="e">
        <f>'CALIBRACIÓN con M1CH'!AC78</f>
        <v>#DIV/0!</v>
      </c>
      <c r="AT144" s="356"/>
      <c r="AU144" s="356"/>
      <c r="AV144" s="356"/>
      <c r="AW144" s="356"/>
      <c r="AX144" s="356"/>
      <c r="AY144" s="356"/>
      <c r="AZ144" s="356"/>
      <c r="BA144" s="356"/>
      <c r="BB144" s="356"/>
      <c r="BC144" s="356"/>
      <c r="BD144" s="356"/>
      <c r="BE144" s="356"/>
      <c r="BF144" s="356" t="e">
        <f>'CALIBRACIÓN con M1CH'!AD78</f>
        <v>#DIV/0!</v>
      </c>
      <c r="BG144" s="356"/>
      <c r="BH144" s="356"/>
      <c r="BI144" s="356"/>
      <c r="BJ144" s="356"/>
      <c r="BK144" s="356"/>
      <c r="BL144" s="356"/>
      <c r="BM144" s="356"/>
      <c r="BN144" s="356"/>
      <c r="BO144" s="356"/>
      <c r="BP144" s="356"/>
      <c r="BQ144" s="356"/>
      <c r="BR144" s="356"/>
      <c r="BS144" s="356" t="e">
        <f>IF('CALIBRACIÓN con M1CH'!AE78&gt;100,"&gt;100",'CALIBRACIÓN con M1CH'!AE78)</f>
        <v>#DIV/0!</v>
      </c>
      <c r="BT144" s="356"/>
      <c r="BU144" s="356"/>
      <c r="BV144" s="356"/>
      <c r="BW144" s="356"/>
      <c r="BX144" s="356"/>
      <c r="BY144" s="356"/>
      <c r="BZ144" s="356"/>
      <c r="CA144" s="356"/>
      <c r="CB144" s="356"/>
      <c r="CC144" s="356"/>
      <c r="CD144" s="356"/>
      <c r="CE144" s="356"/>
      <c r="CF144" s="356" t="e">
        <f>DATOS!$D$18</f>
        <v>#N/A</v>
      </c>
      <c r="CG144" s="356"/>
      <c r="CH144" s="356"/>
      <c r="CI144" s="356"/>
      <c r="CJ144" s="356"/>
      <c r="CK144" s="356"/>
      <c r="CL144" s="356"/>
      <c r="CM144" s="356"/>
      <c r="CN144" s="356"/>
      <c r="CO144" s="356"/>
      <c r="CP144" s="356"/>
      <c r="CQ144" s="356"/>
      <c r="CR144" s="356"/>
      <c r="CS144" s="356"/>
      <c r="CT144" s="356"/>
      <c r="CU144" s="356"/>
      <c r="CV144" s="356"/>
      <c r="CW144" s="356"/>
      <c r="CX144" s="356"/>
      <c r="CY144" s="356"/>
      <c r="CZ144" s="356"/>
      <c r="DA144" s="356"/>
      <c r="DB144" s="356"/>
      <c r="DC144" s="356"/>
      <c r="DD144" s="356"/>
      <c r="DE144" s="356"/>
      <c r="DF144" s="20"/>
      <c r="DG144" s="20"/>
      <c r="DH144" s="20"/>
      <c r="DI144" s="20"/>
      <c r="DJ144" s="20"/>
      <c r="DK144" s="20"/>
    </row>
    <row r="145" spans="2:117" ht="12.75" customHeight="1">
      <c r="B145" s="30"/>
      <c r="C145" s="30"/>
      <c r="D145" s="30"/>
      <c r="E145" s="30"/>
      <c r="F145" s="356" t="e">
        <f>'CALIBRACIÓN con M1CH'!Z79</f>
        <v>#N/A</v>
      </c>
      <c r="G145" s="356"/>
      <c r="H145" s="356"/>
      <c r="I145" s="356"/>
      <c r="J145" s="356"/>
      <c r="K145" s="356"/>
      <c r="L145" s="356"/>
      <c r="M145" s="356"/>
      <c r="N145" s="356"/>
      <c r="O145" s="356"/>
      <c r="P145" s="356"/>
      <c r="Q145" s="356"/>
      <c r="R145" s="356"/>
      <c r="S145" s="356">
        <f>'CALIBRACIÓN con M1CH'!AA79</f>
        <v>0</v>
      </c>
      <c r="T145" s="356"/>
      <c r="U145" s="356"/>
      <c r="V145" s="356"/>
      <c r="W145" s="356"/>
      <c r="X145" s="356"/>
      <c r="Y145" s="356"/>
      <c r="Z145" s="356"/>
      <c r="AA145" s="356"/>
      <c r="AB145" s="356"/>
      <c r="AC145" s="356"/>
      <c r="AD145" s="356"/>
      <c r="AE145" s="356"/>
      <c r="AF145" s="356" t="str">
        <f>IF(S145=0,"",'CALIBRACIÓN con M1CH'!AB79)</f>
        <v/>
      </c>
      <c r="AG145" s="356"/>
      <c r="AH145" s="356"/>
      <c r="AI145" s="356"/>
      <c r="AJ145" s="356"/>
      <c r="AK145" s="356"/>
      <c r="AL145" s="356"/>
      <c r="AM145" s="356"/>
      <c r="AN145" s="356"/>
      <c r="AO145" s="356"/>
      <c r="AP145" s="356"/>
      <c r="AQ145" s="356"/>
      <c r="AR145" s="356"/>
      <c r="AS145" s="356" t="e">
        <f>'CALIBRACIÓN con M1CH'!AC79</f>
        <v>#DIV/0!</v>
      </c>
      <c r="AT145" s="356"/>
      <c r="AU145" s="356"/>
      <c r="AV145" s="356"/>
      <c r="AW145" s="356"/>
      <c r="AX145" s="356"/>
      <c r="AY145" s="356"/>
      <c r="AZ145" s="356"/>
      <c r="BA145" s="356"/>
      <c r="BB145" s="356"/>
      <c r="BC145" s="356"/>
      <c r="BD145" s="356"/>
      <c r="BE145" s="356"/>
      <c r="BF145" s="356" t="e">
        <f>'CALIBRACIÓN con M1CH'!AD79</f>
        <v>#DIV/0!</v>
      </c>
      <c r="BG145" s="356"/>
      <c r="BH145" s="356"/>
      <c r="BI145" s="356"/>
      <c r="BJ145" s="356"/>
      <c r="BK145" s="356"/>
      <c r="BL145" s="356"/>
      <c r="BM145" s="356"/>
      <c r="BN145" s="356"/>
      <c r="BO145" s="356"/>
      <c r="BP145" s="356"/>
      <c r="BQ145" s="356"/>
      <c r="BR145" s="356"/>
      <c r="BS145" s="356" t="e">
        <f>IF('CALIBRACIÓN con M1CH'!AE79&gt;100,"&gt;100",'CALIBRACIÓN con M1CH'!AE79)</f>
        <v>#DIV/0!</v>
      </c>
      <c r="BT145" s="356"/>
      <c r="BU145" s="356"/>
      <c r="BV145" s="356"/>
      <c r="BW145" s="356"/>
      <c r="BX145" s="356"/>
      <c r="BY145" s="356"/>
      <c r="BZ145" s="356"/>
      <c r="CA145" s="356"/>
      <c r="CB145" s="356"/>
      <c r="CC145" s="356"/>
      <c r="CD145" s="356"/>
      <c r="CE145" s="356"/>
      <c r="CF145" s="356" t="e">
        <f>DATOS!$D$18</f>
        <v>#N/A</v>
      </c>
      <c r="CG145" s="356"/>
      <c r="CH145" s="356"/>
      <c r="CI145" s="356"/>
      <c r="CJ145" s="356"/>
      <c r="CK145" s="356"/>
      <c r="CL145" s="356"/>
      <c r="CM145" s="356"/>
      <c r="CN145" s="356"/>
      <c r="CO145" s="356"/>
      <c r="CP145" s="356"/>
      <c r="CQ145" s="356"/>
      <c r="CR145" s="356"/>
      <c r="CS145" s="356"/>
      <c r="CT145" s="356"/>
      <c r="CU145" s="356"/>
      <c r="CV145" s="356"/>
      <c r="CW145" s="356"/>
      <c r="CX145" s="356"/>
      <c r="CY145" s="356"/>
      <c r="CZ145" s="356"/>
      <c r="DA145" s="356"/>
      <c r="DB145" s="356"/>
      <c r="DC145" s="356"/>
      <c r="DD145" s="356"/>
      <c r="DE145" s="356"/>
      <c r="DF145" s="30"/>
      <c r="DG145" s="30"/>
      <c r="DH145" s="30"/>
      <c r="DI145" s="30"/>
      <c r="DJ145" s="30"/>
      <c r="DK145" s="30"/>
      <c r="DL145" s="30"/>
      <c r="DM145" s="30"/>
    </row>
    <row r="146" spans="2:117" ht="12.75" customHeight="1">
      <c r="B146" s="30"/>
      <c r="C146" s="30"/>
      <c r="D146" s="30"/>
      <c r="E146" s="30"/>
      <c r="F146" s="356" t="e">
        <f>'CALIBRACIÓN con M1CH'!Z80</f>
        <v>#N/A</v>
      </c>
      <c r="G146" s="356"/>
      <c r="H146" s="356"/>
      <c r="I146" s="356"/>
      <c r="J146" s="356"/>
      <c r="K146" s="356"/>
      <c r="L146" s="356"/>
      <c r="M146" s="356"/>
      <c r="N146" s="356"/>
      <c r="O146" s="356"/>
      <c r="P146" s="356"/>
      <c r="Q146" s="356"/>
      <c r="R146" s="356"/>
      <c r="S146" s="356">
        <f>'CALIBRACIÓN con M1CH'!AA80</f>
        <v>0</v>
      </c>
      <c r="T146" s="356"/>
      <c r="U146" s="356"/>
      <c r="V146" s="356"/>
      <c r="W146" s="356"/>
      <c r="X146" s="356"/>
      <c r="Y146" s="356"/>
      <c r="Z146" s="356"/>
      <c r="AA146" s="356"/>
      <c r="AB146" s="356"/>
      <c r="AC146" s="356"/>
      <c r="AD146" s="356"/>
      <c r="AE146" s="356"/>
      <c r="AF146" s="356" t="str">
        <f>IF(S146=0,"",'CALIBRACIÓN con M1CH'!AB80)</f>
        <v/>
      </c>
      <c r="AG146" s="356"/>
      <c r="AH146" s="356"/>
      <c r="AI146" s="356"/>
      <c r="AJ146" s="356"/>
      <c r="AK146" s="356"/>
      <c r="AL146" s="356"/>
      <c r="AM146" s="356"/>
      <c r="AN146" s="356"/>
      <c r="AO146" s="356"/>
      <c r="AP146" s="356"/>
      <c r="AQ146" s="356"/>
      <c r="AR146" s="356"/>
      <c r="AS146" s="356" t="e">
        <f>'CALIBRACIÓN con M1CH'!AC80</f>
        <v>#DIV/0!</v>
      </c>
      <c r="AT146" s="356"/>
      <c r="AU146" s="356"/>
      <c r="AV146" s="356"/>
      <c r="AW146" s="356"/>
      <c r="AX146" s="356"/>
      <c r="AY146" s="356"/>
      <c r="AZ146" s="356"/>
      <c r="BA146" s="356"/>
      <c r="BB146" s="356"/>
      <c r="BC146" s="356"/>
      <c r="BD146" s="356"/>
      <c r="BE146" s="356"/>
      <c r="BF146" s="356" t="e">
        <f>'CALIBRACIÓN con M1CH'!AD80</f>
        <v>#DIV/0!</v>
      </c>
      <c r="BG146" s="356"/>
      <c r="BH146" s="356"/>
      <c r="BI146" s="356"/>
      <c r="BJ146" s="356"/>
      <c r="BK146" s="356"/>
      <c r="BL146" s="356"/>
      <c r="BM146" s="356"/>
      <c r="BN146" s="356"/>
      <c r="BO146" s="356"/>
      <c r="BP146" s="356"/>
      <c r="BQ146" s="356"/>
      <c r="BR146" s="356"/>
      <c r="BS146" s="356" t="e">
        <f>IF('CALIBRACIÓN con M1CH'!AE80&gt;100,"&gt;100",'CALIBRACIÓN con M1CH'!AE80)</f>
        <v>#DIV/0!</v>
      </c>
      <c r="BT146" s="356"/>
      <c r="BU146" s="356"/>
      <c r="BV146" s="356"/>
      <c r="BW146" s="356"/>
      <c r="BX146" s="356"/>
      <c r="BY146" s="356"/>
      <c r="BZ146" s="356"/>
      <c r="CA146" s="356"/>
      <c r="CB146" s="356"/>
      <c r="CC146" s="356"/>
      <c r="CD146" s="356"/>
      <c r="CE146" s="356"/>
      <c r="CF146" s="356" t="e">
        <f>DATOS!$D$18</f>
        <v>#N/A</v>
      </c>
      <c r="CG146" s="356"/>
      <c r="CH146" s="356"/>
      <c r="CI146" s="356"/>
      <c r="CJ146" s="356"/>
      <c r="CK146" s="356"/>
      <c r="CL146" s="356"/>
      <c r="CM146" s="356"/>
      <c r="CN146" s="356"/>
      <c r="CO146" s="356"/>
      <c r="CP146" s="356"/>
      <c r="CQ146" s="356"/>
      <c r="CR146" s="356"/>
      <c r="CS146" s="356"/>
      <c r="CT146" s="356"/>
      <c r="CU146" s="356"/>
      <c r="CV146" s="356"/>
      <c r="CW146" s="356"/>
      <c r="CX146" s="356"/>
      <c r="CY146" s="356"/>
      <c r="CZ146" s="356"/>
      <c r="DA146" s="356"/>
      <c r="DB146" s="356"/>
      <c r="DC146" s="356"/>
      <c r="DD146" s="356"/>
      <c r="DE146" s="356"/>
      <c r="DF146" s="30"/>
      <c r="DG146" s="30"/>
      <c r="DH146" s="30"/>
      <c r="DI146" s="30"/>
      <c r="DJ146" s="30"/>
      <c r="DK146" s="30"/>
      <c r="DL146" s="30"/>
      <c r="DM146" s="30"/>
    </row>
    <row r="147" spans="2:117" ht="12.75" customHeight="1">
      <c r="B147" s="20"/>
      <c r="C147" s="20"/>
      <c r="D147" s="20"/>
      <c r="E147" s="20"/>
      <c r="F147" s="356" t="e">
        <f>'CALIBRACIÓN con M1CH'!Z81</f>
        <v>#N/A</v>
      </c>
      <c r="G147" s="356"/>
      <c r="H147" s="356"/>
      <c r="I147" s="356"/>
      <c r="J147" s="356"/>
      <c r="K147" s="356"/>
      <c r="L147" s="356"/>
      <c r="M147" s="356"/>
      <c r="N147" s="356"/>
      <c r="O147" s="356"/>
      <c r="P147" s="356"/>
      <c r="Q147" s="356"/>
      <c r="R147" s="356"/>
      <c r="S147" s="356">
        <f>'CALIBRACIÓN con M1CH'!AA81</f>
        <v>0</v>
      </c>
      <c r="T147" s="356"/>
      <c r="U147" s="356"/>
      <c r="V147" s="356"/>
      <c r="W147" s="356"/>
      <c r="X147" s="356"/>
      <c r="Y147" s="356"/>
      <c r="Z147" s="356"/>
      <c r="AA147" s="356"/>
      <c r="AB147" s="356"/>
      <c r="AC147" s="356"/>
      <c r="AD147" s="356"/>
      <c r="AE147" s="356"/>
      <c r="AF147" s="356" t="str">
        <f>IF(S147=0,"",'CALIBRACIÓN con M1CH'!AB81)</f>
        <v/>
      </c>
      <c r="AG147" s="356"/>
      <c r="AH147" s="356"/>
      <c r="AI147" s="356"/>
      <c r="AJ147" s="356"/>
      <c r="AK147" s="356"/>
      <c r="AL147" s="356"/>
      <c r="AM147" s="356"/>
      <c r="AN147" s="356"/>
      <c r="AO147" s="356"/>
      <c r="AP147" s="356"/>
      <c r="AQ147" s="356"/>
      <c r="AR147" s="356"/>
      <c r="AS147" s="356" t="e">
        <f>'CALIBRACIÓN con M1CH'!AC81</f>
        <v>#DIV/0!</v>
      </c>
      <c r="AT147" s="356"/>
      <c r="AU147" s="356"/>
      <c r="AV147" s="356"/>
      <c r="AW147" s="356"/>
      <c r="AX147" s="356"/>
      <c r="AY147" s="356"/>
      <c r="AZ147" s="356"/>
      <c r="BA147" s="356"/>
      <c r="BB147" s="356"/>
      <c r="BC147" s="356"/>
      <c r="BD147" s="356"/>
      <c r="BE147" s="356"/>
      <c r="BF147" s="356" t="e">
        <f>'CALIBRACIÓN con M1CH'!AD81</f>
        <v>#DIV/0!</v>
      </c>
      <c r="BG147" s="356"/>
      <c r="BH147" s="356"/>
      <c r="BI147" s="356"/>
      <c r="BJ147" s="356"/>
      <c r="BK147" s="356"/>
      <c r="BL147" s="356"/>
      <c r="BM147" s="356"/>
      <c r="BN147" s="356"/>
      <c r="BO147" s="356"/>
      <c r="BP147" s="356"/>
      <c r="BQ147" s="356"/>
      <c r="BR147" s="356"/>
      <c r="BS147" s="356" t="e">
        <f>IF('CALIBRACIÓN con M1CH'!AE81&gt;100,"&gt;100",'CALIBRACIÓN con M1CH'!AE81)</f>
        <v>#DIV/0!</v>
      </c>
      <c r="BT147" s="356"/>
      <c r="BU147" s="356"/>
      <c r="BV147" s="356"/>
      <c r="BW147" s="356"/>
      <c r="BX147" s="356"/>
      <c r="BY147" s="356"/>
      <c r="BZ147" s="356"/>
      <c r="CA147" s="356"/>
      <c r="CB147" s="356"/>
      <c r="CC147" s="356"/>
      <c r="CD147" s="356"/>
      <c r="CE147" s="356"/>
      <c r="CF147" s="356" t="e">
        <f>DATOS!$D$18</f>
        <v>#N/A</v>
      </c>
      <c r="CG147" s="356"/>
      <c r="CH147" s="356"/>
      <c r="CI147" s="356"/>
      <c r="CJ147" s="356"/>
      <c r="CK147" s="356"/>
      <c r="CL147" s="356"/>
      <c r="CM147" s="356"/>
      <c r="CN147" s="356"/>
      <c r="CO147" s="356"/>
      <c r="CP147" s="356"/>
      <c r="CQ147" s="356"/>
      <c r="CR147" s="356"/>
      <c r="CS147" s="356"/>
      <c r="CT147" s="356"/>
      <c r="CU147" s="356"/>
      <c r="CV147" s="356"/>
      <c r="CW147" s="356"/>
      <c r="CX147" s="356"/>
      <c r="CY147" s="356"/>
      <c r="CZ147" s="356"/>
      <c r="DA147" s="356"/>
      <c r="DB147" s="356"/>
      <c r="DC147" s="356"/>
      <c r="DD147" s="356"/>
      <c r="DE147" s="356"/>
      <c r="DF147" s="20"/>
      <c r="DG147" s="20"/>
      <c r="DH147" s="20"/>
      <c r="DI147" s="20"/>
      <c r="DJ147" s="20"/>
      <c r="DK147" s="20"/>
    </row>
    <row r="148" spans="2:117" ht="12.75" customHeight="1">
      <c r="B148" s="172"/>
      <c r="C148" s="172"/>
      <c r="D148" s="172"/>
      <c r="E148" s="172"/>
      <c r="F148" s="356" t="e">
        <f>'CALIBRACIÓN con M1CH'!Z82</f>
        <v>#N/A</v>
      </c>
      <c r="G148" s="356"/>
      <c r="H148" s="356"/>
      <c r="I148" s="356"/>
      <c r="J148" s="356"/>
      <c r="K148" s="356"/>
      <c r="L148" s="356"/>
      <c r="M148" s="356"/>
      <c r="N148" s="356"/>
      <c r="O148" s="356"/>
      <c r="P148" s="356"/>
      <c r="Q148" s="356"/>
      <c r="R148" s="356"/>
      <c r="S148" s="356">
        <f>'CALIBRACIÓN con M1CH'!AA82</f>
        <v>0</v>
      </c>
      <c r="T148" s="356"/>
      <c r="U148" s="356"/>
      <c r="V148" s="356"/>
      <c r="W148" s="356"/>
      <c r="X148" s="356"/>
      <c r="Y148" s="356"/>
      <c r="Z148" s="356"/>
      <c r="AA148" s="356"/>
      <c r="AB148" s="356"/>
      <c r="AC148" s="356"/>
      <c r="AD148" s="356"/>
      <c r="AE148" s="356"/>
      <c r="AF148" s="356" t="str">
        <f>IF(S148=0,"",'CALIBRACIÓN con M1CH'!AB82)</f>
        <v/>
      </c>
      <c r="AG148" s="356"/>
      <c r="AH148" s="356"/>
      <c r="AI148" s="356"/>
      <c r="AJ148" s="356"/>
      <c r="AK148" s="356"/>
      <c r="AL148" s="356"/>
      <c r="AM148" s="356"/>
      <c r="AN148" s="356"/>
      <c r="AO148" s="356"/>
      <c r="AP148" s="356"/>
      <c r="AQ148" s="356"/>
      <c r="AR148" s="356"/>
      <c r="AS148" s="356" t="e">
        <f>'CALIBRACIÓN con M1CH'!AC82</f>
        <v>#DIV/0!</v>
      </c>
      <c r="AT148" s="356"/>
      <c r="AU148" s="356"/>
      <c r="AV148" s="356"/>
      <c r="AW148" s="356"/>
      <c r="AX148" s="356"/>
      <c r="AY148" s="356"/>
      <c r="AZ148" s="356"/>
      <c r="BA148" s="356"/>
      <c r="BB148" s="356"/>
      <c r="BC148" s="356"/>
      <c r="BD148" s="356"/>
      <c r="BE148" s="356"/>
      <c r="BF148" s="356" t="e">
        <f>'CALIBRACIÓN con M1CH'!AD82</f>
        <v>#DIV/0!</v>
      </c>
      <c r="BG148" s="356"/>
      <c r="BH148" s="356"/>
      <c r="BI148" s="356"/>
      <c r="BJ148" s="356"/>
      <c r="BK148" s="356"/>
      <c r="BL148" s="356"/>
      <c r="BM148" s="356"/>
      <c r="BN148" s="356"/>
      <c r="BO148" s="356"/>
      <c r="BP148" s="356"/>
      <c r="BQ148" s="356"/>
      <c r="BR148" s="356"/>
      <c r="BS148" s="356" t="e">
        <f>IF('CALIBRACIÓN con M1CH'!AE82&gt;100,"&gt;100",'CALIBRACIÓN con M1CH'!AE82)</f>
        <v>#DIV/0!</v>
      </c>
      <c r="BT148" s="356"/>
      <c r="BU148" s="356"/>
      <c r="BV148" s="356"/>
      <c r="BW148" s="356"/>
      <c r="BX148" s="356"/>
      <c r="BY148" s="356"/>
      <c r="BZ148" s="356"/>
      <c r="CA148" s="356"/>
      <c r="CB148" s="356"/>
      <c r="CC148" s="356"/>
      <c r="CD148" s="356"/>
      <c r="CE148" s="356"/>
      <c r="CF148" s="356" t="e">
        <f>DATOS!$D$18</f>
        <v>#N/A</v>
      </c>
      <c r="CG148" s="356"/>
      <c r="CH148" s="356"/>
      <c r="CI148" s="356"/>
      <c r="CJ148" s="356"/>
      <c r="CK148" s="356"/>
      <c r="CL148" s="356"/>
      <c r="CM148" s="356"/>
      <c r="CN148" s="356"/>
      <c r="CO148" s="356"/>
      <c r="CP148" s="356"/>
      <c r="CQ148" s="356"/>
      <c r="CR148" s="356"/>
      <c r="CS148" s="356"/>
      <c r="CT148" s="356"/>
      <c r="CU148" s="356"/>
      <c r="CV148" s="356"/>
      <c r="CW148" s="356"/>
      <c r="CX148" s="356"/>
      <c r="CY148" s="356"/>
      <c r="CZ148" s="356"/>
      <c r="DA148" s="356"/>
      <c r="DB148" s="356"/>
      <c r="DC148" s="356"/>
      <c r="DD148" s="356"/>
      <c r="DE148" s="356"/>
      <c r="DF148" s="172"/>
      <c r="DG148" s="172"/>
      <c r="DH148" s="172"/>
      <c r="DI148" s="172"/>
      <c r="DJ148" s="172"/>
      <c r="DK148" s="172"/>
    </row>
    <row r="149" spans="2:117" ht="12.75" customHeight="1">
      <c r="B149" s="172"/>
      <c r="C149" s="172"/>
      <c r="D149" s="172"/>
      <c r="E149" s="172"/>
      <c r="F149" s="356" t="e">
        <f>'CALIBRACIÓN con M1CH'!Z83</f>
        <v>#N/A</v>
      </c>
      <c r="G149" s="356"/>
      <c r="H149" s="356"/>
      <c r="I149" s="356"/>
      <c r="J149" s="356"/>
      <c r="K149" s="356"/>
      <c r="L149" s="356"/>
      <c r="M149" s="356"/>
      <c r="N149" s="356"/>
      <c r="O149" s="356"/>
      <c r="P149" s="356"/>
      <c r="Q149" s="356"/>
      <c r="R149" s="356"/>
      <c r="S149" s="356">
        <f>'CALIBRACIÓN con M1CH'!AA83</f>
        <v>0</v>
      </c>
      <c r="T149" s="356"/>
      <c r="U149" s="356"/>
      <c r="V149" s="356"/>
      <c r="W149" s="356"/>
      <c r="X149" s="356"/>
      <c r="Y149" s="356"/>
      <c r="Z149" s="356"/>
      <c r="AA149" s="356"/>
      <c r="AB149" s="356"/>
      <c r="AC149" s="356"/>
      <c r="AD149" s="356"/>
      <c r="AE149" s="356"/>
      <c r="AF149" s="356" t="str">
        <f>IF(S149=0,"",'CALIBRACIÓN con M1CH'!AB83)</f>
        <v/>
      </c>
      <c r="AG149" s="356"/>
      <c r="AH149" s="356"/>
      <c r="AI149" s="356"/>
      <c r="AJ149" s="356"/>
      <c r="AK149" s="356"/>
      <c r="AL149" s="356"/>
      <c r="AM149" s="356"/>
      <c r="AN149" s="356"/>
      <c r="AO149" s="356"/>
      <c r="AP149" s="356"/>
      <c r="AQ149" s="356"/>
      <c r="AR149" s="356"/>
      <c r="AS149" s="356" t="e">
        <f>'CALIBRACIÓN con M1CH'!AC83</f>
        <v>#DIV/0!</v>
      </c>
      <c r="AT149" s="356"/>
      <c r="AU149" s="356"/>
      <c r="AV149" s="356"/>
      <c r="AW149" s="356"/>
      <c r="AX149" s="356"/>
      <c r="AY149" s="356"/>
      <c r="AZ149" s="356"/>
      <c r="BA149" s="356"/>
      <c r="BB149" s="356"/>
      <c r="BC149" s="356"/>
      <c r="BD149" s="356"/>
      <c r="BE149" s="356"/>
      <c r="BF149" s="356" t="e">
        <f>'CALIBRACIÓN con M1CH'!AD83</f>
        <v>#DIV/0!</v>
      </c>
      <c r="BG149" s="356"/>
      <c r="BH149" s="356"/>
      <c r="BI149" s="356"/>
      <c r="BJ149" s="356"/>
      <c r="BK149" s="356"/>
      <c r="BL149" s="356"/>
      <c r="BM149" s="356"/>
      <c r="BN149" s="356"/>
      <c r="BO149" s="356"/>
      <c r="BP149" s="356"/>
      <c r="BQ149" s="356"/>
      <c r="BR149" s="356"/>
      <c r="BS149" s="356" t="e">
        <f>IF('CALIBRACIÓN con M1CH'!AE83&gt;100,"&gt;100",'CALIBRACIÓN con M1CH'!AE83)</f>
        <v>#DIV/0!</v>
      </c>
      <c r="BT149" s="356"/>
      <c r="BU149" s="356"/>
      <c r="BV149" s="356"/>
      <c r="BW149" s="356"/>
      <c r="BX149" s="356"/>
      <c r="BY149" s="356"/>
      <c r="BZ149" s="356"/>
      <c r="CA149" s="356"/>
      <c r="CB149" s="356"/>
      <c r="CC149" s="356"/>
      <c r="CD149" s="356"/>
      <c r="CE149" s="356"/>
      <c r="CF149" s="356" t="e">
        <f>DATOS!$D$18</f>
        <v>#N/A</v>
      </c>
      <c r="CG149" s="356"/>
      <c r="CH149" s="356"/>
      <c r="CI149" s="356"/>
      <c r="CJ149" s="356"/>
      <c r="CK149" s="356"/>
      <c r="CL149" s="356"/>
      <c r="CM149" s="356"/>
      <c r="CN149" s="356"/>
      <c r="CO149" s="356"/>
      <c r="CP149" s="356"/>
      <c r="CQ149" s="356"/>
      <c r="CR149" s="356"/>
      <c r="CS149" s="356"/>
      <c r="CT149" s="356"/>
      <c r="CU149" s="356"/>
      <c r="CV149" s="356"/>
      <c r="CW149" s="356"/>
      <c r="CX149" s="356"/>
      <c r="CY149" s="356"/>
      <c r="CZ149" s="356"/>
      <c r="DA149" s="356"/>
      <c r="DB149" s="356"/>
      <c r="DC149" s="356"/>
      <c r="DD149" s="356"/>
      <c r="DE149" s="356"/>
      <c r="DF149" s="172"/>
      <c r="DG149" s="172"/>
      <c r="DH149" s="172"/>
      <c r="DI149" s="172"/>
      <c r="DJ149" s="172"/>
      <c r="DK149" s="172"/>
    </row>
    <row r="150" spans="2:117" ht="12.75" customHeight="1">
      <c r="B150" s="172"/>
      <c r="C150" s="172"/>
      <c r="D150" s="172"/>
      <c r="E150" s="172"/>
      <c r="F150" s="356" t="e">
        <f>'CALIBRACIÓN con M1CH'!Z84</f>
        <v>#N/A</v>
      </c>
      <c r="G150" s="356"/>
      <c r="H150" s="356"/>
      <c r="I150" s="356"/>
      <c r="J150" s="356"/>
      <c r="K150" s="356"/>
      <c r="L150" s="356"/>
      <c r="M150" s="356"/>
      <c r="N150" s="356"/>
      <c r="O150" s="356"/>
      <c r="P150" s="356"/>
      <c r="Q150" s="356"/>
      <c r="R150" s="356"/>
      <c r="S150" s="356">
        <f>'CALIBRACIÓN con M1CH'!AA84</f>
        <v>0</v>
      </c>
      <c r="T150" s="356"/>
      <c r="U150" s="356"/>
      <c r="V150" s="356"/>
      <c r="W150" s="356"/>
      <c r="X150" s="356"/>
      <c r="Y150" s="356"/>
      <c r="Z150" s="356"/>
      <c r="AA150" s="356"/>
      <c r="AB150" s="356"/>
      <c r="AC150" s="356"/>
      <c r="AD150" s="356"/>
      <c r="AE150" s="356"/>
      <c r="AF150" s="356" t="str">
        <f>IF(S150=0,"",'CALIBRACIÓN con M1CH'!AB84)</f>
        <v/>
      </c>
      <c r="AG150" s="356"/>
      <c r="AH150" s="356"/>
      <c r="AI150" s="356"/>
      <c r="AJ150" s="356"/>
      <c r="AK150" s="356"/>
      <c r="AL150" s="356"/>
      <c r="AM150" s="356"/>
      <c r="AN150" s="356"/>
      <c r="AO150" s="356"/>
      <c r="AP150" s="356"/>
      <c r="AQ150" s="356"/>
      <c r="AR150" s="356"/>
      <c r="AS150" s="356" t="e">
        <f>'CALIBRACIÓN con M1CH'!AC84</f>
        <v>#DIV/0!</v>
      </c>
      <c r="AT150" s="356"/>
      <c r="AU150" s="356"/>
      <c r="AV150" s="356"/>
      <c r="AW150" s="356"/>
      <c r="AX150" s="356"/>
      <c r="AY150" s="356"/>
      <c r="AZ150" s="356"/>
      <c r="BA150" s="356"/>
      <c r="BB150" s="356"/>
      <c r="BC150" s="356"/>
      <c r="BD150" s="356"/>
      <c r="BE150" s="356"/>
      <c r="BF150" s="356" t="e">
        <f>'CALIBRACIÓN con M1CH'!AD84</f>
        <v>#DIV/0!</v>
      </c>
      <c r="BG150" s="356"/>
      <c r="BH150" s="356"/>
      <c r="BI150" s="356"/>
      <c r="BJ150" s="356"/>
      <c r="BK150" s="356"/>
      <c r="BL150" s="356"/>
      <c r="BM150" s="356"/>
      <c r="BN150" s="356"/>
      <c r="BO150" s="356"/>
      <c r="BP150" s="356"/>
      <c r="BQ150" s="356"/>
      <c r="BR150" s="356"/>
      <c r="BS150" s="356" t="e">
        <f>IF('CALIBRACIÓN con M1CH'!AE84&gt;100,"&gt;100",'CALIBRACIÓN con M1CH'!AE84)</f>
        <v>#DIV/0!</v>
      </c>
      <c r="BT150" s="356"/>
      <c r="BU150" s="356"/>
      <c r="BV150" s="356"/>
      <c r="BW150" s="356"/>
      <c r="BX150" s="356"/>
      <c r="BY150" s="356"/>
      <c r="BZ150" s="356"/>
      <c r="CA150" s="356"/>
      <c r="CB150" s="356"/>
      <c r="CC150" s="356"/>
      <c r="CD150" s="356"/>
      <c r="CE150" s="356"/>
      <c r="CF150" s="356" t="e">
        <f>DATOS!$D$18</f>
        <v>#N/A</v>
      </c>
      <c r="CG150" s="356"/>
      <c r="CH150" s="356"/>
      <c r="CI150" s="356"/>
      <c r="CJ150" s="356"/>
      <c r="CK150" s="356"/>
      <c r="CL150" s="356"/>
      <c r="CM150" s="356"/>
      <c r="CN150" s="356"/>
      <c r="CO150" s="356"/>
      <c r="CP150" s="356"/>
      <c r="CQ150" s="356"/>
      <c r="CR150" s="356"/>
      <c r="CS150" s="356"/>
      <c r="CT150" s="356"/>
      <c r="CU150" s="356"/>
      <c r="CV150" s="356"/>
      <c r="CW150" s="356"/>
      <c r="CX150" s="356"/>
      <c r="CY150" s="356"/>
      <c r="CZ150" s="356"/>
      <c r="DA150" s="356"/>
      <c r="DB150" s="356"/>
      <c r="DC150" s="356"/>
      <c r="DD150" s="356"/>
      <c r="DE150" s="356"/>
      <c r="DF150" s="172"/>
      <c r="DG150" s="172"/>
      <c r="DH150" s="172"/>
      <c r="DI150" s="172"/>
      <c r="DJ150" s="172"/>
      <c r="DK150" s="172"/>
    </row>
    <row r="151" spans="2:117" ht="12.75" customHeight="1">
      <c r="B151" s="172"/>
      <c r="C151" s="172"/>
      <c r="D151" s="172"/>
      <c r="E151" s="172"/>
      <c r="F151" s="356" t="e">
        <f>'CALIBRACIÓN con M1CH'!Z85</f>
        <v>#N/A</v>
      </c>
      <c r="G151" s="356"/>
      <c r="H151" s="356"/>
      <c r="I151" s="356"/>
      <c r="J151" s="356"/>
      <c r="K151" s="356"/>
      <c r="L151" s="356"/>
      <c r="M151" s="356"/>
      <c r="N151" s="356"/>
      <c r="O151" s="356"/>
      <c r="P151" s="356"/>
      <c r="Q151" s="356"/>
      <c r="R151" s="356"/>
      <c r="S151" s="356">
        <f>'CALIBRACIÓN con M1CH'!AA85</f>
        <v>0</v>
      </c>
      <c r="T151" s="356"/>
      <c r="U151" s="356"/>
      <c r="V151" s="356"/>
      <c r="W151" s="356"/>
      <c r="X151" s="356"/>
      <c r="Y151" s="356"/>
      <c r="Z151" s="356"/>
      <c r="AA151" s="356"/>
      <c r="AB151" s="356"/>
      <c r="AC151" s="356"/>
      <c r="AD151" s="356"/>
      <c r="AE151" s="356"/>
      <c r="AF151" s="356" t="str">
        <f>IF(S151=0,"",'CALIBRACIÓN con M1CH'!AB85)</f>
        <v/>
      </c>
      <c r="AG151" s="356"/>
      <c r="AH151" s="356"/>
      <c r="AI151" s="356"/>
      <c r="AJ151" s="356"/>
      <c r="AK151" s="356"/>
      <c r="AL151" s="356"/>
      <c r="AM151" s="356"/>
      <c r="AN151" s="356"/>
      <c r="AO151" s="356"/>
      <c r="AP151" s="356"/>
      <c r="AQ151" s="356"/>
      <c r="AR151" s="356"/>
      <c r="AS151" s="356" t="e">
        <f>'CALIBRACIÓN con M1CH'!AC85</f>
        <v>#DIV/0!</v>
      </c>
      <c r="AT151" s="356"/>
      <c r="AU151" s="356"/>
      <c r="AV151" s="356"/>
      <c r="AW151" s="356"/>
      <c r="AX151" s="356"/>
      <c r="AY151" s="356"/>
      <c r="AZ151" s="356"/>
      <c r="BA151" s="356"/>
      <c r="BB151" s="356"/>
      <c r="BC151" s="356"/>
      <c r="BD151" s="356"/>
      <c r="BE151" s="356"/>
      <c r="BF151" s="356" t="e">
        <f>'CALIBRACIÓN con M1CH'!AD85</f>
        <v>#DIV/0!</v>
      </c>
      <c r="BG151" s="356"/>
      <c r="BH151" s="356"/>
      <c r="BI151" s="356"/>
      <c r="BJ151" s="356"/>
      <c r="BK151" s="356"/>
      <c r="BL151" s="356"/>
      <c r="BM151" s="356"/>
      <c r="BN151" s="356"/>
      <c r="BO151" s="356"/>
      <c r="BP151" s="356"/>
      <c r="BQ151" s="356"/>
      <c r="BR151" s="356"/>
      <c r="BS151" s="356" t="e">
        <f>IF('CALIBRACIÓN con M1CH'!AE85&gt;100,"&gt;100",'CALIBRACIÓN con M1CH'!AE85)</f>
        <v>#DIV/0!</v>
      </c>
      <c r="BT151" s="356"/>
      <c r="BU151" s="356"/>
      <c r="BV151" s="356"/>
      <c r="BW151" s="356"/>
      <c r="BX151" s="356"/>
      <c r="BY151" s="356"/>
      <c r="BZ151" s="356"/>
      <c r="CA151" s="356"/>
      <c r="CB151" s="356"/>
      <c r="CC151" s="356"/>
      <c r="CD151" s="356"/>
      <c r="CE151" s="356"/>
      <c r="CF151" s="356" t="e">
        <f>DATOS!$D$18</f>
        <v>#N/A</v>
      </c>
      <c r="CG151" s="356"/>
      <c r="CH151" s="356"/>
      <c r="CI151" s="356"/>
      <c r="CJ151" s="356"/>
      <c r="CK151" s="356"/>
      <c r="CL151" s="356"/>
      <c r="CM151" s="356"/>
      <c r="CN151" s="356"/>
      <c r="CO151" s="356"/>
      <c r="CP151" s="356"/>
      <c r="CQ151" s="356"/>
      <c r="CR151" s="356"/>
      <c r="CS151" s="356"/>
      <c r="CT151" s="356"/>
      <c r="CU151" s="356"/>
      <c r="CV151" s="356"/>
      <c r="CW151" s="356"/>
      <c r="CX151" s="356"/>
      <c r="CY151" s="356"/>
      <c r="CZ151" s="356"/>
      <c r="DA151" s="356"/>
      <c r="DB151" s="356"/>
      <c r="DC151" s="356"/>
      <c r="DD151" s="356"/>
      <c r="DE151" s="356"/>
      <c r="DF151" s="172"/>
      <c r="DG151" s="172"/>
      <c r="DH151" s="172"/>
      <c r="DI151" s="172"/>
      <c r="DJ151" s="172"/>
      <c r="DK151" s="172"/>
    </row>
    <row r="152" spans="2:117" ht="12.75" customHeight="1">
      <c r="B152" s="172"/>
      <c r="C152" s="172"/>
      <c r="D152" s="172"/>
      <c r="E152" s="172"/>
      <c r="F152" s="356" t="e">
        <f>'CALIBRACIÓN con M1CH'!Z86</f>
        <v>#N/A</v>
      </c>
      <c r="G152" s="356"/>
      <c r="H152" s="356"/>
      <c r="I152" s="356"/>
      <c r="J152" s="356"/>
      <c r="K152" s="356"/>
      <c r="L152" s="356"/>
      <c r="M152" s="356"/>
      <c r="N152" s="356"/>
      <c r="O152" s="356"/>
      <c r="P152" s="356"/>
      <c r="Q152" s="356"/>
      <c r="R152" s="356"/>
      <c r="S152" s="356">
        <f>'CALIBRACIÓN con M1CH'!AA86</f>
        <v>0</v>
      </c>
      <c r="T152" s="356"/>
      <c r="U152" s="356"/>
      <c r="V152" s="356"/>
      <c r="W152" s="356"/>
      <c r="X152" s="356"/>
      <c r="Y152" s="356"/>
      <c r="Z152" s="356"/>
      <c r="AA152" s="356"/>
      <c r="AB152" s="356"/>
      <c r="AC152" s="356"/>
      <c r="AD152" s="356"/>
      <c r="AE152" s="356"/>
      <c r="AF152" s="356" t="str">
        <f>IF(S152=0,"",'CALIBRACIÓN con M1CH'!AB86)</f>
        <v/>
      </c>
      <c r="AG152" s="356"/>
      <c r="AH152" s="356"/>
      <c r="AI152" s="356"/>
      <c r="AJ152" s="356"/>
      <c r="AK152" s="356"/>
      <c r="AL152" s="356"/>
      <c r="AM152" s="356"/>
      <c r="AN152" s="356"/>
      <c r="AO152" s="356"/>
      <c r="AP152" s="356"/>
      <c r="AQ152" s="356"/>
      <c r="AR152" s="356"/>
      <c r="AS152" s="356" t="e">
        <f>'CALIBRACIÓN con M1CH'!AC86</f>
        <v>#DIV/0!</v>
      </c>
      <c r="AT152" s="356"/>
      <c r="AU152" s="356"/>
      <c r="AV152" s="356"/>
      <c r="AW152" s="356"/>
      <c r="AX152" s="356"/>
      <c r="AY152" s="356"/>
      <c r="AZ152" s="356"/>
      <c r="BA152" s="356"/>
      <c r="BB152" s="356"/>
      <c r="BC152" s="356"/>
      <c r="BD152" s="356"/>
      <c r="BE152" s="356"/>
      <c r="BF152" s="356" t="e">
        <f>'CALIBRACIÓN con M1CH'!AD86</f>
        <v>#DIV/0!</v>
      </c>
      <c r="BG152" s="356"/>
      <c r="BH152" s="356"/>
      <c r="BI152" s="356"/>
      <c r="BJ152" s="356"/>
      <c r="BK152" s="356"/>
      <c r="BL152" s="356"/>
      <c r="BM152" s="356"/>
      <c r="BN152" s="356"/>
      <c r="BO152" s="356"/>
      <c r="BP152" s="356"/>
      <c r="BQ152" s="356"/>
      <c r="BR152" s="356"/>
      <c r="BS152" s="356" t="e">
        <f>IF('CALIBRACIÓN con M1CH'!AE86&gt;100,"&gt;100",'CALIBRACIÓN con M1CH'!AE86)</f>
        <v>#DIV/0!</v>
      </c>
      <c r="BT152" s="356"/>
      <c r="BU152" s="356"/>
      <c r="BV152" s="356"/>
      <c r="BW152" s="356"/>
      <c r="BX152" s="356"/>
      <c r="BY152" s="356"/>
      <c r="BZ152" s="356"/>
      <c r="CA152" s="356"/>
      <c r="CB152" s="356"/>
      <c r="CC152" s="356"/>
      <c r="CD152" s="356"/>
      <c r="CE152" s="356"/>
      <c r="CF152" s="356" t="e">
        <f>DATOS!$D$18</f>
        <v>#N/A</v>
      </c>
      <c r="CG152" s="356"/>
      <c r="CH152" s="356"/>
      <c r="CI152" s="356"/>
      <c r="CJ152" s="356"/>
      <c r="CK152" s="356"/>
      <c r="CL152" s="356"/>
      <c r="CM152" s="356"/>
      <c r="CN152" s="356"/>
      <c r="CO152" s="356"/>
      <c r="CP152" s="356"/>
      <c r="CQ152" s="356"/>
      <c r="CR152" s="356"/>
      <c r="CS152" s="356"/>
      <c r="CT152" s="356"/>
      <c r="CU152" s="356"/>
      <c r="CV152" s="356"/>
      <c r="CW152" s="356"/>
      <c r="CX152" s="356"/>
      <c r="CY152" s="356"/>
      <c r="CZ152" s="356"/>
      <c r="DA152" s="356"/>
      <c r="DB152" s="356"/>
      <c r="DC152" s="356"/>
      <c r="DD152" s="356"/>
      <c r="DE152" s="356"/>
      <c r="DF152" s="172"/>
      <c r="DG152" s="172"/>
      <c r="DH152" s="172"/>
      <c r="DI152" s="172"/>
      <c r="DJ152" s="172"/>
      <c r="DK152" s="172"/>
    </row>
    <row r="153" spans="2:117" ht="12.75" customHeight="1">
      <c r="B153" s="172"/>
      <c r="C153" s="172"/>
      <c r="D153" s="172"/>
      <c r="E153" s="172"/>
      <c r="F153" s="356" t="e">
        <f>'CALIBRACIÓN con M1CH'!Z87</f>
        <v>#N/A</v>
      </c>
      <c r="G153" s="356"/>
      <c r="H153" s="356"/>
      <c r="I153" s="356"/>
      <c r="J153" s="356"/>
      <c r="K153" s="356"/>
      <c r="L153" s="356"/>
      <c r="M153" s="356"/>
      <c r="N153" s="356"/>
      <c r="O153" s="356"/>
      <c r="P153" s="356"/>
      <c r="Q153" s="356"/>
      <c r="R153" s="356"/>
      <c r="S153" s="356">
        <f>'CALIBRACIÓN con M1CH'!AA87</f>
        <v>0</v>
      </c>
      <c r="T153" s="356"/>
      <c r="U153" s="356"/>
      <c r="V153" s="356"/>
      <c r="W153" s="356"/>
      <c r="X153" s="356"/>
      <c r="Y153" s="356"/>
      <c r="Z153" s="356"/>
      <c r="AA153" s="356"/>
      <c r="AB153" s="356"/>
      <c r="AC153" s="356"/>
      <c r="AD153" s="356"/>
      <c r="AE153" s="356"/>
      <c r="AF153" s="356" t="str">
        <f>IF(S153=0,"",'CALIBRACIÓN con M1CH'!AB87)</f>
        <v/>
      </c>
      <c r="AG153" s="356"/>
      <c r="AH153" s="356"/>
      <c r="AI153" s="356"/>
      <c r="AJ153" s="356"/>
      <c r="AK153" s="356"/>
      <c r="AL153" s="356"/>
      <c r="AM153" s="356"/>
      <c r="AN153" s="356"/>
      <c r="AO153" s="356"/>
      <c r="AP153" s="356"/>
      <c r="AQ153" s="356"/>
      <c r="AR153" s="356"/>
      <c r="AS153" s="356" t="e">
        <f>'CALIBRACIÓN con M1CH'!AC87</f>
        <v>#DIV/0!</v>
      </c>
      <c r="AT153" s="356"/>
      <c r="AU153" s="356"/>
      <c r="AV153" s="356"/>
      <c r="AW153" s="356"/>
      <c r="AX153" s="356"/>
      <c r="AY153" s="356"/>
      <c r="AZ153" s="356"/>
      <c r="BA153" s="356"/>
      <c r="BB153" s="356"/>
      <c r="BC153" s="356"/>
      <c r="BD153" s="356"/>
      <c r="BE153" s="356"/>
      <c r="BF153" s="356" t="e">
        <f>'CALIBRACIÓN con M1CH'!AD87</f>
        <v>#DIV/0!</v>
      </c>
      <c r="BG153" s="356"/>
      <c r="BH153" s="356"/>
      <c r="BI153" s="356"/>
      <c r="BJ153" s="356"/>
      <c r="BK153" s="356"/>
      <c r="BL153" s="356"/>
      <c r="BM153" s="356"/>
      <c r="BN153" s="356"/>
      <c r="BO153" s="356"/>
      <c r="BP153" s="356"/>
      <c r="BQ153" s="356"/>
      <c r="BR153" s="356"/>
      <c r="BS153" s="356" t="e">
        <f>IF('CALIBRACIÓN con M1CH'!AE87&gt;100,"&gt;100",'CALIBRACIÓN con M1CH'!AE87)</f>
        <v>#DIV/0!</v>
      </c>
      <c r="BT153" s="356"/>
      <c r="BU153" s="356"/>
      <c r="BV153" s="356"/>
      <c r="BW153" s="356"/>
      <c r="BX153" s="356"/>
      <c r="BY153" s="356"/>
      <c r="BZ153" s="356"/>
      <c r="CA153" s="356"/>
      <c r="CB153" s="356"/>
      <c r="CC153" s="356"/>
      <c r="CD153" s="356"/>
      <c r="CE153" s="356"/>
      <c r="CF153" s="356" t="e">
        <f>DATOS!$D$18</f>
        <v>#N/A</v>
      </c>
      <c r="CG153" s="356"/>
      <c r="CH153" s="356"/>
      <c r="CI153" s="356"/>
      <c r="CJ153" s="356"/>
      <c r="CK153" s="356"/>
      <c r="CL153" s="356"/>
      <c r="CM153" s="356"/>
      <c r="CN153" s="356"/>
      <c r="CO153" s="356"/>
      <c r="CP153" s="356"/>
      <c r="CQ153" s="356"/>
      <c r="CR153" s="356"/>
      <c r="CS153" s="356"/>
      <c r="CT153" s="356"/>
      <c r="CU153" s="356"/>
      <c r="CV153" s="356"/>
      <c r="CW153" s="356"/>
      <c r="CX153" s="356"/>
      <c r="CY153" s="356"/>
      <c r="CZ153" s="356"/>
      <c r="DA153" s="356"/>
      <c r="DB153" s="356"/>
      <c r="DC153" s="356"/>
      <c r="DD153" s="356"/>
      <c r="DE153" s="356"/>
      <c r="DF153" s="172"/>
      <c r="DG153" s="172"/>
      <c r="DH153" s="172"/>
      <c r="DI153" s="172"/>
      <c r="DJ153" s="172"/>
      <c r="DK153" s="172"/>
    </row>
    <row r="154" spans="2:117" ht="12.75" customHeight="1">
      <c r="B154" s="172"/>
      <c r="C154" s="172"/>
      <c r="D154" s="172"/>
      <c r="E154" s="172"/>
      <c r="F154" s="172"/>
      <c r="G154" s="172"/>
      <c r="H154" s="172"/>
      <c r="I154" s="172"/>
      <c r="J154" s="172"/>
      <c r="K154" s="172"/>
      <c r="L154" s="172"/>
      <c r="M154" s="172"/>
      <c r="N154" s="172"/>
      <c r="O154" s="172"/>
      <c r="P154" s="172"/>
      <c r="Q154" s="172"/>
      <c r="R154" s="172"/>
      <c r="S154" s="172"/>
      <c r="T154" s="172"/>
      <c r="U154" s="172"/>
      <c r="V154" s="172"/>
      <c r="W154" s="172"/>
      <c r="X154" s="172"/>
      <c r="Y154" s="172"/>
      <c r="Z154" s="172"/>
      <c r="AA154" s="172"/>
      <c r="AB154" s="172"/>
      <c r="AC154" s="172"/>
      <c r="AD154" s="172"/>
      <c r="AE154" s="172"/>
      <c r="AF154" s="172"/>
      <c r="AG154" s="172"/>
      <c r="AH154" s="172"/>
      <c r="AI154" s="172"/>
      <c r="AJ154" s="172"/>
      <c r="AK154" s="172"/>
      <c r="AL154" s="172"/>
      <c r="AM154" s="172"/>
      <c r="AN154" s="172"/>
      <c r="AO154" s="172"/>
      <c r="AP154" s="172"/>
      <c r="AQ154" s="172"/>
      <c r="AR154" s="172"/>
      <c r="AS154" s="172"/>
      <c r="AT154" s="172"/>
      <c r="AU154" s="172"/>
      <c r="AV154" s="172"/>
      <c r="AW154" s="172"/>
      <c r="AX154" s="172"/>
      <c r="AY154" s="172"/>
      <c r="AZ154" s="172"/>
      <c r="BA154" s="172"/>
      <c r="BB154" s="172"/>
      <c r="BC154" s="172"/>
      <c r="BD154" s="172"/>
      <c r="BE154" s="172"/>
      <c r="BF154" s="172"/>
      <c r="BG154" s="172"/>
      <c r="BH154" s="172"/>
      <c r="BI154" s="172"/>
      <c r="BJ154" s="172"/>
      <c r="BK154" s="172"/>
      <c r="BL154" s="172"/>
      <c r="BM154" s="172"/>
      <c r="BN154" s="172"/>
      <c r="BO154" s="172"/>
      <c r="BP154" s="172"/>
      <c r="BQ154" s="172"/>
      <c r="BR154" s="172"/>
      <c r="BS154" s="172"/>
      <c r="BT154" s="172"/>
      <c r="BU154" s="172"/>
      <c r="BV154" s="172"/>
      <c r="BW154" s="172"/>
      <c r="BX154" s="172"/>
      <c r="BY154" s="172"/>
      <c r="BZ154" s="172"/>
      <c r="CA154" s="172"/>
      <c r="CB154" s="172"/>
      <c r="CC154" s="172"/>
      <c r="CD154" s="172"/>
      <c r="CE154" s="172"/>
      <c r="CF154" s="172"/>
      <c r="CG154" s="172"/>
      <c r="CH154" s="172"/>
      <c r="CI154" s="172"/>
      <c r="CJ154" s="172"/>
      <c r="CK154" s="172"/>
      <c r="CL154" s="172"/>
      <c r="CM154" s="172"/>
      <c r="CN154" s="172"/>
      <c r="CO154" s="172"/>
      <c r="CP154" s="172"/>
      <c r="CQ154" s="172"/>
      <c r="CR154" s="172"/>
      <c r="CS154" s="172"/>
      <c r="CT154" s="172"/>
      <c r="CU154" s="172"/>
      <c r="CV154" s="172"/>
      <c r="CW154" s="172"/>
      <c r="CX154" s="172"/>
      <c r="CY154" s="172"/>
      <c r="CZ154" s="172"/>
      <c r="DA154" s="172"/>
      <c r="DB154" s="172"/>
      <c r="DC154" s="172"/>
      <c r="DD154" s="172"/>
      <c r="DE154" s="172"/>
      <c r="DF154" s="172"/>
      <c r="DG154" s="172"/>
      <c r="DH154" s="172"/>
      <c r="DI154" s="172"/>
      <c r="DJ154" s="172"/>
      <c r="DK154" s="172"/>
    </row>
    <row r="155" spans="2:117" ht="12.75" customHeight="1">
      <c r="C155" s="361" t="s">
        <v>208</v>
      </c>
      <c r="D155" s="361"/>
      <c r="E155" s="361"/>
      <c r="F155" s="361"/>
      <c r="G155" s="361"/>
      <c r="H155" s="361"/>
      <c r="I155" s="361"/>
      <c r="J155" s="361"/>
      <c r="K155" s="361"/>
      <c r="L155" s="361"/>
      <c r="M155" s="361"/>
      <c r="N155" s="361"/>
      <c r="O155" s="361"/>
      <c r="P155" s="361"/>
      <c r="Q155" s="361"/>
      <c r="R155" s="361"/>
      <c r="S155" s="361"/>
      <c r="T155" s="361"/>
      <c r="U155" s="361"/>
      <c r="V155" s="361"/>
      <c r="W155" s="361"/>
      <c r="X155" s="361"/>
      <c r="Y155" s="361"/>
      <c r="Z155" s="361"/>
      <c r="AA155" s="361"/>
      <c r="AB155" s="361"/>
      <c r="AC155" s="361"/>
      <c r="AD155" s="361"/>
      <c r="AE155" s="361"/>
      <c r="AF155" s="361"/>
      <c r="AG155" s="361"/>
      <c r="AH155" s="361"/>
      <c r="AI155" s="361"/>
      <c r="AJ155" s="361"/>
      <c r="AK155" s="361"/>
      <c r="AL155" s="361"/>
      <c r="AM155" s="361"/>
      <c r="AN155" s="361"/>
      <c r="AO155" s="361"/>
      <c r="AP155" s="361"/>
      <c r="AQ155" s="361"/>
      <c r="AR155" s="361"/>
      <c r="AS155" s="361"/>
      <c r="AT155" s="361"/>
      <c r="AU155" s="361"/>
      <c r="AV155" s="361"/>
      <c r="AW155" s="361"/>
      <c r="AX155" s="361"/>
      <c r="AY155" s="361"/>
      <c r="AZ155" s="361"/>
      <c r="BA155" s="361"/>
      <c r="BB155" s="361"/>
      <c r="BC155" s="361"/>
      <c r="BD155" s="361"/>
      <c r="BE155" s="361"/>
      <c r="BF155" s="361"/>
      <c r="BG155" s="361"/>
      <c r="BH155" s="361"/>
      <c r="BI155" s="361"/>
      <c r="BJ155" s="361"/>
      <c r="BK155" s="361"/>
      <c r="BL155" s="361"/>
      <c r="BM155" s="361"/>
      <c r="BN155" s="361"/>
      <c r="BO155" s="361"/>
      <c r="BP155" s="361"/>
      <c r="BQ155" s="361"/>
      <c r="BR155" s="361"/>
      <c r="BS155" s="361"/>
      <c r="BT155" s="361"/>
      <c r="BU155" s="361"/>
      <c r="BV155" s="361"/>
      <c r="BW155" s="361"/>
      <c r="BX155" s="361"/>
      <c r="BY155" s="361"/>
      <c r="BZ155" s="361"/>
      <c r="CA155" s="361"/>
      <c r="CB155" s="361"/>
      <c r="CC155" s="361"/>
      <c r="CD155" s="361"/>
      <c r="CE155" s="361"/>
      <c r="CF155" s="361"/>
      <c r="CG155" s="361"/>
      <c r="CH155" s="361"/>
      <c r="CI155" s="361"/>
      <c r="CJ155" s="361"/>
      <c r="CK155" s="361"/>
      <c r="CL155" s="361"/>
      <c r="CM155" s="361"/>
      <c r="CN155" s="361"/>
      <c r="CO155" s="361"/>
      <c r="CP155" s="361"/>
      <c r="CQ155" s="361"/>
      <c r="CR155" s="361"/>
      <c r="CS155" s="361"/>
      <c r="CT155" s="361"/>
      <c r="CU155" s="361"/>
      <c r="CV155" s="361"/>
      <c r="CW155" s="361"/>
      <c r="CX155" s="361"/>
      <c r="CY155" s="361"/>
      <c r="CZ155" s="361"/>
      <c r="DA155" s="361"/>
      <c r="DB155" s="361"/>
      <c r="DC155" s="361"/>
      <c r="DD155" s="361"/>
      <c r="DE155" s="361"/>
      <c r="DF155" s="361"/>
      <c r="DG155" s="361"/>
      <c r="DH155" s="361"/>
      <c r="DI155" s="361"/>
      <c r="DJ155" s="361"/>
    </row>
    <row r="156" spans="2:117" ht="12.75" customHeight="1">
      <c r="C156" s="362"/>
      <c r="D156" s="362"/>
      <c r="E156" s="362"/>
      <c r="F156" s="362"/>
      <c r="G156" s="362"/>
      <c r="H156" s="362"/>
      <c r="I156" s="362"/>
      <c r="J156" s="362"/>
      <c r="K156" s="362"/>
      <c r="L156" s="362"/>
      <c r="M156" s="362"/>
      <c r="N156" s="362"/>
      <c r="O156" s="362"/>
      <c r="P156" s="362"/>
      <c r="Q156" s="362"/>
      <c r="R156" s="362"/>
      <c r="S156" s="362"/>
      <c r="T156" s="362"/>
      <c r="U156" s="362"/>
      <c r="V156" s="362"/>
      <c r="W156" s="362"/>
      <c r="X156" s="362"/>
      <c r="Y156" s="362"/>
      <c r="Z156" s="362"/>
      <c r="AA156" s="362"/>
      <c r="AB156" s="362"/>
      <c r="AC156" s="362"/>
      <c r="AD156" s="362"/>
      <c r="AE156" s="362"/>
      <c r="AF156" s="362"/>
      <c r="AG156" s="362"/>
      <c r="AH156" s="362"/>
      <c r="AI156" s="362"/>
      <c r="AJ156" s="362"/>
      <c r="AK156" s="362"/>
      <c r="AL156" s="362"/>
      <c r="AM156" s="362"/>
      <c r="AN156" s="362"/>
      <c r="AO156" s="362"/>
      <c r="AP156" s="362"/>
      <c r="AQ156" s="362"/>
      <c r="AR156" s="362"/>
      <c r="AS156" s="362"/>
      <c r="AT156" s="362"/>
      <c r="AU156" s="362"/>
      <c r="AV156" s="362"/>
      <c r="AW156" s="362"/>
      <c r="AX156" s="362"/>
      <c r="AY156" s="362"/>
      <c r="AZ156" s="362"/>
      <c r="BA156" s="362"/>
      <c r="BB156" s="362"/>
      <c r="BC156" s="362"/>
      <c r="BD156" s="362"/>
      <c r="BE156" s="362"/>
      <c r="BF156" s="362"/>
      <c r="BG156" s="362"/>
      <c r="BH156" s="362"/>
      <c r="BI156" s="362"/>
      <c r="BJ156" s="362"/>
      <c r="BK156" s="362"/>
      <c r="BL156" s="362"/>
      <c r="BM156" s="362"/>
      <c r="BN156" s="362"/>
      <c r="BO156" s="362"/>
      <c r="BP156" s="362"/>
      <c r="BQ156" s="362"/>
      <c r="BR156" s="362"/>
      <c r="BS156" s="362"/>
      <c r="BT156" s="362"/>
      <c r="BU156" s="362"/>
      <c r="BV156" s="362"/>
      <c r="BW156" s="362"/>
      <c r="BX156" s="362"/>
      <c r="BY156" s="362"/>
      <c r="BZ156" s="362"/>
      <c r="CA156" s="362"/>
      <c r="CB156" s="362"/>
      <c r="CC156" s="362"/>
      <c r="CD156" s="362"/>
      <c r="CE156" s="362"/>
      <c r="CF156" s="362"/>
      <c r="CG156" s="362"/>
      <c r="CH156" s="362"/>
      <c r="CI156" s="362"/>
      <c r="CJ156" s="362"/>
      <c r="CK156" s="362"/>
      <c r="CL156" s="362"/>
      <c r="CM156" s="362"/>
      <c r="CN156" s="362"/>
      <c r="CO156" s="362"/>
      <c r="CP156" s="362"/>
      <c r="CQ156" s="362"/>
      <c r="CR156" s="362"/>
      <c r="CS156" s="362"/>
      <c r="CT156" s="362"/>
      <c r="CU156" s="362"/>
      <c r="CV156" s="362"/>
      <c r="CW156" s="362"/>
      <c r="CX156" s="362"/>
      <c r="CY156" s="362"/>
      <c r="CZ156" s="362"/>
      <c r="DA156" s="362"/>
      <c r="DB156" s="362"/>
      <c r="DC156" s="362"/>
      <c r="DD156" s="362"/>
      <c r="DE156" s="362"/>
      <c r="DF156" s="362"/>
      <c r="DG156" s="362"/>
      <c r="DH156" s="362"/>
      <c r="DI156" s="362"/>
      <c r="DJ156" s="362"/>
    </row>
    <row r="157" spans="2:117" ht="12.75" customHeight="1">
      <c r="C157" s="363" t="s">
        <v>91</v>
      </c>
      <c r="D157" s="363"/>
      <c r="E157" s="363"/>
      <c r="F157" s="363"/>
      <c r="G157" s="363"/>
      <c r="H157" s="363"/>
      <c r="I157" s="363"/>
      <c r="J157" s="363"/>
      <c r="K157" s="363"/>
      <c r="L157" s="363"/>
      <c r="M157" s="363"/>
      <c r="N157" s="363"/>
      <c r="O157" s="363"/>
      <c r="P157" s="363"/>
      <c r="Q157" s="363"/>
      <c r="R157" s="363"/>
      <c r="S157" s="363"/>
      <c r="T157" s="363"/>
      <c r="U157" s="363"/>
      <c r="V157" s="363"/>
      <c r="W157" s="363"/>
      <c r="X157" s="363"/>
      <c r="Y157" s="363"/>
      <c r="Z157" s="363"/>
      <c r="AA157" s="363"/>
      <c r="AB157" s="363"/>
      <c r="AC157" s="363"/>
      <c r="AD157" s="363"/>
      <c r="AE157" s="363"/>
      <c r="AF157" s="363"/>
      <c r="AG157" s="363"/>
      <c r="AH157" s="363"/>
      <c r="AI157" s="363"/>
      <c r="AJ157" s="363"/>
      <c r="AK157" s="363"/>
      <c r="AL157" s="363"/>
      <c r="AM157" s="363"/>
      <c r="AN157" s="363"/>
      <c r="AO157" s="363"/>
      <c r="AP157" s="363"/>
      <c r="AQ157" s="363"/>
      <c r="AR157" s="363"/>
      <c r="AS157" s="363"/>
      <c r="AT157" s="363"/>
      <c r="AU157" s="363"/>
      <c r="AV157" s="363"/>
      <c r="AW157" s="363"/>
      <c r="AX157" s="363"/>
      <c r="AY157" s="363"/>
      <c r="AZ157" s="363"/>
      <c r="BA157" s="363"/>
      <c r="BB157" s="363"/>
      <c r="BC157" s="363"/>
      <c r="BD157" s="363"/>
      <c r="BE157" s="363"/>
      <c r="BF157" s="363"/>
      <c r="BG157" s="363"/>
      <c r="BH157" s="363"/>
      <c r="BI157" s="363"/>
      <c r="BJ157" s="363"/>
      <c r="BK157" s="363"/>
      <c r="BL157" s="363"/>
      <c r="BM157" s="363"/>
      <c r="BN157" s="363"/>
      <c r="BO157" s="363"/>
      <c r="BP157" s="363"/>
      <c r="BQ157" s="363"/>
      <c r="BR157" s="363"/>
      <c r="BS157" s="363"/>
      <c r="BT157" s="363"/>
      <c r="BU157" s="363"/>
      <c r="BV157" s="363"/>
      <c r="BW157" s="363"/>
      <c r="BX157" s="363"/>
      <c r="BY157" s="363"/>
      <c r="BZ157" s="363"/>
      <c r="CA157" s="363"/>
      <c r="CB157" s="363"/>
      <c r="CC157" s="363"/>
      <c r="CD157" s="363"/>
      <c r="CE157" s="363"/>
      <c r="CF157" s="363"/>
      <c r="CG157" s="363"/>
      <c r="CH157" s="363"/>
      <c r="CI157" s="363"/>
      <c r="CJ157" s="363"/>
      <c r="CK157" s="363"/>
      <c r="CL157" s="363"/>
      <c r="CM157" s="363"/>
      <c r="CN157" s="363"/>
      <c r="CO157" s="363"/>
      <c r="CP157" s="363"/>
      <c r="CQ157" s="363"/>
      <c r="CR157" s="363"/>
      <c r="CS157" s="363"/>
      <c r="CT157" s="363"/>
      <c r="CU157" s="363"/>
      <c r="CV157" s="363"/>
      <c r="CW157" s="363"/>
      <c r="CX157" s="363"/>
      <c r="CY157" s="363"/>
      <c r="CZ157" s="363"/>
      <c r="DA157" s="363"/>
      <c r="DB157" s="363"/>
      <c r="DC157" s="363"/>
      <c r="DD157" s="363"/>
      <c r="DE157" s="363"/>
      <c r="DF157" s="363"/>
      <c r="DG157" s="363"/>
      <c r="DH157" s="363"/>
      <c r="DI157" s="363"/>
      <c r="DJ157" s="363"/>
    </row>
    <row r="158" spans="2:117" ht="12.75" customHeight="1">
      <c r="C158" s="363" t="s">
        <v>92</v>
      </c>
      <c r="D158" s="364"/>
      <c r="E158" s="364"/>
      <c r="F158" s="364"/>
      <c r="G158" s="364"/>
      <c r="H158" s="364"/>
      <c r="I158" s="364"/>
      <c r="J158" s="364"/>
      <c r="K158" s="364"/>
      <c r="L158" s="364"/>
      <c r="M158" s="364"/>
      <c r="N158" s="364"/>
      <c r="O158" s="364"/>
      <c r="P158" s="364"/>
      <c r="Q158" s="364"/>
      <c r="R158" s="364"/>
      <c r="S158" s="364"/>
      <c r="T158" s="364"/>
      <c r="U158" s="364"/>
      <c r="V158" s="364"/>
      <c r="W158" s="364"/>
      <c r="X158" s="364"/>
      <c r="Y158" s="364"/>
      <c r="Z158" s="364"/>
      <c r="AA158" s="364"/>
      <c r="AB158" s="364"/>
      <c r="AC158" s="364"/>
      <c r="AD158" s="364"/>
      <c r="AE158" s="364"/>
      <c r="AF158" s="364"/>
      <c r="AG158" s="364"/>
      <c r="AH158" s="364"/>
      <c r="AI158" s="364"/>
      <c r="AJ158" s="364"/>
      <c r="AK158" s="364"/>
      <c r="AL158" s="364"/>
      <c r="AM158" s="364"/>
      <c r="AN158" s="364"/>
      <c r="AO158" s="364"/>
      <c r="AP158" s="364"/>
      <c r="AQ158" s="364"/>
      <c r="AR158" s="364"/>
      <c r="AS158" s="364"/>
      <c r="AT158" s="364"/>
      <c r="AU158" s="364"/>
      <c r="AV158" s="364"/>
      <c r="AW158" s="364"/>
      <c r="AX158" s="364"/>
      <c r="AY158" s="364"/>
      <c r="AZ158" s="364"/>
      <c r="BA158" s="364"/>
      <c r="BB158" s="364"/>
      <c r="BC158" s="364"/>
      <c r="BD158" s="364"/>
      <c r="BE158" s="364"/>
      <c r="BF158" s="364"/>
      <c r="BG158" s="364"/>
      <c r="BH158" s="364"/>
      <c r="BI158" s="364"/>
      <c r="BJ158" s="364"/>
      <c r="BK158" s="364"/>
      <c r="BL158" s="364"/>
      <c r="BM158" s="364"/>
      <c r="BN158" s="364"/>
      <c r="BO158" s="364"/>
      <c r="BP158" s="364"/>
      <c r="BQ158" s="364"/>
      <c r="BR158" s="364"/>
      <c r="BS158" s="364"/>
      <c r="BT158" s="364"/>
      <c r="BU158" s="364"/>
      <c r="BV158" s="364"/>
      <c r="BW158" s="364"/>
      <c r="BX158" s="364"/>
      <c r="BY158" s="364"/>
      <c r="BZ158" s="364"/>
      <c r="CA158" s="364"/>
      <c r="CB158" s="364"/>
      <c r="CC158" s="364"/>
      <c r="CD158" s="364"/>
      <c r="CE158" s="364"/>
      <c r="CF158" s="364"/>
      <c r="CG158" s="364"/>
      <c r="CH158" s="364"/>
      <c r="CI158" s="364"/>
      <c r="CJ158" s="364"/>
      <c r="CK158" s="364"/>
      <c r="CL158" s="364"/>
      <c r="CM158" s="364"/>
      <c r="CN158" s="364"/>
      <c r="CO158" s="364"/>
      <c r="CP158" s="364"/>
      <c r="CQ158" s="364"/>
      <c r="CR158" s="364"/>
      <c r="CS158" s="364"/>
      <c r="CT158" s="364"/>
      <c r="CU158" s="364"/>
      <c r="CV158" s="364"/>
      <c r="CW158" s="364"/>
      <c r="CX158" s="364"/>
      <c r="CY158" s="364"/>
      <c r="CZ158" s="364"/>
      <c r="DA158" s="364"/>
      <c r="DB158" s="364"/>
      <c r="DC158" s="364"/>
      <c r="DD158" s="364"/>
      <c r="DE158" s="364"/>
      <c r="DF158" s="364"/>
      <c r="DG158" s="364"/>
      <c r="DH158" s="364"/>
      <c r="DI158" s="364"/>
      <c r="DJ158" s="364"/>
    </row>
    <row r="159" spans="2:117" ht="12.75" customHeight="1">
      <c r="C159" s="365"/>
      <c r="D159" s="364"/>
      <c r="E159" s="364"/>
      <c r="F159" s="364"/>
      <c r="G159" s="364"/>
      <c r="H159" s="364"/>
      <c r="I159" s="364"/>
      <c r="J159" s="364"/>
      <c r="K159" s="364"/>
      <c r="L159" s="364"/>
      <c r="M159" s="364"/>
      <c r="N159" s="364"/>
      <c r="O159" s="364"/>
      <c r="P159" s="364"/>
      <c r="Q159" s="364"/>
      <c r="R159" s="364"/>
      <c r="S159" s="364"/>
      <c r="T159" s="364"/>
      <c r="U159" s="364"/>
      <c r="V159" s="364"/>
      <c r="W159" s="364"/>
      <c r="X159" s="364"/>
      <c r="Y159" s="364"/>
      <c r="Z159" s="364"/>
      <c r="AA159" s="364"/>
      <c r="AB159" s="364"/>
      <c r="AC159" s="364"/>
      <c r="AD159" s="364"/>
      <c r="AE159" s="364"/>
      <c r="AF159" s="364"/>
      <c r="AG159" s="364"/>
      <c r="AH159" s="364"/>
      <c r="AI159" s="364"/>
      <c r="AJ159" s="364"/>
      <c r="AK159" s="364"/>
      <c r="AL159" s="364"/>
      <c r="AM159" s="364"/>
      <c r="AN159" s="364"/>
      <c r="AO159" s="364"/>
      <c r="AP159" s="364"/>
      <c r="AQ159" s="364"/>
      <c r="AR159" s="364"/>
      <c r="AS159" s="364"/>
      <c r="AT159" s="364"/>
      <c r="AU159" s="364"/>
      <c r="AV159" s="364"/>
      <c r="AW159" s="364"/>
      <c r="AX159" s="364"/>
      <c r="AY159" s="364"/>
      <c r="AZ159" s="364"/>
      <c r="BA159" s="364"/>
      <c r="BB159" s="364"/>
      <c r="BC159" s="364"/>
      <c r="BD159" s="364"/>
      <c r="BE159" s="364"/>
      <c r="BF159" s="364"/>
      <c r="BG159" s="364"/>
      <c r="BH159" s="364"/>
      <c r="BI159" s="364"/>
      <c r="BJ159" s="364"/>
      <c r="BK159" s="364"/>
      <c r="BL159" s="364"/>
      <c r="BM159" s="364"/>
      <c r="BN159" s="364"/>
      <c r="BO159" s="364"/>
      <c r="BP159" s="364"/>
      <c r="BQ159" s="364"/>
      <c r="BR159" s="364"/>
      <c r="BS159" s="364"/>
      <c r="BT159" s="364"/>
      <c r="BU159" s="364"/>
      <c r="BV159" s="364"/>
      <c r="BW159" s="364"/>
      <c r="BX159" s="364"/>
      <c r="BY159" s="364"/>
      <c r="BZ159" s="364"/>
      <c r="CA159" s="364"/>
      <c r="CB159" s="364"/>
      <c r="CC159" s="364"/>
      <c r="CD159" s="364"/>
      <c r="CE159" s="364"/>
      <c r="CF159" s="364"/>
      <c r="CG159" s="364"/>
      <c r="CH159" s="364"/>
      <c r="CI159" s="364"/>
      <c r="CJ159" s="364"/>
      <c r="CK159" s="364"/>
      <c r="CL159" s="364"/>
      <c r="CM159" s="364"/>
      <c r="CN159" s="364"/>
      <c r="CO159" s="364"/>
      <c r="CP159" s="364"/>
      <c r="CQ159" s="364"/>
      <c r="CR159" s="364"/>
      <c r="CS159" s="364"/>
      <c r="CT159" s="364"/>
      <c r="CU159" s="364"/>
      <c r="CV159" s="364"/>
      <c r="CW159" s="364"/>
      <c r="CX159" s="364"/>
      <c r="CY159" s="364"/>
      <c r="CZ159" s="364"/>
      <c r="DA159" s="364"/>
      <c r="DB159" s="364"/>
      <c r="DC159" s="364"/>
      <c r="DD159" s="364"/>
      <c r="DE159" s="364"/>
      <c r="DF159" s="364"/>
      <c r="DG159" s="364"/>
      <c r="DH159" s="364"/>
      <c r="DI159" s="364"/>
      <c r="DJ159" s="364"/>
    </row>
    <row r="160" spans="2:117" ht="12.75" customHeight="1">
      <c r="C160" s="357" t="s">
        <v>90</v>
      </c>
      <c r="D160" s="357"/>
      <c r="E160" s="357"/>
      <c r="F160" s="357"/>
      <c r="G160" s="357"/>
      <c r="H160" s="357"/>
      <c r="I160" s="357"/>
      <c r="J160" s="357"/>
      <c r="K160" s="357"/>
      <c r="L160" s="357"/>
      <c r="M160" s="357"/>
      <c r="N160" s="357"/>
      <c r="O160" s="357"/>
      <c r="P160" s="357"/>
      <c r="Q160" s="357"/>
      <c r="R160" s="357"/>
      <c r="S160" s="357"/>
      <c r="T160" s="357"/>
      <c r="U160" s="357"/>
      <c r="V160" s="357"/>
      <c r="W160" s="357"/>
      <c r="X160" s="357"/>
      <c r="Y160" s="357"/>
      <c r="Z160" s="357"/>
      <c r="AA160" s="357"/>
      <c r="AB160" s="357"/>
      <c r="AC160" s="357"/>
      <c r="AD160" s="357"/>
      <c r="AE160" s="357"/>
      <c r="AF160" s="357"/>
      <c r="AG160" s="357"/>
      <c r="AH160" s="357"/>
      <c r="AI160" s="357"/>
      <c r="AJ160" s="357"/>
      <c r="AK160" s="357"/>
      <c r="AL160" s="357"/>
      <c r="AM160" s="357"/>
      <c r="AN160" s="357"/>
      <c r="AO160" s="357"/>
      <c r="AP160" s="357"/>
      <c r="AQ160" s="357"/>
      <c r="AR160" s="357"/>
      <c r="AS160" s="357"/>
      <c r="AT160" s="357"/>
      <c r="AU160" s="357"/>
      <c r="AV160" s="357"/>
      <c r="AW160" s="357"/>
      <c r="AX160" s="357"/>
      <c r="AY160" s="357"/>
      <c r="AZ160" s="357"/>
      <c r="BA160" s="357"/>
      <c r="BB160" s="357"/>
      <c r="BC160" s="357"/>
      <c r="BD160" s="357"/>
      <c r="BE160" s="357"/>
      <c r="BF160" s="357"/>
      <c r="BG160" s="357"/>
      <c r="BH160" s="357"/>
      <c r="BI160" s="357"/>
      <c r="BJ160" s="357"/>
      <c r="BK160" s="357"/>
      <c r="BL160" s="357"/>
      <c r="BM160" s="357"/>
      <c r="BN160" s="357"/>
      <c r="BO160" s="357"/>
      <c r="BP160" s="357"/>
      <c r="BQ160" s="357"/>
      <c r="BR160" s="357"/>
      <c r="BS160" s="357"/>
      <c r="BT160" s="357"/>
      <c r="BU160" s="357"/>
      <c r="BV160" s="357"/>
      <c r="BW160" s="357"/>
      <c r="BX160" s="357"/>
      <c r="BY160" s="357"/>
      <c r="BZ160" s="357"/>
      <c r="CA160" s="357"/>
      <c r="CB160" s="357"/>
      <c r="CC160" s="357"/>
      <c r="CD160" s="357"/>
      <c r="CE160" s="357"/>
      <c r="CF160" s="357"/>
      <c r="CG160" s="357"/>
      <c r="CH160" s="357"/>
      <c r="CI160" s="357"/>
      <c r="CJ160" s="357"/>
      <c r="CK160" s="357"/>
      <c r="CL160" s="357"/>
      <c r="CM160" s="357"/>
      <c r="CN160" s="357"/>
      <c r="CO160" s="357"/>
      <c r="CP160" s="357"/>
      <c r="CQ160" s="357"/>
      <c r="CR160" s="357"/>
      <c r="CS160" s="357"/>
      <c r="CT160" s="357"/>
      <c r="CU160" s="357"/>
      <c r="CV160" s="357"/>
      <c r="CW160" s="357"/>
      <c r="CX160" s="357"/>
      <c r="CY160" s="357"/>
      <c r="CZ160" s="357"/>
      <c r="DA160" s="357"/>
      <c r="DB160" s="357"/>
      <c r="DC160" s="357"/>
      <c r="DD160" s="357"/>
      <c r="DE160" s="357"/>
      <c r="DF160" s="357"/>
      <c r="DG160" s="357"/>
      <c r="DH160" s="357"/>
      <c r="DI160" s="357"/>
      <c r="DJ160" s="357"/>
    </row>
    <row r="161" spans="3:114" ht="12.75" customHeight="1">
      <c r="C161" s="358"/>
      <c r="D161" s="357"/>
      <c r="E161" s="357"/>
      <c r="F161" s="357"/>
      <c r="G161" s="357"/>
      <c r="H161" s="357"/>
      <c r="I161" s="357"/>
      <c r="J161" s="357"/>
      <c r="K161" s="357"/>
      <c r="L161" s="357"/>
      <c r="M161" s="357"/>
      <c r="N161" s="357"/>
      <c r="O161" s="357"/>
      <c r="P161" s="357"/>
      <c r="Q161" s="357"/>
      <c r="R161" s="357"/>
      <c r="S161" s="357"/>
      <c r="T161" s="357"/>
      <c r="U161" s="357"/>
      <c r="V161" s="357"/>
      <c r="W161" s="357"/>
      <c r="X161" s="357"/>
      <c r="Y161" s="357"/>
      <c r="Z161" s="357"/>
      <c r="AA161" s="357"/>
      <c r="AB161" s="357"/>
      <c r="AC161" s="357"/>
      <c r="AD161" s="357"/>
      <c r="AE161" s="357"/>
      <c r="AF161" s="357"/>
      <c r="AG161" s="357"/>
      <c r="AH161" s="357"/>
      <c r="AI161" s="357"/>
      <c r="AJ161" s="357"/>
      <c r="AK161" s="357"/>
      <c r="AL161" s="357"/>
      <c r="AM161" s="357"/>
      <c r="AN161" s="357"/>
      <c r="AO161" s="357"/>
      <c r="AP161" s="357"/>
      <c r="AQ161" s="357"/>
      <c r="AR161" s="357"/>
      <c r="AS161" s="357"/>
      <c r="AT161" s="357"/>
      <c r="AU161" s="357"/>
      <c r="AV161" s="357"/>
      <c r="AW161" s="357"/>
      <c r="AX161" s="357"/>
      <c r="AY161" s="357"/>
      <c r="AZ161" s="357"/>
      <c r="BA161" s="357"/>
      <c r="BB161" s="357"/>
      <c r="BC161" s="357"/>
      <c r="BD161" s="357"/>
      <c r="BE161" s="357"/>
      <c r="BF161" s="357"/>
      <c r="BG161" s="357"/>
      <c r="BH161" s="357"/>
      <c r="BI161" s="357"/>
      <c r="BJ161" s="357"/>
      <c r="BK161" s="357"/>
      <c r="BL161" s="357"/>
      <c r="BM161" s="357"/>
      <c r="BN161" s="357"/>
      <c r="BO161" s="357"/>
      <c r="BP161" s="357"/>
      <c r="BQ161" s="357"/>
      <c r="BR161" s="357"/>
      <c r="BS161" s="357"/>
      <c r="BT161" s="357"/>
      <c r="BU161" s="357"/>
      <c r="BV161" s="357"/>
      <c r="BW161" s="357"/>
      <c r="BX161" s="357"/>
      <c r="BY161" s="357"/>
      <c r="BZ161" s="357"/>
      <c r="CA161" s="357"/>
      <c r="CB161" s="357"/>
      <c r="CC161" s="357"/>
      <c r="CD161" s="357"/>
      <c r="CE161" s="357"/>
      <c r="CF161" s="357"/>
      <c r="CG161" s="357"/>
      <c r="CH161" s="357"/>
      <c r="CI161" s="357"/>
      <c r="CJ161" s="357"/>
      <c r="CK161" s="357"/>
      <c r="CL161" s="357"/>
      <c r="CM161" s="357"/>
      <c r="CN161" s="357"/>
      <c r="CO161" s="357"/>
      <c r="CP161" s="357"/>
      <c r="CQ161" s="357"/>
      <c r="CR161" s="357"/>
      <c r="CS161" s="357"/>
      <c r="CT161" s="357"/>
      <c r="CU161" s="357"/>
      <c r="CV161" s="357"/>
      <c r="CW161" s="357"/>
      <c r="CX161" s="357"/>
      <c r="CY161" s="357"/>
      <c r="CZ161" s="357"/>
      <c r="DA161" s="357"/>
      <c r="DB161" s="357"/>
      <c r="DC161" s="357"/>
      <c r="DD161" s="357"/>
      <c r="DE161" s="357"/>
      <c r="DF161" s="357"/>
      <c r="DG161" s="357"/>
      <c r="DH161" s="357"/>
      <c r="DI161" s="357"/>
      <c r="DJ161" s="357"/>
    </row>
    <row r="162" spans="3:114" ht="12.75" customHeight="1">
      <c r="C162" s="358" t="e">
        <f>IF(DATOS!D21="AIRBUS DEFENCE &amp; SPACE",CONCATENATE("Incertidumbre de Uso: ",'CALIBRACIÓN con M1CH'!D127),"")</f>
        <v>#N/A</v>
      </c>
      <c r="D162" s="357"/>
      <c r="E162" s="357"/>
      <c r="F162" s="357"/>
      <c r="G162" s="357"/>
      <c r="H162" s="357"/>
      <c r="I162" s="357"/>
      <c r="J162" s="357"/>
      <c r="K162" s="357"/>
      <c r="L162" s="357"/>
      <c r="M162" s="357"/>
      <c r="N162" s="357"/>
      <c r="O162" s="357"/>
      <c r="P162" s="357"/>
      <c r="Q162" s="357"/>
      <c r="R162" s="357"/>
      <c r="S162" s="357"/>
      <c r="T162" s="357"/>
      <c r="U162" s="357"/>
      <c r="V162" s="357"/>
      <c r="W162" s="357"/>
      <c r="X162" s="357"/>
      <c r="Y162" s="357"/>
      <c r="Z162" s="357"/>
      <c r="AA162" s="357"/>
      <c r="AB162" s="357"/>
      <c r="AC162" s="357"/>
      <c r="AD162" s="357"/>
      <c r="AE162" s="357"/>
      <c r="AF162" s="357"/>
      <c r="AG162" s="357"/>
      <c r="AH162" s="357"/>
      <c r="AI162" s="357"/>
      <c r="AJ162" s="357"/>
      <c r="AK162" s="357"/>
      <c r="AL162" s="357"/>
      <c r="AM162" s="357"/>
      <c r="AN162" s="357"/>
      <c r="AO162" s="357"/>
      <c r="AP162" s="357"/>
      <c r="AQ162" s="357"/>
      <c r="AR162" s="357"/>
      <c r="AS162" s="357"/>
      <c r="AT162" s="357"/>
      <c r="AU162" s="357"/>
      <c r="AV162" s="357"/>
      <c r="AW162" s="357"/>
      <c r="AX162" s="357"/>
      <c r="AY162" s="357"/>
      <c r="AZ162" s="357"/>
      <c r="BA162" s="357"/>
      <c r="BB162" s="357"/>
      <c r="BC162" s="357"/>
      <c r="BD162" s="357"/>
      <c r="BE162" s="357"/>
      <c r="BF162" s="357"/>
      <c r="BG162" s="357"/>
      <c r="BH162" s="357"/>
      <c r="BI162" s="357"/>
      <c r="BJ162" s="357"/>
      <c r="BK162" s="357"/>
      <c r="BL162" s="357"/>
      <c r="BM162" s="357"/>
      <c r="BN162" s="357"/>
      <c r="BO162" s="357"/>
      <c r="BP162" s="357"/>
      <c r="BQ162" s="357"/>
      <c r="BR162" s="357"/>
      <c r="BS162" s="357"/>
      <c r="BT162" s="357"/>
      <c r="BU162" s="357"/>
      <c r="BV162" s="357"/>
      <c r="BW162" s="357"/>
      <c r="BX162" s="357"/>
      <c r="BY162" s="357"/>
      <c r="BZ162" s="357"/>
      <c r="CA162" s="357"/>
      <c r="CB162" s="357"/>
      <c r="CC162" s="357"/>
      <c r="CD162" s="357"/>
      <c r="CE162" s="357"/>
      <c r="CF162" s="357"/>
      <c r="CG162" s="357"/>
      <c r="CH162" s="357"/>
      <c r="CI162" s="357"/>
      <c r="CJ162" s="357"/>
      <c r="CK162" s="357"/>
      <c r="CL162" s="357"/>
      <c r="CM162" s="357"/>
      <c r="CN162" s="357"/>
      <c r="CO162" s="357"/>
      <c r="CP162" s="357"/>
      <c r="CQ162" s="357"/>
      <c r="CR162" s="357"/>
      <c r="CS162" s="357"/>
      <c r="CT162" s="357"/>
      <c r="CU162" s="357"/>
      <c r="CV162" s="357"/>
      <c r="CW162" s="357"/>
      <c r="CX162" s="357"/>
      <c r="CY162" s="357"/>
      <c r="CZ162" s="357"/>
      <c r="DA162" s="357"/>
      <c r="DB162" s="357"/>
      <c r="DC162" s="357"/>
      <c r="DD162" s="357"/>
      <c r="DE162" s="357"/>
      <c r="DF162" s="357"/>
      <c r="DG162" s="357"/>
      <c r="DH162" s="357"/>
      <c r="DI162" s="357"/>
      <c r="DJ162" s="357"/>
    </row>
    <row r="163" spans="3:114" ht="12.75" customHeight="1">
      <c r="C163" s="358" t="e">
        <f>IF(DATOS!D21="AIRBUS DEFENCE &amp; SPACE",CONCATENATE("Uncertainty of Use: ",'CALIBRACIÓN con M1CH'!D127),"")</f>
        <v>#N/A</v>
      </c>
      <c r="D163" s="357"/>
      <c r="E163" s="357"/>
      <c r="F163" s="357"/>
      <c r="G163" s="357"/>
      <c r="H163" s="357"/>
      <c r="I163" s="357"/>
      <c r="J163" s="357"/>
      <c r="K163" s="357"/>
      <c r="L163" s="357"/>
      <c r="M163" s="357"/>
      <c r="N163" s="357"/>
      <c r="O163" s="357"/>
      <c r="P163" s="357"/>
      <c r="Q163" s="357"/>
      <c r="R163" s="357"/>
      <c r="S163" s="357"/>
      <c r="T163" s="357"/>
      <c r="U163" s="357"/>
      <c r="V163" s="357"/>
      <c r="W163" s="357"/>
      <c r="X163" s="357"/>
      <c r="Y163" s="357"/>
      <c r="Z163" s="357"/>
      <c r="AA163" s="357"/>
      <c r="AB163" s="357"/>
      <c r="AC163" s="357"/>
      <c r="AD163" s="357"/>
      <c r="AE163" s="357"/>
      <c r="AF163" s="357"/>
      <c r="AG163" s="357"/>
      <c r="AH163" s="357"/>
      <c r="AI163" s="357"/>
      <c r="AJ163" s="357"/>
      <c r="AK163" s="357"/>
      <c r="AL163" s="357"/>
      <c r="AM163" s="357"/>
      <c r="AN163" s="357"/>
      <c r="AO163" s="357"/>
      <c r="AP163" s="357"/>
      <c r="AQ163" s="357"/>
      <c r="AR163" s="357"/>
      <c r="AS163" s="357"/>
      <c r="AT163" s="357"/>
      <c r="AU163" s="357"/>
      <c r="AV163" s="357"/>
      <c r="AW163" s="357"/>
      <c r="AX163" s="357"/>
      <c r="AY163" s="357"/>
      <c r="AZ163" s="357"/>
      <c r="BA163" s="357"/>
      <c r="BB163" s="357"/>
      <c r="BC163" s="357"/>
      <c r="BD163" s="357"/>
      <c r="BE163" s="357"/>
      <c r="BF163" s="357"/>
      <c r="BG163" s="357"/>
      <c r="BH163" s="357"/>
      <c r="BI163" s="357"/>
      <c r="BJ163" s="357"/>
      <c r="BK163" s="357"/>
      <c r="BL163" s="357"/>
      <c r="BM163" s="357"/>
      <c r="BN163" s="357"/>
      <c r="BO163" s="357"/>
      <c r="BP163" s="357"/>
      <c r="BQ163" s="357"/>
      <c r="BR163" s="357"/>
      <c r="BS163" s="357"/>
      <c r="BT163" s="357"/>
      <c r="BU163" s="357"/>
      <c r="BV163" s="357"/>
      <c r="BW163" s="357"/>
      <c r="BX163" s="357"/>
      <c r="BY163" s="357"/>
      <c r="BZ163" s="357"/>
      <c r="CA163" s="357"/>
      <c r="CB163" s="357"/>
      <c r="CC163" s="357"/>
      <c r="CD163" s="357"/>
      <c r="CE163" s="357"/>
      <c r="CF163" s="357"/>
      <c r="CG163" s="357"/>
      <c r="CH163" s="357"/>
      <c r="CI163" s="357"/>
      <c r="CJ163" s="357"/>
      <c r="CK163" s="357"/>
      <c r="CL163" s="357"/>
      <c r="CM163" s="357"/>
      <c r="CN163" s="357"/>
      <c r="CO163" s="357"/>
      <c r="CP163" s="357"/>
      <c r="CQ163" s="357"/>
      <c r="CR163" s="357"/>
      <c r="CS163" s="357"/>
      <c r="CT163" s="357"/>
      <c r="CU163" s="357"/>
      <c r="CV163" s="357"/>
      <c r="CW163" s="357"/>
      <c r="CX163" s="357"/>
      <c r="CY163" s="357"/>
      <c r="CZ163" s="357"/>
      <c r="DA163" s="357"/>
      <c r="DB163" s="357"/>
      <c r="DC163" s="357"/>
      <c r="DD163" s="357"/>
      <c r="DE163" s="357"/>
      <c r="DF163" s="357"/>
      <c r="DG163" s="357"/>
      <c r="DH163" s="357"/>
      <c r="DI163" s="357"/>
      <c r="DJ163" s="357"/>
    </row>
    <row r="164" spans="3:114" ht="12.75" customHeight="1">
      <c r="C164" s="358"/>
      <c r="D164" s="357"/>
      <c r="E164" s="357"/>
      <c r="F164" s="357"/>
      <c r="G164" s="357"/>
      <c r="H164" s="357"/>
      <c r="I164" s="357"/>
      <c r="J164" s="357"/>
      <c r="K164" s="357"/>
      <c r="L164" s="357"/>
      <c r="M164" s="357"/>
      <c r="N164" s="357"/>
      <c r="O164" s="357"/>
      <c r="P164" s="357"/>
      <c r="Q164" s="357"/>
      <c r="R164" s="357"/>
      <c r="S164" s="357"/>
      <c r="T164" s="357"/>
      <c r="U164" s="357"/>
      <c r="V164" s="357"/>
      <c r="W164" s="357"/>
      <c r="X164" s="357"/>
      <c r="Y164" s="357"/>
      <c r="Z164" s="357"/>
      <c r="AA164" s="357"/>
      <c r="AB164" s="357"/>
      <c r="AC164" s="357"/>
      <c r="AD164" s="357"/>
      <c r="AE164" s="357"/>
      <c r="AF164" s="357"/>
      <c r="AG164" s="357"/>
      <c r="AH164" s="357"/>
      <c r="AI164" s="357"/>
      <c r="AJ164" s="357"/>
      <c r="AK164" s="357"/>
      <c r="AL164" s="357"/>
      <c r="AM164" s="357"/>
      <c r="AN164" s="357"/>
      <c r="AO164" s="357"/>
      <c r="AP164" s="357"/>
      <c r="AQ164" s="357"/>
      <c r="AR164" s="357"/>
      <c r="AS164" s="357"/>
      <c r="AT164" s="357"/>
      <c r="AU164" s="357"/>
      <c r="AV164" s="357"/>
      <c r="AW164" s="357"/>
      <c r="AX164" s="357"/>
      <c r="AY164" s="357"/>
      <c r="AZ164" s="357"/>
      <c r="BA164" s="357"/>
      <c r="BB164" s="357"/>
      <c r="BC164" s="357"/>
      <c r="BD164" s="357"/>
      <c r="BE164" s="357"/>
      <c r="BF164" s="357"/>
      <c r="BG164" s="357"/>
      <c r="BH164" s="357"/>
      <c r="BI164" s="357"/>
      <c r="BJ164" s="357"/>
      <c r="BK164" s="357"/>
      <c r="BL164" s="357"/>
      <c r="BM164" s="357"/>
      <c r="BN164" s="357"/>
      <c r="BO164" s="357"/>
      <c r="BP164" s="357"/>
      <c r="BQ164" s="357"/>
      <c r="BR164" s="357"/>
      <c r="BS164" s="357"/>
      <c r="BT164" s="357"/>
      <c r="BU164" s="357"/>
      <c r="BV164" s="357"/>
      <c r="BW164" s="357"/>
      <c r="BX164" s="357"/>
      <c r="BY164" s="357"/>
      <c r="BZ164" s="357"/>
      <c r="CA164" s="357"/>
      <c r="CB164" s="357"/>
      <c r="CC164" s="357"/>
      <c r="CD164" s="357"/>
      <c r="CE164" s="357"/>
      <c r="CF164" s="357"/>
      <c r="CG164" s="357"/>
      <c r="CH164" s="357"/>
      <c r="CI164" s="357"/>
      <c r="CJ164" s="357"/>
      <c r="CK164" s="357"/>
      <c r="CL164" s="357"/>
      <c r="CM164" s="357"/>
      <c r="CN164" s="357"/>
      <c r="CO164" s="357"/>
      <c r="CP164" s="357"/>
      <c r="CQ164" s="357"/>
      <c r="CR164" s="357"/>
      <c r="CS164" s="357"/>
      <c r="CT164" s="357"/>
      <c r="CU164" s="357"/>
      <c r="CV164" s="357"/>
      <c r="CW164" s="357"/>
      <c r="CX164" s="357"/>
      <c r="CY164" s="357"/>
      <c r="CZ164" s="357"/>
      <c r="DA164" s="357"/>
      <c r="DB164" s="357"/>
      <c r="DC164" s="357"/>
      <c r="DD164" s="357"/>
      <c r="DE164" s="357"/>
      <c r="DF164" s="357"/>
      <c r="DG164" s="357"/>
      <c r="DH164" s="357"/>
      <c r="DI164" s="357"/>
      <c r="DJ164" s="357"/>
    </row>
    <row r="165" spans="3:114" s="204" customFormat="1" ht="12.75" customHeight="1">
      <c r="C165" s="358" t="e">
        <f>'CALIBRACIÓN con M1CH'!B131</f>
        <v>#N/A</v>
      </c>
      <c r="D165" s="357"/>
      <c r="E165" s="357"/>
      <c r="F165" s="357"/>
      <c r="G165" s="357"/>
      <c r="H165" s="357"/>
      <c r="I165" s="357"/>
      <c r="J165" s="357"/>
      <c r="K165" s="357"/>
      <c r="L165" s="357"/>
      <c r="M165" s="357"/>
      <c r="N165" s="357"/>
      <c r="O165" s="357"/>
      <c r="P165" s="357"/>
      <c r="Q165" s="357"/>
      <c r="R165" s="357"/>
      <c r="S165" s="357"/>
      <c r="T165" s="357"/>
      <c r="U165" s="357"/>
      <c r="V165" s="357"/>
      <c r="W165" s="357"/>
      <c r="X165" s="357"/>
      <c r="Y165" s="357"/>
      <c r="Z165" s="357"/>
      <c r="AA165" s="357"/>
      <c r="AB165" s="357"/>
      <c r="AC165" s="357"/>
      <c r="AD165" s="357"/>
      <c r="AE165" s="357"/>
      <c r="AF165" s="357"/>
      <c r="AG165" s="357"/>
      <c r="AH165" s="357"/>
      <c r="AI165" s="357"/>
      <c r="AJ165" s="357"/>
      <c r="AK165" s="357"/>
      <c r="AL165" s="357"/>
      <c r="AM165" s="357"/>
      <c r="AN165" s="357"/>
      <c r="AO165" s="357"/>
      <c r="AP165" s="357"/>
      <c r="AQ165" s="357"/>
      <c r="AR165" s="357"/>
      <c r="AS165" s="357"/>
      <c r="AT165" s="357"/>
      <c r="AU165" s="357"/>
      <c r="AV165" s="357"/>
      <c r="AW165" s="357"/>
      <c r="AX165" s="357"/>
      <c r="AY165" s="357"/>
      <c r="AZ165" s="357"/>
      <c r="BA165" s="357"/>
      <c r="BB165" s="357"/>
      <c r="BC165" s="357"/>
      <c r="BD165" s="357"/>
      <c r="BE165" s="357"/>
      <c r="BF165" s="357"/>
      <c r="BG165" s="357"/>
      <c r="BH165" s="357"/>
      <c r="BI165" s="357"/>
      <c r="BJ165" s="357"/>
      <c r="BK165" s="357"/>
      <c r="BL165" s="357"/>
      <c r="BM165" s="357"/>
      <c r="BN165" s="357"/>
      <c r="BO165" s="357"/>
      <c r="BP165" s="357"/>
      <c r="BQ165" s="357"/>
      <c r="BR165" s="357"/>
      <c r="BS165" s="357"/>
      <c r="BT165" s="357"/>
      <c r="BU165" s="357"/>
      <c r="BV165" s="357"/>
      <c r="BW165" s="357"/>
      <c r="BX165" s="357"/>
      <c r="BY165" s="357"/>
      <c r="BZ165" s="357"/>
      <c r="CA165" s="357"/>
      <c r="CB165" s="357"/>
      <c r="CC165" s="357"/>
      <c r="CD165" s="357"/>
      <c r="CE165" s="357"/>
      <c r="CF165" s="357"/>
      <c r="CG165" s="357"/>
      <c r="CH165" s="357"/>
      <c r="CI165" s="357"/>
      <c r="CJ165" s="357"/>
      <c r="CK165" s="357"/>
      <c r="CL165" s="357"/>
      <c r="CM165" s="357"/>
      <c r="CN165" s="357"/>
      <c r="CO165" s="357"/>
      <c r="CP165" s="357"/>
      <c r="CQ165" s="357"/>
      <c r="CR165" s="357"/>
      <c r="CS165" s="357"/>
      <c r="CT165" s="357"/>
      <c r="CU165" s="357"/>
      <c r="CV165" s="357"/>
      <c r="CW165" s="357"/>
      <c r="CX165" s="357"/>
      <c r="CY165" s="357"/>
      <c r="CZ165" s="357"/>
      <c r="DA165" s="357"/>
      <c r="DB165" s="357"/>
      <c r="DC165" s="357"/>
      <c r="DD165" s="357"/>
      <c r="DE165" s="357"/>
      <c r="DF165" s="357"/>
      <c r="DG165" s="357"/>
      <c r="DH165" s="357"/>
      <c r="DI165" s="357"/>
      <c r="DJ165" s="357"/>
    </row>
    <row r="166" spans="3:114" s="204" customFormat="1" ht="12.75" customHeight="1">
      <c r="C166" s="358" t="e">
        <f>'CALIBRACIÓN con M1CH'!B139</f>
        <v>#N/A</v>
      </c>
      <c r="D166" s="357"/>
      <c r="E166" s="357"/>
      <c r="F166" s="357"/>
      <c r="G166" s="357"/>
      <c r="H166" s="357"/>
      <c r="I166" s="357"/>
      <c r="J166" s="357"/>
      <c r="K166" s="357"/>
      <c r="L166" s="357"/>
      <c r="M166" s="357"/>
      <c r="N166" s="357"/>
      <c r="O166" s="357"/>
      <c r="P166" s="357"/>
      <c r="Q166" s="357"/>
      <c r="R166" s="357"/>
      <c r="S166" s="357"/>
      <c r="T166" s="357"/>
      <c r="U166" s="357"/>
      <c r="V166" s="357"/>
      <c r="W166" s="357"/>
      <c r="X166" s="357"/>
      <c r="Y166" s="357"/>
      <c r="Z166" s="357"/>
      <c r="AA166" s="357"/>
      <c r="AB166" s="357"/>
      <c r="AC166" s="357"/>
      <c r="AD166" s="357"/>
      <c r="AE166" s="357"/>
      <c r="AF166" s="357"/>
      <c r="AG166" s="357"/>
      <c r="AH166" s="357"/>
      <c r="AI166" s="357"/>
      <c r="AJ166" s="357"/>
      <c r="AK166" s="357"/>
      <c r="AL166" s="357"/>
      <c r="AM166" s="357"/>
      <c r="AN166" s="357"/>
      <c r="AO166" s="357"/>
      <c r="AP166" s="357"/>
      <c r="AQ166" s="357"/>
      <c r="AR166" s="357"/>
      <c r="AS166" s="357"/>
      <c r="AT166" s="357"/>
      <c r="AU166" s="357"/>
      <c r="AV166" s="357"/>
      <c r="AW166" s="357"/>
      <c r="AX166" s="357"/>
      <c r="AY166" s="357"/>
      <c r="AZ166" s="357"/>
      <c r="BA166" s="357"/>
      <c r="BB166" s="357"/>
      <c r="BC166" s="357"/>
      <c r="BD166" s="357"/>
      <c r="BE166" s="357"/>
      <c r="BF166" s="357"/>
      <c r="BG166" s="357"/>
      <c r="BH166" s="357"/>
      <c r="BI166" s="357"/>
      <c r="BJ166" s="357"/>
      <c r="BK166" s="357"/>
      <c r="BL166" s="357"/>
      <c r="BM166" s="357"/>
      <c r="BN166" s="357"/>
      <c r="BO166" s="357"/>
      <c r="BP166" s="357"/>
      <c r="BQ166" s="357"/>
      <c r="BR166" s="357"/>
      <c r="BS166" s="357"/>
      <c r="BT166" s="357"/>
      <c r="BU166" s="357"/>
      <c r="BV166" s="357"/>
      <c r="BW166" s="357"/>
      <c r="BX166" s="357"/>
      <c r="BY166" s="357"/>
      <c r="BZ166" s="357"/>
      <c r="CA166" s="357"/>
      <c r="CB166" s="357"/>
      <c r="CC166" s="357"/>
      <c r="CD166" s="357"/>
      <c r="CE166" s="357"/>
      <c r="CF166" s="357"/>
      <c r="CG166" s="357"/>
      <c r="CH166" s="357"/>
      <c r="CI166" s="357"/>
      <c r="CJ166" s="357"/>
      <c r="CK166" s="357"/>
      <c r="CL166" s="357"/>
      <c r="CM166" s="357"/>
      <c r="CN166" s="357"/>
      <c r="CO166" s="357"/>
      <c r="CP166" s="357"/>
      <c r="CQ166" s="357"/>
      <c r="CR166" s="357"/>
      <c r="CS166" s="357"/>
      <c r="CT166" s="357"/>
      <c r="CU166" s="357"/>
      <c r="CV166" s="357"/>
      <c r="CW166" s="357"/>
      <c r="CX166" s="357"/>
      <c r="CY166" s="357"/>
      <c r="CZ166" s="357"/>
      <c r="DA166" s="357"/>
      <c r="DB166" s="357"/>
      <c r="DC166" s="357"/>
      <c r="DD166" s="357"/>
      <c r="DE166" s="357"/>
      <c r="DF166" s="357"/>
      <c r="DG166" s="357"/>
      <c r="DH166" s="357"/>
      <c r="DI166" s="357"/>
      <c r="DJ166" s="357"/>
    </row>
    <row r="167" spans="3:114" s="204" customFormat="1" ht="12.75" customHeight="1">
      <c r="C167" s="358"/>
      <c r="D167" s="357"/>
      <c r="E167" s="357"/>
      <c r="F167" s="357"/>
      <c r="G167" s="357"/>
      <c r="H167" s="357"/>
      <c r="I167" s="357"/>
      <c r="J167" s="357"/>
      <c r="K167" s="357"/>
      <c r="L167" s="357"/>
      <c r="M167" s="357"/>
      <c r="N167" s="357"/>
      <c r="O167" s="357"/>
      <c r="P167" s="357"/>
      <c r="Q167" s="357"/>
      <c r="R167" s="357"/>
      <c r="S167" s="357"/>
      <c r="T167" s="357"/>
      <c r="U167" s="357"/>
      <c r="V167" s="357"/>
      <c r="W167" s="357"/>
      <c r="X167" s="357"/>
      <c r="Y167" s="357"/>
      <c r="Z167" s="357"/>
      <c r="AA167" s="357"/>
      <c r="AB167" s="357"/>
      <c r="AC167" s="357"/>
      <c r="AD167" s="357"/>
      <c r="AE167" s="357"/>
      <c r="AF167" s="357"/>
      <c r="AG167" s="357"/>
      <c r="AH167" s="357"/>
      <c r="AI167" s="357"/>
      <c r="AJ167" s="357"/>
      <c r="AK167" s="357"/>
      <c r="AL167" s="357"/>
      <c r="AM167" s="357"/>
      <c r="AN167" s="357"/>
      <c r="AO167" s="357"/>
      <c r="AP167" s="357"/>
      <c r="AQ167" s="357"/>
      <c r="AR167" s="357"/>
      <c r="AS167" s="357"/>
      <c r="AT167" s="357"/>
      <c r="AU167" s="357"/>
      <c r="AV167" s="357"/>
      <c r="AW167" s="357"/>
      <c r="AX167" s="357"/>
      <c r="AY167" s="357"/>
      <c r="AZ167" s="357"/>
      <c r="BA167" s="357"/>
      <c r="BB167" s="357"/>
      <c r="BC167" s="357"/>
      <c r="BD167" s="357"/>
      <c r="BE167" s="357"/>
      <c r="BF167" s="357"/>
      <c r="BG167" s="357"/>
      <c r="BH167" s="357"/>
      <c r="BI167" s="357"/>
      <c r="BJ167" s="357"/>
      <c r="BK167" s="357"/>
      <c r="BL167" s="357"/>
      <c r="BM167" s="357"/>
      <c r="BN167" s="357"/>
      <c r="BO167" s="357"/>
      <c r="BP167" s="357"/>
      <c r="BQ167" s="357"/>
      <c r="BR167" s="357"/>
      <c r="BS167" s="357"/>
      <c r="BT167" s="357"/>
      <c r="BU167" s="357"/>
      <c r="BV167" s="357"/>
      <c r="BW167" s="357"/>
      <c r="BX167" s="357"/>
      <c r="BY167" s="357"/>
      <c r="BZ167" s="357"/>
      <c r="CA167" s="357"/>
      <c r="CB167" s="357"/>
      <c r="CC167" s="357"/>
      <c r="CD167" s="357"/>
      <c r="CE167" s="357"/>
      <c r="CF167" s="357"/>
      <c r="CG167" s="357"/>
      <c r="CH167" s="357"/>
      <c r="CI167" s="357"/>
      <c r="CJ167" s="357"/>
      <c r="CK167" s="357"/>
      <c r="CL167" s="357"/>
      <c r="CM167" s="357"/>
      <c r="CN167" s="357"/>
      <c r="CO167" s="357"/>
      <c r="CP167" s="357"/>
      <c r="CQ167" s="357"/>
      <c r="CR167" s="357"/>
      <c r="CS167" s="357"/>
      <c r="CT167" s="357"/>
      <c r="CU167" s="357"/>
      <c r="CV167" s="357"/>
      <c r="CW167" s="357"/>
      <c r="CX167" s="357"/>
      <c r="CY167" s="357"/>
      <c r="CZ167" s="357"/>
      <c r="DA167" s="357"/>
      <c r="DB167" s="357"/>
      <c r="DC167" s="357"/>
      <c r="DD167" s="357"/>
      <c r="DE167" s="357"/>
      <c r="DF167" s="357"/>
      <c r="DG167" s="357"/>
      <c r="DH167" s="357"/>
      <c r="DI167" s="357"/>
      <c r="DJ167" s="357"/>
    </row>
    <row r="168" spans="3:114" s="204" customFormat="1" ht="12.75" customHeight="1">
      <c r="C168" s="358"/>
      <c r="D168" s="357"/>
      <c r="E168" s="357"/>
      <c r="F168" s="357"/>
      <c r="G168" s="357"/>
      <c r="H168" s="357"/>
      <c r="I168" s="357"/>
      <c r="J168" s="357"/>
      <c r="K168" s="357"/>
      <c r="L168" s="357"/>
      <c r="M168" s="357"/>
      <c r="N168" s="357"/>
      <c r="O168" s="357"/>
      <c r="P168" s="357"/>
      <c r="Q168" s="357"/>
      <c r="R168" s="357"/>
      <c r="S168" s="357"/>
      <c r="T168" s="357"/>
      <c r="U168" s="357"/>
      <c r="V168" s="357"/>
      <c r="W168" s="357"/>
      <c r="X168" s="357"/>
      <c r="Y168" s="357"/>
      <c r="Z168" s="357"/>
      <c r="AA168" s="357"/>
      <c r="AB168" s="357"/>
      <c r="AC168" s="357"/>
      <c r="AD168" s="357"/>
      <c r="AE168" s="357"/>
      <c r="AF168" s="357"/>
      <c r="AG168" s="357"/>
      <c r="AH168" s="357"/>
      <c r="AI168" s="357"/>
      <c r="AJ168" s="357"/>
      <c r="AK168" s="357"/>
      <c r="AL168" s="357"/>
      <c r="AM168" s="357"/>
      <c r="AN168" s="357"/>
      <c r="AO168" s="357"/>
      <c r="AP168" s="357"/>
      <c r="AQ168" s="357"/>
      <c r="AR168" s="357"/>
      <c r="AS168" s="357"/>
      <c r="AT168" s="357"/>
      <c r="AU168" s="357"/>
      <c r="AV168" s="357"/>
      <c r="AW168" s="357"/>
      <c r="AX168" s="357"/>
      <c r="AY168" s="357"/>
      <c r="AZ168" s="357"/>
      <c r="BA168" s="357"/>
      <c r="BB168" s="357"/>
      <c r="BC168" s="357"/>
      <c r="BD168" s="357"/>
      <c r="BE168" s="357"/>
      <c r="BF168" s="357"/>
      <c r="BG168" s="357"/>
      <c r="BH168" s="357"/>
      <c r="BI168" s="357"/>
      <c r="BJ168" s="357"/>
      <c r="BK168" s="357"/>
      <c r="BL168" s="357"/>
      <c r="BM168" s="357"/>
      <c r="BN168" s="357"/>
      <c r="BO168" s="357"/>
      <c r="BP168" s="357"/>
      <c r="BQ168" s="357"/>
      <c r="BR168" s="357"/>
      <c r="BS168" s="357"/>
      <c r="BT168" s="357"/>
      <c r="BU168" s="357"/>
      <c r="BV168" s="357"/>
      <c r="BW168" s="357"/>
      <c r="BX168" s="357"/>
      <c r="BY168" s="357"/>
      <c r="BZ168" s="357"/>
      <c r="CA168" s="357"/>
      <c r="CB168" s="357"/>
      <c r="CC168" s="357"/>
      <c r="CD168" s="357"/>
      <c r="CE168" s="357"/>
      <c r="CF168" s="357"/>
      <c r="CG168" s="357"/>
      <c r="CH168" s="357"/>
      <c r="CI168" s="357"/>
      <c r="CJ168" s="357"/>
      <c r="CK168" s="357"/>
      <c r="CL168" s="357"/>
      <c r="CM168" s="357"/>
      <c r="CN168" s="357"/>
      <c r="CO168" s="357"/>
      <c r="CP168" s="357"/>
      <c r="CQ168" s="357"/>
      <c r="CR168" s="357"/>
      <c r="CS168" s="357"/>
      <c r="CT168" s="357"/>
      <c r="CU168" s="357"/>
      <c r="CV168" s="357"/>
      <c r="CW168" s="357"/>
      <c r="CX168" s="357"/>
      <c r="CY168" s="357"/>
      <c r="CZ168" s="357"/>
      <c r="DA168" s="357"/>
      <c r="DB168" s="357"/>
      <c r="DC168" s="357"/>
      <c r="DD168" s="357"/>
      <c r="DE168" s="357"/>
      <c r="DF168" s="357"/>
      <c r="DG168" s="357"/>
      <c r="DH168" s="357"/>
      <c r="DI168" s="357"/>
      <c r="DJ168" s="357"/>
    </row>
    <row r="169" spans="3:114" s="204" customFormat="1" ht="12.75" customHeight="1">
      <c r="C169" s="358"/>
      <c r="D169" s="357"/>
      <c r="E169" s="357"/>
      <c r="F169" s="357"/>
      <c r="G169" s="357"/>
      <c r="H169" s="357"/>
      <c r="I169" s="357"/>
      <c r="J169" s="357"/>
      <c r="K169" s="357"/>
      <c r="L169" s="357"/>
      <c r="M169" s="357"/>
      <c r="N169" s="357"/>
      <c r="O169" s="357"/>
      <c r="P169" s="357"/>
      <c r="Q169" s="357"/>
      <c r="R169" s="357"/>
      <c r="S169" s="357"/>
      <c r="T169" s="357"/>
      <c r="U169" s="357"/>
      <c r="V169" s="357"/>
      <c r="W169" s="357"/>
      <c r="X169" s="357"/>
      <c r="Y169" s="357"/>
      <c r="Z169" s="357"/>
      <c r="AA169" s="357"/>
      <c r="AB169" s="357"/>
      <c r="AC169" s="357"/>
      <c r="AD169" s="357"/>
      <c r="AE169" s="357"/>
      <c r="AF169" s="357"/>
      <c r="AG169" s="357"/>
      <c r="AH169" s="357"/>
      <c r="AI169" s="357"/>
      <c r="AJ169" s="357"/>
      <c r="AK169" s="357"/>
      <c r="AL169" s="357"/>
      <c r="AM169" s="357"/>
      <c r="AN169" s="357"/>
      <c r="AO169" s="357"/>
      <c r="AP169" s="357"/>
      <c r="AQ169" s="357"/>
      <c r="AR169" s="357"/>
      <c r="AS169" s="357"/>
      <c r="AT169" s="357"/>
      <c r="AU169" s="357"/>
      <c r="AV169" s="357"/>
      <c r="AW169" s="357"/>
      <c r="AX169" s="357"/>
      <c r="AY169" s="357"/>
      <c r="AZ169" s="357"/>
      <c r="BA169" s="357"/>
      <c r="BB169" s="357"/>
      <c r="BC169" s="357"/>
      <c r="BD169" s="357"/>
      <c r="BE169" s="357"/>
      <c r="BF169" s="357"/>
      <c r="BG169" s="357"/>
      <c r="BH169" s="357"/>
      <c r="BI169" s="357"/>
      <c r="BJ169" s="357"/>
      <c r="BK169" s="357"/>
      <c r="BL169" s="357"/>
      <c r="BM169" s="357"/>
      <c r="BN169" s="357"/>
      <c r="BO169" s="357"/>
      <c r="BP169" s="357"/>
      <c r="BQ169" s="357"/>
      <c r="BR169" s="357"/>
      <c r="BS169" s="357"/>
      <c r="BT169" s="357"/>
      <c r="BU169" s="357"/>
      <c r="BV169" s="357"/>
      <c r="BW169" s="357"/>
      <c r="BX169" s="357"/>
      <c r="BY169" s="357"/>
      <c r="BZ169" s="357"/>
      <c r="CA169" s="357"/>
      <c r="CB169" s="357"/>
      <c r="CC169" s="357"/>
      <c r="CD169" s="357"/>
      <c r="CE169" s="357"/>
      <c r="CF169" s="357"/>
      <c r="CG169" s="357"/>
      <c r="CH169" s="357"/>
      <c r="CI169" s="357"/>
      <c r="CJ169" s="357"/>
      <c r="CK169" s="357"/>
      <c r="CL169" s="357"/>
      <c r="CM169" s="357"/>
      <c r="CN169" s="357"/>
      <c r="CO169" s="357"/>
      <c r="CP169" s="357"/>
      <c r="CQ169" s="357"/>
      <c r="CR169" s="357"/>
      <c r="CS169" s="357"/>
      <c r="CT169" s="357"/>
      <c r="CU169" s="357"/>
      <c r="CV169" s="357"/>
      <c r="CW169" s="357"/>
      <c r="CX169" s="357"/>
      <c r="CY169" s="357"/>
      <c r="CZ169" s="357"/>
      <c r="DA169" s="357"/>
      <c r="DB169" s="357"/>
      <c r="DC169" s="357"/>
      <c r="DD169" s="357"/>
      <c r="DE169" s="357"/>
      <c r="DF169" s="357"/>
      <c r="DG169" s="357"/>
      <c r="DH169" s="357"/>
      <c r="DI169" s="357"/>
      <c r="DJ169" s="357"/>
    </row>
    <row r="170" spans="3:114" s="204" customFormat="1" ht="12.75" customHeight="1">
      <c r="C170" s="358"/>
      <c r="D170" s="357"/>
      <c r="E170" s="357"/>
      <c r="F170" s="357"/>
      <c r="G170" s="357"/>
      <c r="H170" s="357"/>
      <c r="I170" s="357"/>
      <c r="J170" s="357"/>
      <c r="K170" s="357"/>
      <c r="L170" s="357"/>
      <c r="M170" s="357"/>
      <c r="N170" s="357"/>
      <c r="O170" s="357"/>
      <c r="P170" s="357"/>
      <c r="Q170" s="357"/>
      <c r="R170" s="357"/>
      <c r="S170" s="357"/>
      <c r="T170" s="357"/>
      <c r="U170" s="357"/>
      <c r="V170" s="357"/>
      <c r="W170" s="357"/>
      <c r="X170" s="357"/>
      <c r="Y170" s="357"/>
      <c r="Z170" s="357"/>
      <c r="AA170" s="357"/>
      <c r="AB170" s="357"/>
      <c r="AC170" s="357"/>
      <c r="AD170" s="357"/>
      <c r="AE170" s="357"/>
      <c r="AF170" s="357"/>
      <c r="AG170" s="357"/>
      <c r="AH170" s="357"/>
      <c r="AI170" s="357"/>
      <c r="AJ170" s="357"/>
      <c r="AK170" s="357"/>
      <c r="AL170" s="357"/>
      <c r="AM170" s="357"/>
      <c r="AN170" s="357"/>
      <c r="AO170" s="357"/>
      <c r="AP170" s="357"/>
      <c r="AQ170" s="357"/>
      <c r="AR170" s="357"/>
      <c r="AS170" s="357"/>
      <c r="AT170" s="357"/>
      <c r="AU170" s="357"/>
      <c r="AV170" s="357"/>
      <c r="AW170" s="357"/>
      <c r="AX170" s="357"/>
      <c r="AY170" s="357"/>
      <c r="AZ170" s="357"/>
      <c r="BA170" s="357"/>
      <c r="BB170" s="357"/>
      <c r="BC170" s="357"/>
      <c r="BD170" s="357"/>
      <c r="BE170" s="357"/>
      <c r="BF170" s="357"/>
      <c r="BG170" s="357"/>
      <c r="BH170" s="357"/>
      <c r="BI170" s="357"/>
      <c r="BJ170" s="357"/>
      <c r="BK170" s="357"/>
      <c r="BL170" s="357"/>
      <c r="BM170" s="357"/>
      <c r="BN170" s="357"/>
      <c r="BO170" s="357"/>
      <c r="BP170" s="357"/>
      <c r="BQ170" s="357"/>
      <c r="BR170" s="357"/>
      <c r="BS170" s="357"/>
      <c r="BT170" s="357"/>
      <c r="BU170" s="357"/>
      <c r="BV170" s="357"/>
      <c r="BW170" s="357"/>
      <c r="BX170" s="357"/>
      <c r="BY170" s="357"/>
      <c r="BZ170" s="357"/>
      <c r="CA170" s="357"/>
      <c r="CB170" s="357"/>
      <c r="CC170" s="357"/>
      <c r="CD170" s="357"/>
      <c r="CE170" s="357"/>
      <c r="CF170" s="357"/>
      <c r="CG170" s="357"/>
      <c r="CH170" s="357"/>
      <c r="CI170" s="357"/>
      <c r="CJ170" s="357"/>
      <c r="CK170" s="357"/>
      <c r="CL170" s="357"/>
      <c r="CM170" s="357"/>
      <c r="CN170" s="357"/>
      <c r="CO170" s="357"/>
      <c r="CP170" s="357"/>
      <c r="CQ170" s="357"/>
      <c r="CR170" s="357"/>
      <c r="CS170" s="357"/>
      <c r="CT170" s="357"/>
      <c r="CU170" s="357"/>
      <c r="CV170" s="357"/>
      <c r="CW170" s="357"/>
      <c r="CX170" s="357"/>
      <c r="CY170" s="357"/>
      <c r="CZ170" s="357"/>
      <c r="DA170" s="357"/>
      <c r="DB170" s="357"/>
      <c r="DC170" s="357"/>
      <c r="DD170" s="357"/>
      <c r="DE170" s="357"/>
      <c r="DF170" s="357"/>
      <c r="DG170" s="357"/>
      <c r="DH170" s="357"/>
      <c r="DI170" s="357"/>
      <c r="DJ170" s="357"/>
    </row>
    <row r="171" spans="3:114" s="204" customFormat="1" ht="12.75" customHeight="1">
      <c r="C171" s="358"/>
      <c r="D171" s="357"/>
      <c r="E171" s="357"/>
      <c r="F171" s="357"/>
      <c r="G171" s="357"/>
      <c r="H171" s="357"/>
      <c r="I171" s="357"/>
      <c r="J171" s="357"/>
      <c r="K171" s="357"/>
      <c r="L171" s="357"/>
      <c r="M171" s="357"/>
      <c r="N171" s="357"/>
      <c r="O171" s="357"/>
      <c r="P171" s="357"/>
      <c r="Q171" s="357"/>
      <c r="R171" s="357"/>
      <c r="S171" s="357"/>
      <c r="T171" s="357"/>
      <c r="U171" s="357"/>
      <c r="V171" s="357"/>
      <c r="W171" s="357"/>
      <c r="X171" s="357"/>
      <c r="Y171" s="357"/>
      <c r="Z171" s="357"/>
      <c r="AA171" s="357"/>
      <c r="AB171" s="357"/>
      <c r="AC171" s="357"/>
      <c r="AD171" s="357"/>
      <c r="AE171" s="357"/>
      <c r="AF171" s="357"/>
      <c r="AG171" s="357"/>
      <c r="AH171" s="357"/>
      <c r="AI171" s="357"/>
      <c r="AJ171" s="357"/>
      <c r="AK171" s="357"/>
      <c r="AL171" s="357"/>
      <c r="AM171" s="357"/>
      <c r="AN171" s="357"/>
      <c r="AO171" s="357"/>
      <c r="AP171" s="357"/>
      <c r="AQ171" s="357"/>
      <c r="AR171" s="357"/>
      <c r="AS171" s="357"/>
      <c r="AT171" s="357"/>
      <c r="AU171" s="357"/>
      <c r="AV171" s="357"/>
      <c r="AW171" s="357"/>
      <c r="AX171" s="357"/>
      <c r="AY171" s="357"/>
      <c r="AZ171" s="357"/>
      <c r="BA171" s="357"/>
      <c r="BB171" s="357"/>
      <c r="BC171" s="357"/>
      <c r="BD171" s="357"/>
      <c r="BE171" s="357"/>
      <c r="BF171" s="357"/>
      <c r="BG171" s="357"/>
      <c r="BH171" s="357"/>
      <c r="BI171" s="357"/>
      <c r="BJ171" s="357"/>
      <c r="BK171" s="357"/>
      <c r="BL171" s="357"/>
      <c r="BM171" s="357"/>
      <c r="BN171" s="357"/>
      <c r="BO171" s="357"/>
      <c r="BP171" s="357"/>
      <c r="BQ171" s="357"/>
      <c r="BR171" s="357"/>
      <c r="BS171" s="357"/>
      <c r="BT171" s="357"/>
      <c r="BU171" s="357"/>
      <c r="BV171" s="357"/>
      <c r="BW171" s="357"/>
      <c r="BX171" s="357"/>
      <c r="BY171" s="357"/>
      <c r="BZ171" s="357"/>
      <c r="CA171" s="357"/>
      <c r="CB171" s="357"/>
      <c r="CC171" s="357"/>
      <c r="CD171" s="357"/>
      <c r="CE171" s="357"/>
      <c r="CF171" s="357"/>
      <c r="CG171" s="357"/>
      <c r="CH171" s="357"/>
      <c r="CI171" s="357"/>
      <c r="CJ171" s="357"/>
      <c r="CK171" s="357"/>
      <c r="CL171" s="357"/>
      <c r="CM171" s="357"/>
      <c r="CN171" s="357"/>
      <c r="CO171" s="357"/>
      <c r="CP171" s="357"/>
      <c r="CQ171" s="357"/>
      <c r="CR171" s="357"/>
      <c r="CS171" s="357"/>
      <c r="CT171" s="357"/>
      <c r="CU171" s="357"/>
      <c r="CV171" s="357"/>
      <c r="CW171" s="357"/>
      <c r="CX171" s="357"/>
      <c r="CY171" s="357"/>
      <c r="CZ171" s="357"/>
      <c r="DA171" s="357"/>
      <c r="DB171" s="357"/>
      <c r="DC171" s="357"/>
      <c r="DD171" s="357"/>
      <c r="DE171" s="357"/>
      <c r="DF171" s="357"/>
      <c r="DG171" s="357"/>
      <c r="DH171" s="357"/>
      <c r="DI171" s="357"/>
      <c r="DJ171" s="357"/>
    </row>
    <row r="172" spans="3:114" s="204" customFormat="1" ht="12.75" customHeight="1">
      <c r="C172" s="358"/>
      <c r="D172" s="357"/>
      <c r="E172" s="357"/>
      <c r="F172" s="357"/>
      <c r="G172" s="357"/>
      <c r="H172" s="357"/>
      <c r="I172" s="357"/>
      <c r="J172" s="357"/>
      <c r="K172" s="357"/>
      <c r="L172" s="357"/>
      <c r="M172" s="357"/>
      <c r="N172" s="357"/>
      <c r="O172" s="357"/>
      <c r="P172" s="357"/>
      <c r="Q172" s="357"/>
      <c r="R172" s="357"/>
      <c r="S172" s="357"/>
      <c r="T172" s="357"/>
      <c r="U172" s="357"/>
      <c r="V172" s="357"/>
      <c r="W172" s="357"/>
      <c r="X172" s="357"/>
      <c r="Y172" s="357"/>
      <c r="Z172" s="357"/>
      <c r="AA172" s="357"/>
      <c r="AB172" s="357"/>
      <c r="AC172" s="357"/>
      <c r="AD172" s="357"/>
      <c r="AE172" s="357"/>
      <c r="AF172" s="357"/>
      <c r="AG172" s="357"/>
      <c r="AH172" s="357"/>
      <c r="AI172" s="357"/>
      <c r="AJ172" s="357"/>
      <c r="AK172" s="357"/>
      <c r="AL172" s="357"/>
      <c r="AM172" s="357"/>
      <c r="AN172" s="357"/>
      <c r="AO172" s="357"/>
      <c r="AP172" s="357"/>
      <c r="AQ172" s="357"/>
      <c r="AR172" s="357"/>
      <c r="AS172" s="357"/>
      <c r="AT172" s="357"/>
      <c r="AU172" s="357"/>
      <c r="AV172" s="357"/>
      <c r="AW172" s="357"/>
      <c r="AX172" s="357"/>
      <c r="AY172" s="357"/>
      <c r="AZ172" s="357"/>
      <c r="BA172" s="357"/>
      <c r="BB172" s="357"/>
      <c r="BC172" s="357"/>
      <c r="BD172" s="357"/>
      <c r="BE172" s="357"/>
      <c r="BF172" s="357"/>
      <c r="BG172" s="357"/>
      <c r="BH172" s="357"/>
      <c r="BI172" s="357"/>
      <c r="BJ172" s="357"/>
      <c r="BK172" s="357"/>
      <c r="BL172" s="357"/>
      <c r="BM172" s="357"/>
      <c r="BN172" s="357"/>
      <c r="BO172" s="357"/>
      <c r="BP172" s="357"/>
      <c r="BQ172" s="357"/>
      <c r="BR172" s="357"/>
      <c r="BS172" s="357"/>
      <c r="BT172" s="357"/>
      <c r="BU172" s="357"/>
      <c r="BV172" s="357"/>
      <c r="BW172" s="357"/>
      <c r="BX172" s="357"/>
      <c r="BY172" s="357"/>
      <c r="BZ172" s="357"/>
      <c r="CA172" s="357"/>
      <c r="CB172" s="357"/>
      <c r="CC172" s="357"/>
      <c r="CD172" s="357"/>
      <c r="CE172" s="357"/>
      <c r="CF172" s="357"/>
      <c r="CG172" s="357"/>
      <c r="CH172" s="357"/>
      <c r="CI172" s="357"/>
      <c r="CJ172" s="357"/>
      <c r="CK172" s="357"/>
      <c r="CL172" s="357"/>
      <c r="CM172" s="357"/>
      <c r="CN172" s="357"/>
      <c r="CO172" s="357"/>
      <c r="CP172" s="357"/>
      <c r="CQ172" s="357"/>
      <c r="CR172" s="357"/>
      <c r="CS172" s="357"/>
      <c r="CT172" s="357"/>
      <c r="CU172" s="357"/>
      <c r="CV172" s="357"/>
      <c r="CW172" s="357"/>
      <c r="CX172" s="357"/>
      <c r="CY172" s="357"/>
      <c r="CZ172" s="357"/>
      <c r="DA172" s="357"/>
      <c r="DB172" s="357"/>
      <c r="DC172" s="357"/>
      <c r="DD172" s="357"/>
      <c r="DE172" s="357"/>
      <c r="DF172" s="357"/>
      <c r="DG172" s="357"/>
      <c r="DH172" s="357"/>
      <c r="DI172" s="357"/>
      <c r="DJ172" s="357"/>
    </row>
    <row r="173" spans="3:114" s="204" customFormat="1" ht="12.75" customHeight="1"/>
    <row r="174" spans="3:114" s="204" customFormat="1" ht="12.75" customHeight="1"/>
    <row r="175" spans="3:114" s="204" customFormat="1" ht="12.75" customHeight="1"/>
    <row r="176" spans="3:114" s="204" customFormat="1" ht="12.75" customHeight="1"/>
    <row r="177" spans="1:116" s="204" customFormat="1" ht="12.75" customHeight="1"/>
    <row r="178" spans="1:116" s="204" customFormat="1" ht="12.75" customHeight="1"/>
    <row r="179" spans="1:116" ht="12.75" customHeight="1">
      <c r="A179" s="359" t="s">
        <v>131</v>
      </c>
      <c r="B179" s="360"/>
      <c r="C179" s="360"/>
      <c r="D179" s="360"/>
      <c r="E179" s="360"/>
      <c r="F179" s="360"/>
      <c r="G179" s="360"/>
      <c r="H179" s="360"/>
      <c r="I179" s="360"/>
      <c r="J179" s="360"/>
      <c r="K179" s="360"/>
      <c r="L179" s="360"/>
      <c r="M179" s="360"/>
      <c r="N179" s="360"/>
      <c r="O179" s="360"/>
      <c r="P179" s="360"/>
      <c r="Q179" s="360"/>
      <c r="R179" s="360"/>
      <c r="S179" s="360"/>
      <c r="T179" s="360"/>
      <c r="U179" s="360"/>
      <c r="V179" s="360"/>
      <c r="W179" s="360"/>
      <c r="X179" s="360"/>
      <c r="Y179" s="360"/>
      <c r="Z179" s="360"/>
      <c r="AA179" s="360"/>
      <c r="AB179" s="360"/>
      <c r="AC179" s="360"/>
      <c r="AD179" s="360"/>
      <c r="AE179" s="360"/>
      <c r="AF179" s="360"/>
      <c r="AG179" s="360"/>
      <c r="AH179" s="360"/>
      <c r="AI179" s="360"/>
      <c r="AJ179" s="360"/>
      <c r="AK179" s="360"/>
      <c r="AL179" s="360"/>
      <c r="AM179" s="360"/>
      <c r="AN179" s="360"/>
      <c r="AO179" s="360"/>
      <c r="AP179" s="360"/>
      <c r="AQ179" s="360"/>
      <c r="AR179" s="360"/>
      <c r="AS179" s="360"/>
      <c r="AT179" s="360"/>
      <c r="AU179" s="360"/>
      <c r="AV179" s="360"/>
      <c r="AW179" s="360"/>
      <c r="AX179" s="360"/>
      <c r="AY179" s="360"/>
      <c r="AZ179" s="360"/>
      <c r="BA179" s="360"/>
      <c r="BB179" s="360"/>
      <c r="BC179" s="360"/>
      <c r="BD179" s="360"/>
      <c r="BE179" s="360"/>
      <c r="BF179" s="360"/>
      <c r="BG179" s="360"/>
      <c r="BH179" s="360"/>
      <c r="BI179" s="360"/>
      <c r="BJ179" s="360"/>
      <c r="BK179" s="360"/>
      <c r="BL179" s="360"/>
      <c r="BM179" s="360"/>
      <c r="BN179" s="360"/>
      <c r="BO179" s="360"/>
      <c r="BP179" s="360"/>
      <c r="BQ179" s="360"/>
      <c r="BR179" s="360"/>
      <c r="BS179" s="360"/>
      <c r="BT179" s="360"/>
      <c r="BU179" s="360"/>
      <c r="BV179" s="360"/>
      <c r="BW179" s="360"/>
      <c r="BX179" s="360"/>
      <c r="BY179" s="360"/>
      <c r="BZ179" s="360"/>
      <c r="CA179" s="360"/>
      <c r="CB179" s="360"/>
      <c r="CC179" s="360"/>
      <c r="CD179" s="360"/>
      <c r="CE179" s="360"/>
      <c r="CF179" s="360"/>
      <c r="CG179" s="360"/>
      <c r="CH179" s="360"/>
      <c r="CI179" s="360"/>
      <c r="CJ179" s="360"/>
      <c r="CK179" s="360"/>
      <c r="CL179" s="360"/>
      <c r="CM179" s="360"/>
      <c r="CN179" s="360"/>
      <c r="CO179" s="360"/>
      <c r="CP179" s="360"/>
      <c r="CQ179" s="360"/>
      <c r="CR179" s="360"/>
      <c r="CS179" s="360"/>
      <c r="CT179" s="360"/>
      <c r="CU179" s="360"/>
      <c r="CV179" s="360"/>
      <c r="CW179" s="360"/>
      <c r="CX179" s="360"/>
      <c r="CY179" s="360"/>
      <c r="CZ179" s="360"/>
      <c r="DA179" s="360"/>
      <c r="DB179" s="360"/>
      <c r="DC179" s="360"/>
      <c r="DD179" s="360"/>
      <c r="DE179" s="360"/>
      <c r="DF179" s="360"/>
      <c r="DG179" s="360"/>
      <c r="DH179" s="360"/>
      <c r="DI179" s="360"/>
      <c r="DJ179" s="360"/>
      <c r="DK179" s="360"/>
      <c r="DL179" s="360"/>
    </row>
    <row r="180" spans="1:116">
      <c r="A180" s="360"/>
      <c r="B180" s="360"/>
      <c r="C180" s="360"/>
      <c r="D180" s="360"/>
      <c r="E180" s="360"/>
      <c r="F180" s="360"/>
      <c r="G180" s="360"/>
      <c r="H180" s="360"/>
      <c r="I180" s="360"/>
      <c r="J180" s="360"/>
      <c r="K180" s="360"/>
      <c r="L180" s="360"/>
      <c r="M180" s="360"/>
      <c r="N180" s="360"/>
      <c r="O180" s="360"/>
      <c r="P180" s="360"/>
      <c r="Q180" s="360"/>
      <c r="R180" s="360"/>
      <c r="S180" s="360"/>
      <c r="T180" s="360"/>
      <c r="U180" s="360"/>
      <c r="V180" s="360"/>
      <c r="W180" s="360"/>
      <c r="X180" s="360"/>
      <c r="Y180" s="360"/>
      <c r="Z180" s="360"/>
      <c r="AA180" s="360"/>
      <c r="AB180" s="360"/>
      <c r="AC180" s="360"/>
      <c r="AD180" s="360"/>
      <c r="AE180" s="360"/>
      <c r="AF180" s="360"/>
      <c r="AG180" s="360"/>
      <c r="AH180" s="360"/>
      <c r="AI180" s="360"/>
      <c r="AJ180" s="360"/>
      <c r="AK180" s="360"/>
      <c r="AL180" s="360"/>
      <c r="AM180" s="360"/>
      <c r="AN180" s="360"/>
      <c r="AO180" s="360"/>
      <c r="AP180" s="360"/>
      <c r="AQ180" s="360"/>
      <c r="AR180" s="360"/>
      <c r="AS180" s="360"/>
      <c r="AT180" s="360"/>
      <c r="AU180" s="360"/>
      <c r="AV180" s="360"/>
      <c r="AW180" s="360"/>
      <c r="AX180" s="360"/>
      <c r="AY180" s="360"/>
      <c r="AZ180" s="360"/>
      <c r="BA180" s="360"/>
      <c r="BB180" s="360"/>
      <c r="BC180" s="360"/>
      <c r="BD180" s="360"/>
      <c r="BE180" s="360"/>
      <c r="BF180" s="360"/>
      <c r="BG180" s="360"/>
      <c r="BH180" s="360"/>
      <c r="BI180" s="360"/>
      <c r="BJ180" s="360"/>
      <c r="BK180" s="360"/>
      <c r="BL180" s="360"/>
      <c r="BM180" s="360"/>
      <c r="BN180" s="360"/>
      <c r="BO180" s="360"/>
      <c r="BP180" s="360"/>
      <c r="BQ180" s="360"/>
      <c r="BR180" s="360"/>
      <c r="BS180" s="360"/>
      <c r="BT180" s="360"/>
      <c r="BU180" s="360"/>
      <c r="BV180" s="360"/>
      <c r="BW180" s="360"/>
      <c r="BX180" s="360"/>
      <c r="BY180" s="360"/>
      <c r="BZ180" s="360"/>
      <c r="CA180" s="360"/>
      <c r="CB180" s="360"/>
      <c r="CC180" s="360"/>
      <c r="CD180" s="360"/>
      <c r="CE180" s="360"/>
      <c r="CF180" s="360"/>
      <c r="CG180" s="360"/>
      <c r="CH180" s="360"/>
      <c r="CI180" s="360"/>
      <c r="CJ180" s="360"/>
      <c r="CK180" s="360"/>
      <c r="CL180" s="360"/>
      <c r="CM180" s="360"/>
      <c r="CN180" s="360"/>
      <c r="CO180" s="360"/>
      <c r="CP180" s="360"/>
      <c r="CQ180" s="360"/>
      <c r="CR180" s="360"/>
      <c r="CS180" s="360"/>
      <c r="CT180" s="360"/>
      <c r="CU180" s="360"/>
      <c r="CV180" s="360"/>
      <c r="CW180" s="360"/>
      <c r="CX180" s="360"/>
      <c r="CY180" s="360"/>
      <c r="CZ180" s="360"/>
      <c r="DA180" s="360"/>
      <c r="DB180" s="360"/>
      <c r="DC180" s="360"/>
      <c r="DD180" s="360"/>
      <c r="DE180" s="360"/>
      <c r="DF180" s="360"/>
      <c r="DG180" s="360"/>
      <c r="DH180" s="360"/>
      <c r="DI180" s="360"/>
      <c r="DJ180" s="360"/>
      <c r="DK180" s="360"/>
      <c r="DL180" s="360"/>
    </row>
  </sheetData>
  <sheetProtection password="DEEF" sheet="1" scenarios="1" formatCells="0" formatColumns="0" formatRows="0" insertRows="0" pivotTables="0"/>
  <mergeCells count="324">
    <mergeCell ref="CS153:DE153"/>
    <mergeCell ref="CS143:DE143"/>
    <mergeCell ref="CS144:DE144"/>
    <mergeCell ref="CS145:DE145"/>
    <mergeCell ref="CS146:DE146"/>
    <mergeCell ref="CS147:DE147"/>
    <mergeCell ref="CS148:DE148"/>
    <mergeCell ref="CS149:DE149"/>
    <mergeCell ref="CS150:DE150"/>
    <mergeCell ref="CS151:DE151"/>
    <mergeCell ref="CS134:DE134"/>
    <mergeCell ref="CS135:DE135"/>
    <mergeCell ref="CS136:DE136"/>
    <mergeCell ref="CS137:DE137"/>
    <mergeCell ref="CS138:DE138"/>
    <mergeCell ref="CS139:DE139"/>
    <mergeCell ref="CS140:DE140"/>
    <mergeCell ref="CS141:DE141"/>
    <mergeCell ref="CS142:DE142"/>
    <mergeCell ref="CF143:CR143"/>
    <mergeCell ref="CF144:CR144"/>
    <mergeCell ref="CF145:CR145"/>
    <mergeCell ref="CF146:CR146"/>
    <mergeCell ref="CF147:CR147"/>
    <mergeCell ref="CF148:CR148"/>
    <mergeCell ref="CF149:CR149"/>
    <mergeCell ref="CF150:CR150"/>
    <mergeCell ref="CF151:CR151"/>
    <mergeCell ref="CF134:CR134"/>
    <mergeCell ref="CF135:CR135"/>
    <mergeCell ref="CF136:CR136"/>
    <mergeCell ref="CF137:CR137"/>
    <mergeCell ref="CF138:CR138"/>
    <mergeCell ref="CF139:CR139"/>
    <mergeCell ref="CF140:CR140"/>
    <mergeCell ref="CF141:CR141"/>
    <mergeCell ref="CF142:CR142"/>
    <mergeCell ref="AY5:DA5"/>
    <mergeCell ref="BF7:BV7"/>
    <mergeCell ref="I8:AN9"/>
    <mergeCell ref="AY8:BO8"/>
    <mergeCell ref="AY9:DK9"/>
    <mergeCell ref="C12:AQ12"/>
    <mergeCell ref="C19:AQ19"/>
    <mergeCell ref="C22:AR22"/>
    <mergeCell ref="AU22:DJ22"/>
    <mergeCell ref="C23:AR23"/>
    <mergeCell ref="AU23:DJ23"/>
    <mergeCell ref="C24:AR24"/>
    <mergeCell ref="AU24:DJ24"/>
    <mergeCell ref="C13:AQ13"/>
    <mergeCell ref="C14:AQ14"/>
    <mergeCell ref="C15:AQ15"/>
    <mergeCell ref="C16:AQ16"/>
    <mergeCell ref="C17:AQ17"/>
    <mergeCell ref="C18:AQ18"/>
    <mergeCell ref="C28:AR28"/>
    <mergeCell ref="AU28:DJ28"/>
    <mergeCell ref="C29:AR29"/>
    <mergeCell ref="AU29:DJ29"/>
    <mergeCell ref="C30:AR30"/>
    <mergeCell ref="AU30:DJ30"/>
    <mergeCell ref="C25:AR25"/>
    <mergeCell ref="AU25:DJ25"/>
    <mergeCell ref="C26:AR26"/>
    <mergeCell ref="AU26:DJ26"/>
    <mergeCell ref="C27:AR27"/>
    <mergeCell ref="AU27:DJ27"/>
    <mergeCell ref="C34:AR34"/>
    <mergeCell ref="AU34:BG34"/>
    <mergeCell ref="BH34:BT34"/>
    <mergeCell ref="BU34:CG34"/>
    <mergeCell ref="CH34:CT34"/>
    <mergeCell ref="CU34:DG34"/>
    <mergeCell ref="C31:AR31"/>
    <mergeCell ref="AU31:DG31"/>
    <mergeCell ref="C32:AR32"/>
    <mergeCell ref="AU32:DJ32"/>
    <mergeCell ref="C33:AR33"/>
    <mergeCell ref="AU33:DJ33"/>
    <mergeCell ref="C38:AR38"/>
    <mergeCell ref="AU38:DJ38"/>
    <mergeCell ref="C39:AR39"/>
    <mergeCell ref="AU39:DJ39"/>
    <mergeCell ref="C40:AR40"/>
    <mergeCell ref="AU40:DJ40"/>
    <mergeCell ref="C35:AR35"/>
    <mergeCell ref="AU35:DJ35"/>
    <mergeCell ref="C36:AR36"/>
    <mergeCell ref="AU36:DJ36"/>
    <mergeCell ref="C37:AR37"/>
    <mergeCell ref="AU37:DJ37"/>
    <mergeCell ref="C44:AR44"/>
    <mergeCell ref="AU44:DJ44"/>
    <mergeCell ref="C45:AR45"/>
    <mergeCell ref="AU45:DJ45"/>
    <mergeCell ref="B48:BF48"/>
    <mergeCell ref="BG48:DK48"/>
    <mergeCell ref="C41:AR41"/>
    <mergeCell ref="AU41:DJ41"/>
    <mergeCell ref="C42:AR42"/>
    <mergeCell ref="AU42:DJ42"/>
    <mergeCell ref="C43:AR43"/>
    <mergeCell ref="AU43:DJ43"/>
    <mergeCell ref="B73:DK73"/>
    <mergeCell ref="C75:CG75"/>
    <mergeCell ref="CH75:CN75"/>
    <mergeCell ref="C76:Y76"/>
    <mergeCell ref="Z76:CG76"/>
    <mergeCell ref="CH76:CN76"/>
    <mergeCell ref="B54:DK58"/>
    <mergeCell ref="B59:DK62"/>
    <mergeCell ref="A64:DL65"/>
    <mergeCell ref="AM71:BL71"/>
    <mergeCell ref="BM71:CC71"/>
    <mergeCell ref="CD71:CH71"/>
    <mergeCell ref="C77:DJ77"/>
    <mergeCell ref="C78:DJ78"/>
    <mergeCell ref="C79:BF79"/>
    <mergeCell ref="BG79:DJ79"/>
    <mergeCell ref="C80:BF80"/>
    <mergeCell ref="BG80:DJ80"/>
    <mergeCell ref="C82:AD82"/>
    <mergeCell ref="AE82:AJ82"/>
    <mergeCell ref="AK82:AM82"/>
    <mergeCell ref="BG82:CH82"/>
    <mergeCell ref="CI82:CN82"/>
    <mergeCell ref="CO82:CQ82"/>
    <mergeCell ref="C81:AD81"/>
    <mergeCell ref="AE81:AJ81"/>
    <mergeCell ref="AK81:AM81"/>
    <mergeCell ref="BG81:CH81"/>
    <mergeCell ref="CI81:CN81"/>
    <mergeCell ref="CO81:CQ81"/>
    <mergeCell ref="C91:DJ91"/>
    <mergeCell ref="C92:DJ92"/>
    <mergeCell ref="C93:DJ93"/>
    <mergeCell ref="C94:DJ94"/>
    <mergeCell ref="C83:DJ83"/>
    <mergeCell ref="C84:AH84"/>
    <mergeCell ref="AI84:AN84"/>
    <mergeCell ref="C85:DJ85"/>
    <mergeCell ref="C86:BC86"/>
    <mergeCell ref="BD86:BI86"/>
    <mergeCell ref="C87:BC87"/>
    <mergeCell ref="BD87:BI87"/>
    <mergeCell ref="AG88:AL88"/>
    <mergeCell ref="C88:AF88"/>
    <mergeCell ref="C89:AF89"/>
    <mergeCell ref="AG89:AL89"/>
    <mergeCell ref="AM89:BL89"/>
    <mergeCell ref="C101:DJ101"/>
    <mergeCell ref="A118:DL119"/>
    <mergeCell ref="H125:AH126"/>
    <mergeCell ref="AM125:BL125"/>
    <mergeCell ref="BM125:CC125"/>
    <mergeCell ref="CD125:CH125"/>
    <mergeCell ref="C95:DJ95"/>
    <mergeCell ref="C96:DJ96"/>
    <mergeCell ref="C97:DJ97"/>
    <mergeCell ref="C98:DJ98"/>
    <mergeCell ref="C99:DJ99"/>
    <mergeCell ref="C100:DJ100"/>
    <mergeCell ref="C102:DJ102"/>
    <mergeCell ref="C103:DJ103"/>
    <mergeCell ref="F133:R133"/>
    <mergeCell ref="S133:AE133"/>
    <mergeCell ref="AF133:AR133"/>
    <mergeCell ref="AS133:BE133"/>
    <mergeCell ref="BF133:BR133"/>
    <mergeCell ref="BS133:CE133"/>
    <mergeCell ref="B128:DK128"/>
    <mergeCell ref="F131:R132"/>
    <mergeCell ref="S131:AE132"/>
    <mergeCell ref="AF131:AR132"/>
    <mergeCell ref="AS131:BE132"/>
    <mergeCell ref="BF131:BR132"/>
    <mergeCell ref="BS131:CE132"/>
    <mergeCell ref="CF131:CR132"/>
    <mergeCell ref="CF133:CR133"/>
    <mergeCell ref="CS131:DE132"/>
    <mergeCell ref="CS133:DE133"/>
    <mergeCell ref="F135:R135"/>
    <mergeCell ref="S135:AE135"/>
    <mergeCell ref="AF135:AR135"/>
    <mergeCell ref="AS135:BE135"/>
    <mergeCell ref="BF135:BR135"/>
    <mergeCell ref="BS135:CE135"/>
    <mergeCell ref="F134:R134"/>
    <mergeCell ref="S134:AE134"/>
    <mergeCell ref="AF134:AR134"/>
    <mergeCell ref="AS134:BE134"/>
    <mergeCell ref="BF134:BR134"/>
    <mergeCell ref="BS134:CE134"/>
    <mergeCell ref="F137:R137"/>
    <mergeCell ref="S137:AE137"/>
    <mergeCell ref="AF137:AR137"/>
    <mergeCell ref="AS137:BE137"/>
    <mergeCell ref="BF137:BR137"/>
    <mergeCell ref="BS137:CE137"/>
    <mergeCell ref="F136:R136"/>
    <mergeCell ref="S136:AE136"/>
    <mergeCell ref="AF136:AR136"/>
    <mergeCell ref="AS136:BE136"/>
    <mergeCell ref="BF136:BR136"/>
    <mergeCell ref="BS136:CE136"/>
    <mergeCell ref="F139:R139"/>
    <mergeCell ref="S139:AE139"/>
    <mergeCell ref="AF139:AR139"/>
    <mergeCell ref="AS139:BE139"/>
    <mergeCell ref="BF139:BR139"/>
    <mergeCell ref="BS139:CE139"/>
    <mergeCell ref="F138:R138"/>
    <mergeCell ref="S138:AE138"/>
    <mergeCell ref="AF138:AR138"/>
    <mergeCell ref="AS138:BE138"/>
    <mergeCell ref="BF138:BR138"/>
    <mergeCell ref="BS138:CE138"/>
    <mergeCell ref="F141:R141"/>
    <mergeCell ref="S141:AE141"/>
    <mergeCell ref="AF141:AR141"/>
    <mergeCell ref="AS141:BE141"/>
    <mergeCell ref="BF141:BR141"/>
    <mergeCell ref="BS141:CE141"/>
    <mergeCell ref="F140:R140"/>
    <mergeCell ref="S140:AE140"/>
    <mergeCell ref="AF140:AR140"/>
    <mergeCell ref="AS140:BE140"/>
    <mergeCell ref="BF140:BR140"/>
    <mergeCell ref="BS140:CE140"/>
    <mergeCell ref="F143:R143"/>
    <mergeCell ref="S143:AE143"/>
    <mergeCell ref="AF143:AR143"/>
    <mergeCell ref="AS143:BE143"/>
    <mergeCell ref="BF143:BR143"/>
    <mergeCell ref="BS143:CE143"/>
    <mergeCell ref="F142:R142"/>
    <mergeCell ref="S142:AE142"/>
    <mergeCell ref="AF142:AR142"/>
    <mergeCell ref="AS142:BE142"/>
    <mergeCell ref="BF142:BR142"/>
    <mergeCell ref="BS142:CE142"/>
    <mergeCell ref="AS150:BE150"/>
    <mergeCell ref="BF150:BR150"/>
    <mergeCell ref="BS150:CE150"/>
    <mergeCell ref="S153:AE153"/>
    <mergeCell ref="AF153:AR153"/>
    <mergeCell ref="AS153:BE153"/>
    <mergeCell ref="BF153:BR153"/>
    <mergeCell ref="BS153:CE153"/>
    <mergeCell ref="AS151:BE151"/>
    <mergeCell ref="BF151:BR151"/>
    <mergeCell ref="BS151:CE151"/>
    <mergeCell ref="S152:AE152"/>
    <mergeCell ref="AF152:AR152"/>
    <mergeCell ref="AS152:BE152"/>
    <mergeCell ref="BF152:BR152"/>
    <mergeCell ref="BS152:CE152"/>
    <mergeCell ref="F152:R152"/>
    <mergeCell ref="C160:DJ160"/>
    <mergeCell ref="C162:DJ162"/>
    <mergeCell ref="C163:DJ163"/>
    <mergeCell ref="A179:DL180"/>
    <mergeCell ref="C155:DJ155"/>
    <mergeCell ref="C156:DJ156"/>
    <mergeCell ref="C157:DJ157"/>
    <mergeCell ref="C158:DJ158"/>
    <mergeCell ref="C159:DJ159"/>
    <mergeCell ref="C161:DJ161"/>
    <mergeCell ref="C164:DJ164"/>
    <mergeCell ref="C165:DJ165"/>
    <mergeCell ref="C166:DJ166"/>
    <mergeCell ref="C167:DJ167"/>
    <mergeCell ref="C168:DJ168"/>
    <mergeCell ref="C169:DJ169"/>
    <mergeCell ref="C170:DJ170"/>
    <mergeCell ref="C171:DJ171"/>
    <mergeCell ref="C172:DJ172"/>
    <mergeCell ref="F153:R153"/>
    <mergeCell ref="CF152:CR152"/>
    <mergeCell ref="CF153:CR153"/>
    <mergeCell ref="CS152:DE152"/>
    <mergeCell ref="S151:AE151"/>
    <mergeCell ref="AF151:AR151"/>
    <mergeCell ref="F144:R144"/>
    <mergeCell ref="F145:R145"/>
    <mergeCell ref="F146:R146"/>
    <mergeCell ref="F147:R147"/>
    <mergeCell ref="F148:R148"/>
    <mergeCell ref="F149:R149"/>
    <mergeCell ref="F150:R150"/>
    <mergeCell ref="F151:R151"/>
    <mergeCell ref="S146:AE146"/>
    <mergeCell ref="AF146:AR146"/>
    <mergeCell ref="S147:AE147"/>
    <mergeCell ref="AF147:AR147"/>
    <mergeCell ref="S148:AE148"/>
    <mergeCell ref="AF148:AR148"/>
    <mergeCell ref="S150:AE150"/>
    <mergeCell ref="AF150:AR150"/>
    <mergeCell ref="BF148:BR148"/>
    <mergeCell ref="BS148:CE148"/>
    <mergeCell ref="S149:AE149"/>
    <mergeCell ref="AF149:AR149"/>
    <mergeCell ref="AS149:BE149"/>
    <mergeCell ref="BF149:BR149"/>
    <mergeCell ref="S144:AE144"/>
    <mergeCell ref="AF144:AR144"/>
    <mergeCell ref="AS144:BE144"/>
    <mergeCell ref="BF144:BR144"/>
    <mergeCell ref="BS144:CE144"/>
    <mergeCell ref="S145:AE145"/>
    <mergeCell ref="AF145:AR145"/>
    <mergeCell ref="AS145:BE145"/>
    <mergeCell ref="BF145:BR145"/>
    <mergeCell ref="BS145:CE145"/>
    <mergeCell ref="BS149:CE149"/>
    <mergeCell ref="AS146:BE146"/>
    <mergeCell ref="BF146:BR146"/>
    <mergeCell ref="BS146:CE146"/>
    <mergeCell ref="AS147:BE147"/>
    <mergeCell ref="BF147:BR147"/>
    <mergeCell ref="BS147:CE147"/>
    <mergeCell ref="AS148:BE148"/>
  </mergeCells>
  <conditionalFormatting sqref="S134:AE153 AM90:AR90 C159:DJ159 C161:DJ172 AV31:CT31 CV31:DG31 AU34:DG34">
    <cfRule type="cellIs" dxfId="4" priority="7" operator="equal">
      <formula>0</formula>
    </cfRule>
  </conditionalFormatting>
  <conditionalFormatting sqref="F134:DE153 CU34:DG34">
    <cfRule type="containsErrors" dxfId="3" priority="6">
      <formula>ISERROR(F34)</formula>
    </cfRule>
  </conditionalFormatting>
  <conditionalFormatting sqref="AU43:DJ43">
    <cfRule type="cellIs" dxfId="2" priority="4" operator="lessThan">
      <formula>$AU$40</formula>
    </cfRule>
  </conditionalFormatting>
  <pageMargins left="0.23622047244094491" right="0.23622047244094491" top="0.74803149606299213" bottom="0.74803149606299213" header="0.31496062992125984" footer="0.31496062992125984"/>
  <pageSetup paperSize="9" scale="97" orientation="portrait" horizontalDpi="300" verticalDpi="300" r:id="rId1"/>
  <headerFooter>
    <oddHeader>&amp;R&amp;"-,Normal"&amp;8Página &amp;P de &amp;N  Páginas&amp;6Page &amp;P of  &amp;N Pages</oddHeader>
    <oddFooter>&amp;R&amp;"-,Normal"&amp;8COD: PNT C 060 - ANEXO II ED.2</oddFooter>
  </headerFooter>
  <rowBreaks count="2" manualBreakCount="2">
    <brk id="65" max="118" man="1"/>
    <brk id="119" max="118" man="1"/>
  </rowBreaks>
  <drawing r:id="rId2"/>
</worksheet>
</file>

<file path=xl/worksheets/sheet5.xml><?xml version="1.0" encoding="utf-8"?>
<worksheet xmlns="http://schemas.openxmlformats.org/spreadsheetml/2006/main" xmlns:r="http://schemas.openxmlformats.org/officeDocument/2006/relationships">
  <dimension ref="A4:DU180"/>
  <sheetViews>
    <sheetView zoomScaleNormal="100" workbookViewId="0">
      <selection activeCell="CY8" sqref="CY8"/>
    </sheetView>
  </sheetViews>
  <sheetFormatPr baseColWidth="10" defaultRowHeight="12.75"/>
  <cols>
    <col min="1" max="124" width="0.85546875" style="181" customWidth="1"/>
    <col min="125" max="125" width="11.42578125" style="181"/>
    <col min="126" max="131" width="0" style="181" hidden="1" customWidth="1"/>
    <col min="132" max="16384" width="11.42578125" style="181"/>
  </cols>
  <sheetData>
    <row r="4" spans="2:115" ht="23.25">
      <c r="AY4" s="4" t="s">
        <v>7</v>
      </c>
    </row>
    <row r="5" spans="2:115" ht="12.75" customHeight="1">
      <c r="AY5" s="451" t="s">
        <v>202</v>
      </c>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c r="CW5" s="451"/>
      <c r="CX5" s="451"/>
      <c r="CY5" s="451"/>
      <c r="CZ5" s="451"/>
      <c r="DA5" s="451"/>
    </row>
    <row r="6" spans="2:115" ht="12.75" customHeight="1"/>
    <row r="7" spans="2:115" ht="12.75" customHeight="1">
      <c r="AY7" s="5" t="s">
        <v>48</v>
      </c>
      <c r="AZ7" s="5"/>
      <c r="BA7" s="5"/>
      <c r="BB7" s="5"/>
      <c r="BC7" s="5"/>
      <c r="BD7" s="5"/>
      <c r="BE7" s="5"/>
      <c r="BF7" s="452">
        <f>'CALIBRACIÓN con ME2C'!I2</f>
        <v>0</v>
      </c>
      <c r="BG7" s="452"/>
      <c r="BH7" s="452"/>
      <c r="BI7" s="452"/>
      <c r="BJ7" s="452"/>
      <c r="BK7" s="452"/>
      <c r="BL7" s="452"/>
      <c r="BM7" s="452"/>
      <c r="BN7" s="452"/>
      <c r="BO7" s="452"/>
      <c r="BP7" s="452"/>
      <c r="BQ7" s="452"/>
      <c r="BR7" s="452"/>
      <c r="BS7" s="452"/>
      <c r="BT7" s="452"/>
      <c r="BU7" s="452"/>
      <c r="BV7" s="452"/>
    </row>
    <row r="8" spans="2:115" ht="12.75" customHeight="1">
      <c r="I8" s="379" t="s">
        <v>207</v>
      </c>
      <c r="J8" s="379"/>
      <c r="K8" s="379"/>
      <c r="L8" s="379"/>
      <c r="M8" s="379"/>
      <c r="N8" s="379"/>
      <c r="O8" s="379"/>
      <c r="P8" s="379"/>
      <c r="Q8" s="379"/>
      <c r="R8" s="379"/>
      <c r="S8" s="379"/>
      <c r="T8" s="379"/>
      <c r="U8" s="379"/>
      <c r="V8" s="379"/>
      <c r="W8" s="379"/>
      <c r="X8" s="379"/>
      <c r="Y8" s="379"/>
      <c r="Z8" s="379"/>
      <c r="AA8" s="379"/>
      <c r="AB8" s="379"/>
      <c r="AC8" s="379"/>
      <c r="AD8" s="379"/>
      <c r="AE8" s="379"/>
      <c r="AF8" s="379"/>
      <c r="AG8" s="379"/>
      <c r="AH8" s="379"/>
      <c r="AI8" s="379"/>
      <c r="AJ8" s="379"/>
      <c r="AK8" s="379"/>
      <c r="AL8" s="379"/>
      <c r="AM8" s="379"/>
      <c r="AN8" s="379"/>
      <c r="AY8" s="453" t="s">
        <v>49</v>
      </c>
      <c r="AZ8" s="453"/>
      <c r="BA8" s="453"/>
      <c r="BB8" s="453"/>
      <c r="BC8" s="453"/>
      <c r="BD8" s="453"/>
      <c r="BE8" s="453"/>
      <c r="BF8" s="453"/>
      <c r="BG8" s="453"/>
      <c r="BH8" s="453"/>
      <c r="BI8" s="453"/>
      <c r="BJ8" s="453"/>
      <c r="BK8" s="453"/>
      <c r="BL8" s="453"/>
      <c r="BM8" s="453"/>
      <c r="BN8" s="453"/>
      <c r="BO8" s="453"/>
    </row>
    <row r="9" spans="2:115" ht="12.75" customHeight="1">
      <c r="I9" s="379"/>
      <c r="J9" s="379"/>
      <c r="K9" s="379"/>
      <c r="L9" s="379"/>
      <c r="M9" s="379"/>
      <c r="N9" s="379"/>
      <c r="O9" s="379"/>
      <c r="P9" s="379"/>
      <c r="Q9" s="379"/>
      <c r="R9" s="379"/>
      <c r="S9" s="379"/>
      <c r="T9" s="379"/>
      <c r="U9" s="379"/>
      <c r="V9" s="379"/>
      <c r="W9" s="379"/>
      <c r="X9" s="379"/>
      <c r="Y9" s="379"/>
      <c r="Z9" s="379"/>
      <c r="AA9" s="379"/>
      <c r="AB9" s="379"/>
      <c r="AC9" s="379"/>
      <c r="AD9" s="379"/>
      <c r="AE9" s="379"/>
      <c r="AF9" s="379"/>
      <c r="AG9" s="379"/>
      <c r="AH9" s="379"/>
      <c r="AI9" s="379"/>
      <c r="AJ9" s="379"/>
      <c r="AK9" s="379"/>
      <c r="AL9" s="379"/>
      <c r="AM9" s="379"/>
      <c r="AN9" s="379"/>
      <c r="AY9" s="454" t="str">
        <f>DATOS!B9</f>
        <v/>
      </c>
      <c r="AZ9" s="454"/>
      <c r="BA9" s="454"/>
      <c r="BB9" s="454"/>
      <c r="BC9" s="454"/>
      <c r="BD9" s="454"/>
      <c r="BE9" s="454"/>
      <c r="BF9" s="454"/>
      <c r="BG9" s="454"/>
      <c r="BH9" s="454"/>
      <c r="BI9" s="454"/>
      <c r="BJ9" s="454"/>
      <c r="BK9" s="454"/>
      <c r="BL9" s="454"/>
      <c r="BM9" s="454"/>
      <c r="BN9" s="454"/>
      <c r="BO9" s="454"/>
      <c r="BP9" s="454"/>
      <c r="BQ9" s="454"/>
      <c r="BR9" s="454"/>
      <c r="BS9" s="454"/>
      <c r="BT9" s="454"/>
      <c r="BU9" s="454"/>
      <c r="BV9" s="454"/>
      <c r="BW9" s="454"/>
      <c r="BX9" s="454"/>
      <c r="BY9" s="454"/>
      <c r="BZ9" s="454"/>
      <c r="CA9" s="454"/>
      <c r="CB9" s="454"/>
      <c r="CC9" s="454"/>
      <c r="CD9" s="454"/>
      <c r="CE9" s="454"/>
      <c r="CF9" s="454"/>
      <c r="CG9" s="454"/>
      <c r="CH9" s="454"/>
      <c r="CI9" s="454"/>
      <c r="CJ9" s="454"/>
      <c r="CK9" s="454"/>
      <c r="CL9" s="454"/>
      <c r="CM9" s="454"/>
      <c r="CN9" s="454"/>
      <c r="CO9" s="454"/>
      <c r="CP9" s="454"/>
      <c r="CQ9" s="454"/>
      <c r="CR9" s="454"/>
      <c r="CS9" s="454"/>
      <c r="CT9" s="454"/>
      <c r="CU9" s="454"/>
      <c r="CV9" s="454"/>
      <c r="CW9" s="454"/>
      <c r="CX9" s="454"/>
      <c r="CY9" s="454"/>
      <c r="CZ9" s="454"/>
      <c r="DA9" s="454"/>
      <c r="DB9" s="454"/>
      <c r="DC9" s="454"/>
      <c r="DD9" s="454"/>
      <c r="DE9" s="454"/>
      <c r="DF9" s="454"/>
      <c r="DG9" s="454"/>
      <c r="DH9" s="454"/>
      <c r="DI9" s="454"/>
      <c r="DJ9" s="454"/>
      <c r="DK9" s="454"/>
    </row>
    <row r="10" spans="2:115" ht="12.75" customHeight="1">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row>
    <row r="12" spans="2:115" ht="9.9499999999999993" customHeight="1">
      <c r="C12" s="450" t="s">
        <v>130</v>
      </c>
      <c r="D12" s="450"/>
      <c r="E12" s="450"/>
      <c r="F12" s="450"/>
      <c r="G12" s="450"/>
      <c r="H12" s="450"/>
      <c r="I12" s="450"/>
      <c r="J12" s="450"/>
      <c r="K12" s="450"/>
      <c r="L12" s="450"/>
      <c r="M12" s="450"/>
      <c r="N12" s="450"/>
      <c r="O12" s="450"/>
      <c r="P12" s="450"/>
      <c r="Q12" s="450"/>
      <c r="R12" s="450"/>
      <c r="S12" s="450"/>
      <c r="T12" s="450"/>
      <c r="U12" s="450"/>
      <c r="V12" s="450"/>
      <c r="W12" s="450"/>
      <c r="X12" s="450"/>
      <c r="Y12" s="450"/>
      <c r="Z12" s="450"/>
      <c r="AA12" s="450"/>
      <c r="AB12" s="450"/>
      <c r="AC12" s="450"/>
      <c r="AD12" s="450"/>
      <c r="AE12" s="450"/>
      <c r="AF12" s="450"/>
      <c r="AG12" s="450"/>
      <c r="AH12" s="450"/>
      <c r="AI12" s="450"/>
      <c r="AJ12" s="450"/>
      <c r="AK12" s="450"/>
      <c r="AL12" s="450"/>
      <c r="AM12" s="450"/>
      <c r="AN12" s="450"/>
      <c r="AO12" s="450"/>
      <c r="AP12" s="450"/>
      <c r="AQ12" s="450"/>
    </row>
    <row r="13" spans="2:115" ht="9.9499999999999993" customHeight="1">
      <c r="C13" s="450" t="s">
        <v>50</v>
      </c>
      <c r="D13" s="450"/>
      <c r="E13" s="450"/>
      <c r="F13" s="450"/>
      <c r="G13" s="450"/>
      <c r="H13" s="450"/>
      <c r="I13" s="450"/>
      <c r="J13" s="450"/>
      <c r="K13" s="450"/>
      <c r="L13" s="450"/>
      <c r="M13" s="450"/>
      <c r="N13" s="450"/>
      <c r="O13" s="450"/>
      <c r="P13" s="450"/>
      <c r="Q13" s="450"/>
      <c r="R13" s="450"/>
      <c r="S13" s="450"/>
      <c r="T13" s="450"/>
      <c r="U13" s="450"/>
      <c r="V13" s="450"/>
      <c r="W13" s="450"/>
      <c r="X13" s="450"/>
      <c r="Y13" s="450"/>
      <c r="Z13" s="450"/>
      <c r="AA13" s="450"/>
      <c r="AB13" s="450"/>
      <c r="AC13" s="450"/>
      <c r="AD13" s="450"/>
      <c r="AE13" s="450"/>
      <c r="AF13" s="450"/>
      <c r="AG13" s="450"/>
      <c r="AH13" s="450"/>
      <c r="AI13" s="450"/>
      <c r="AJ13" s="450"/>
      <c r="AK13" s="450"/>
      <c r="AL13" s="450"/>
      <c r="AM13" s="450"/>
      <c r="AN13" s="450"/>
      <c r="AO13" s="450"/>
      <c r="AP13" s="450"/>
      <c r="AQ13" s="450"/>
    </row>
    <row r="14" spans="2:115" ht="9.9499999999999993" customHeight="1">
      <c r="C14" s="450" t="s">
        <v>51</v>
      </c>
      <c r="D14" s="450"/>
      <c r="E14" s="450"/>
      <c r="F14" s="450"/>
      <c r="G14" s="450"/>
      <c r="H14" s="450"/>
      <c r="I14" s="450"/>
      <c r="J14" s="450"/>
      <c r="K14" s="450"/>
      <c r="L14" s="450"/>
      <c r="M14" s="450"/>
      <c r="N14" s="450"/>
      <c r="O14" s="450"/>
      <c r="P14" s="450"/>
      <c r="Q14" s="450"/>
      <c r="R14" s="450"/>
      <c r="S14" s="450"/>
      <c r="T14" s="450"/>
      <c r="U14" s="450"/>
      <c r="V14" s="450"/>
      <c r="W14" s="450"/>
      <c r="X14" s="450"/>
      <c r="Y14" s="450"/>
      <c r="Z14" s="450"/>
      <c r="AA14" s="450"/>
      <c r="AB14" s="450"/>
      <c r="AC14" s="450"/>
      <c r="AD14" s="450"/>
      <c r="AE14" s="450"/>
      <c r="AF14" s="450"/>
      <c r="AG14" s="450"/>
      <c r="AH14" s="450"/>
      <c r="AI14" s="450"/>
      <c r="AJ14" s="450"/>
      <c r="AK14" s="450"/>
      <c r="AL14" s="450"/>
      <c r="AM14" s="450"/>
      <c r="AN14" s="450"/>
      <c r="AO14" s="450"/>
      <c r="AP14" s="450"/>
      <c r="AQ14" s="450"/>
    </row>
    <row r="15" spans="2:115" ht="9.9499999999999993" customHeight="1">
      <c r="C15" s="450" t="s">
        <v>52</v>
      </c>
      <c r="D15" s="450"/>
      <c r="E15" s="450"/>
      <c r="F15" s="450"/>
      <c r="G15" s="450"/>
      <c r="H15" s="450"/>
      <c r="I15" s="450"/>
      <c r="J15" s="450"/>
      <c r="K15" s="450"/>
      <c r="L15" s="450"/>
      <c r="M15" s="450"/>
      <c r="N15" s="450"/>
      <c r="O15" s="450"/>
      <c r="P15" s="450"/>
      <c r="Q15" s="450"/>
      <c r="R15" s="450"/>
      <c r="S15" s="450"/>
      <c r="T15" s="450"/>
      <c r="U15" s="450"/>
      <c r="V15" s="450"/>
      <c r="W15" s="450"/>
      <c r="X15" s="450"/>
      <c r="Y15" s="450"/>
      <c r="Z15" s="450"/>
      <c r="AA15" s="450"/>
      <c r="AB15" s="450"/>
      <c r="AC15" s="450"/>
      <c r="AD15" s="450"/>
      <c r="AE15" s="450"/>
      <c r="AF15" s="450"/>
      <c r="AG15" s="450"/>
      <c r="AH15" s="450"/>
      <c r="AI15" s="450"/>
      <c r="AJ15" s="450"/>
      <c r="AK15" s="450"/>
      <c r="AL15" s="450"/>
      <c r="AM15" s="450"/>
      <c r="AN15" s="450"/>
      <c r="AO15" s="450"/>
      <c r="AP15" s="450"/>
      <c r="AQ15" s="450"/>
    </row>
    <row r="16" spans="2:115" ht="9.9499999999999993" customHeight="1">
      <c r="C16" s="450" t="s">
        <v>53</v>
      </c>
      <c r="D16" s="450"/>
      <c r="E16" s="450"/>
      <c r="F16" s="450"/>
      <c r="G16" s="450"/>
      <c r="H16" s="450"/>
      <c r="I16" s="450"/>
      <c r="J16" s="450"/>
      <c r="K16" s="450"/>
      <c r="L16" s="450"/>
      <c r="M16" s="450"/>
      <c r="N16" s="450"/>
      <c r="O16" s="450"/>
      <c r="P16" s="450"/>
      <c r="Q16" s="450"/>
      <c r="R16" s="450"/>
      <c r="S16" s="450"/>
      <c r="T16" s="450"/>
      <c r="U16" s="450"/>
      <c r="V16" s="450"/>
      <c r="W16" s="450"/>
      <c r="X16" s="450"/>
      <c r="Y16" s="450"/>
      <c r="Z16" s="450"/>
      <c r="AA16" s="450"/>
      <c r="AB16" s="450"/>
      <c r="AC16" s="450"/>
      <c r="AD16" s="450"/>
      <c r="AE16" s="450"/>
      <c r="AF16" s="450"/>
      <c r="AG16" s="450"/>
      <c r="AH16" s="450"/>
      <c r="AI16" s="450"/>
      <c r="AJ16" s="450"/>
      <c r="AK16" s="450"/>
      <c r="AL16" s="450"/>
      <c r="AM16" s="450"/>
      <c r="AN16" s="450"/>
      <c r="AO16" s="450"/>
      <c r="AP16" s="450"/>
      <c r="AQ16" s="450"/>
    </row>
    <row r="17" spans="2:115" ht="9.9499999999999993" customHeight="1">
      <c r="C17" s="450" t="s">
        <v>54</v>
      </c>
      <c r="D17" s="450"/>
      <c r="E17" s="450"/>
      <c r="F17" s="450"/>
      <c r="G17" s="450"/>
      <c r="H17" s="450"/>
      <c r="I17" s="450"/>
      <c r="J17" s="450"/>
      <c r="K17" s="450"/>
      <c r="L17" s="450"/>
      <c r="M17" s="450"/>
      <c r="N17" s="450"/>
      <c r="O17" s="450"/>
      <c r="P17" s="450"/>
      <c r="Q17" s="450"/>
      <c r="R17" s="450"/>
      <c r="S17" s="450"/>
      <c r="T17" s="450"/>
      <c r="U17" s="450"/>
      <c r="V17" s="450"/>
      <c r="W17" s="450"/>
      <c r="X17" s="450"/>
      <c r="Y17" s="450"/>
      <c r="Z17" s="450"/>
      <c r="AA17" s="450"/>
      <c r="AB17" s="450"/>
      <c r="AC17" s="450"/>
      <c r="AD17" s="450"/>
      <c r="AE17" s="450"/>
      <c r="AF17" s="450"/>
      <c r="AG17" s="450"/>
      <c r="AH17" s="450"/>
      <c r="AI17" s="450"/>
      <c r="AJ17" s="450"/>
      <c r="AK17" s="450"/>
      <c r="AL17" s="450"/>
      <c r="AM17" s="450"/>
      <c r="AN17" s="450"/>
      <c r="AO17" s="450"/>
      <c r="AP17" s="450"/>
      <c r="AQ17" s="450"/>
    </row>
    <row r="18" spans="2:115" ht="9.9499999999999993" customHeight="1">
      <c r="C18" s="450" t="s">
        <v>55</v>
      </c>
      <c r="D18" s="450"/>
      <c r="E18" s="450"/>
      <c r="F18" s="450"/>
      <c r="G18" s="450"/>
      <c r="H18" s="450"/>
      <c r="I18" s="450"/>
      <c r="J18" s="450"/>
      <c r="K18" s="450"/>
      <c r="L18" s="450"/>
      <c r="M18" s="450"/>
      <c r="N18" s="450"/>
      <c r="O18" s="450"/>
      <c r="P18" s="450"/>
      <c r="Q18" s="450"/>
      <c r="R18" s="450"/>
      <c r="S18" s="450"/>
      <c r="T18" s="450"/>
      <c r="U18" s="450"/>
      <c r="V18" s="450"/>
      <c r="W18" s="450"/>
      <c r="X18" s="450"/>
      <c r="Y18" s="450"/>
      <c r="Z18" s="450"/>
      <c r="AA18" s="450"/>
      <c r="AB18" s="450"/>
      <c r="AC18" s="450"/>
      <c r="AD18" s="450"/>
      <c r="AE18" s="450"/>
      <c r="AF18" s="450"/>
      <c r="AG18" s="450"/>
      <c r="AH18" s="450"/>
      <c r="AI18" s="450"/>
      <c r="AJ18" s="450"/>
      <c r="AK18" s="450"/>
      <c r="AL18" s="450"/>
      <c r="AM18" s="450"/>
      <c r="AN18" s="450"/>
      <c r="AO18" s="450"/>
      <c r="AP18" s="450"/>
      <c r="AQ18" s="450"/>
    </row>
    <row r="19" spans="2:115" ht="9.9499999999999993" customHeight="1">
      <c r="C19" s="450" t="s">
        <v>56</v>
      </c>
      <c r="D19" s="450"/>
      <c r="E19" s="450"/>
      <c r="F19" s="450"/>
      <c r="G19" s="450"/>
      <c r="H19" s="450"/>
      <c r="I19" s="450"/>
      <c r="J19" s="450"/>
      <c r="K19" s="450"/>
      <c r="L19" s="450"/>
      <c r="M19" s="450"/>
      <c r="N19" s="450"/>
      <c r="O19" s="450"/>
      <c r="P19" s="450"/>
      <c r="Q19" s="450"/>
      <c r="R19" s="450"/>
      <c r="S19" s="450"/>
      <c r="T19" s="450"/>
      <c r="U19" s="450"/>
      <c r="V19" s="450"/>
      <c r="W19" s="450"/>
      <c r="X19" s="450"/>
      <c r="Y19" s="450"/>
      <c r="Z19" s="450"/>
      <c r="AA19" s="450"/>
      <c r="AB19" s="450"/>
      <c r="AC19" s="450"/>
      <c r="AD19" s="450"/>
      <c r="AE19" s="450"/>
      <c r="AF19" s="450"/>
      <c r="AG19" s="450"/>
      <c r="AH19" s="450"/>
      <c r="AI19" s="450"/>
      <c r="AJ19" s="450"/>
      <c r="AK19" s="450"/>
      <c r="AL19" s="450"/>
      <c r="AM19" s="450"/>
      <c r="AN19" s="450"/>
      <c r="AO19" s="450"/>
      <c r="AP19" s="450"/>
      <c r="AQ19" s="450"/>
    </row>
    <row r="20" spans="2:11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row>
    <row r="21" spans="2:115">
      <c r="B21" s="178"/>
      <c r="C21" s="178"/>
      <c r="D21" s="178"/>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8"/>
      <c r="AF21" s="178"/>
      <c r="AG21" s="178"/>
      <c r="AH21" s="178"/>
      <c r="AI21" s="178"/>
      <c r="AJ21" s="178"/>
      <c r="AK21" s="178"/>
      <c r="AL21" s="178"/>
      <c r="AM21" s="178"/>
      <c r="AN21" s="178"/>
      <c r="AO21" s="178"/>
      <c r="AP21" s="178"/>
      <c r="AQ21" s="178"/>
      <c r="AR21" s="178"/>
      <c r="AS21" s="178"/>
      <c r="AT21" s="178"/>
      <c r="AU21" s="178"/>
      <c r="AV21" s="178"/>
      <c r="AW21" s="178"/>
      <c r="AX21" s="178"/>
      <c r="AY21" s="178"/>
      <c r="AZ21" s="178"/>
      <c r="BA21" s="178"/>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78"/>
      <c r="CS21" s="178"/>
      <c r="CT21" s="178"/>
      <c r="CU21" s="178"/>
      <c r="CV21" s="178"/>
      <c r="CW21" s="178"/>
      <c r="CX21" s="178"/>
      <c r="CY21" s="178"/>
      <c r="CZ21" s="178"/>
      <c r="DA21" s="178"/>
      <c r="DB21" s="178"/>
      <c r="DC21" s="178"/>
      <c r="DD21" s="178"/>
      <c r="DE21" s="178"/>
      <c r="DF21" s="178"/>
      <c r="DG21" s="178"/>
      <c r="DH21" s="178"/>
      <c r="DI21" s="178"/>
      <c r="DJ21" s="178"/>
      <c r="DK21" s="178"/>
    </row>
    <row r="22" spans="2:115" ht="9.9499999999999993" customHeight="1">
      <c r="C22" s="445" t="s">
        <v>57</v>
      </c>
      <c r="D22" s="445"/>
      <c r="E22" s="445"/>
      <c r="F22" s="445"/>
      <c r="G22" s="445"/>
      <c r="H22" s="445"/>
      <c r="I22" s="445"/>
      <c r="J22" s="445"/>
      <c r="K22" s="445"/>
      <c r="L22" s="445"/>
      <c r="M22" s="445"/>
      <c r="N22" s="445"/>
      <c r="O22" s="445"/>
      <c r="P22" s="445"/>
      <c r="Q22" s="445"/>
      <c r="R22" s="445"/>
      <c r="S22" s="445"/>
      <c r="T22" s="445"/>
      <c r="U22" s="445"/>
      <c r="V22" s="445"/>
      <c r="W22" s="445"/>
      <c r="X22" s="445"/>
      <c r="Y22" s="445"/>
      <c r="Z22" s="445"/>
      <c r="AA22" s="445"/>
      <c r="AB22" s="445"/>
      <c r="AC22" s="445"/>
      <c r="AD22" s="445"/>
      <c r="AE22" s="445"/>
      <c r="AF22" s="445"/>
      <c r="AG22" s="445"/>
      <c r="AH22" s="445"/>
      <c r="AI22" s="445"/>
      <c r="AJ22" s="445"/>
      <c r="AK22" s="445"/>
      <c r="AL22" s="445"/>
      <c r="AM22" s="445"/>
      <c r="AN22" s="445"/>
      <c r="AO22" s="445"/>
      <c r="AP22" s="445"/>
      <c r="AQ22" s="445"/>
      <c r="AR22" s="445"/>
      <c r="AU22" s="444" t="str">
        <f>'CERTIFICADO con M1CH'!AU22:DJ22</f>
        <v>LÁMINA DE ESPESORES</v>
      </c>
      <c r="AV22" s="444"/>
      <c r="AW22" s="444"/>
      <c r="AX22" s="444"/>
      <c r="AY22" s="444"/>
      <c r="AZ22" s="444"/>
      <c r="BA22" s="444"/>
      <c r="BB22" s="444"/>
      <c r="BC22" s="444"/>
      <c r="BD22" s="444"/>
      <c r="BE22" s="444"/>
      <c r="BF22" s="444"/>
      <c r="BG22" s="444"/>
      <c r="BH22" s="444"/>
      <c r="BI22" s="444"/>
      <c r="BJ22" s="444"/>
      <c r="BK22" s="444"/>
      <c r="BL22" s="444"/>
      <c r="BM22" s="444"/>
      <c r="BN22" s="444"/>
      <c r="BO22" s="444"/>
      <c r="BP22" s="444"/>
      <c r="BQ22" s="444"/>
      <c r="BR22" s="444"/>
      <c r="BS22" s="444"/>
      <c r="BT22" s="444"/>
      <c r="BU22" s="444"/>
      <c r="BV22" s="444"/>
      <c r="BW22" s="444"/>
      <c r="BX22" s="444"/>
      <c r="BY22" s="444"/>
      <c r="BZ22" s="444"/>
      <c r="CA22" s="444"/>
      <c r="CB22" s="444"/>
      <c r="CC22" s="444"/>
      <c r="CD22" s="444"/>
      <c r="CE22" s="444"/>
      <c r="CF22" s="444"/>
      <c r="CG22" s="444"/>
      <c r="CH22" s="444"/>
      <c r="CI22" s="444"/>
      <c r="CJ22" s="444"/>
      <c r="CK22" s="444"/>
      <c r="CL22" s="444"/>
      <c r="CM22" s="444"/>
      <c r="CN22" s="444"/>
      <c r="CO22" s="444"/>
      <c r="CP22" s="444"/>
      <c r="CQ22" s="444"/>
      <c r="CR22" s="444"/>
      <c r="CS22" s="444"/>
      <c r="CT22" s="444"/>
      <c r="CU22" s="444"/>
      <c r="CV22" s="444"/>
      <c r="CW22" s="444"/>
      <c r="CX22" s="444"/>
      <c r="CY22" s="444"/>
      <c r="CZ22" s="444"/>
      <c r="DA22" s="444"/>
      <c r="DB22" s="444"/>
      <c r="DC22" s="444"/>
      <c r="DD22" s="444"/>
      <c r="DE22" s="444"/>
      <c r="DF22" s="444"/>
      <c r="DG22" s="444"/>
      <c r="DH22" s="444"/>
      <c r="DI22" s="444"/>
      <c r="DJ22" s="444"/>
    </row>
    <row r="23" spans="2:115" ht="9.9499999999999993" customHeight="1">
      <c r="C23" s="443" t="s">
        <v>58</v>
      </c>
      <c r="D23" s="443"/>
      <c r="E23" s="443"/>
      <c r="F23" s="443"/>
      <c r="G23" s="443"/>
      <c r="H23" s="443"/>
      <c r="I23" s="443"/>
      <c r="J23" s="443"/>
      <c r="K23" s="443"/>
      <c r="L23" s="443"/>
      <c r="M23" s="443"/>
      <c r="N23" s="443"/>
      <c r="O23" s="443"/>
      <c r="P23" s="443"/>
      <c r="Q23" s="443"/>
      <c r="R23" s="443"/>
      <c r="S23" s="443"/>
      <c r="T23" s="443"/>
      <c r="U23" s="443"/>
      <c r="V23" s="443"/>
      <c r="W23" s="443"/>
      <c r="X23" s="443"/>
      <c r="Y23" s="443"/>
      <c r="Z23" s="443"/>
      <c r="AA23" s="443"/>
      <c r="AB23" s="443"/>
      <c r="AC23" s="443"/>
      <c r="AD23" s="443"/>
      <c r="AE23" s="443"/>
      <c r="AF23" s="443"/>
      <c r="AG23" s="443"/>
      <c r="AH23" s="443"/>
      <c r="AI23" s="443"/>
      <c r="AJ23" s="443"/>
      <c r="AK23" s="443"/>
      <c r="AL23" s="443"/>
      <c r="AM23" s="443"/>
      <c r="AN23" s="443"/>
      <c r="AO23" s="443"/>
      <c r="AP23" s="443"/>
      <c r="AQ23" s="443"/>
      <c r="AR23" s="443"/>
      <c r="AU23" s="444"/>
      <c r="AV23" s="444"/>
      <c r="AW23" s="444"/>
      <c r="AX23" s="444"/>
      <c r="AY23" s="444"/>
      <c r="AZ23" s="444"/>
      <c r="BA23" s="444"/>
      <c r="BB23" s="444"/>
      <c r="BC23" s="444"/>
      <c r="BD23" s="444"/>
      <c r="BE23" s="444"/>
      <c r="BF23" s="444"/>
      <c r="BG23" s="444"/>
      <c r="BH23" s="444"/>
      <c r="BI23" s="444"/>
      <c r="BJ23" s="444"/>
      <c r="BK23" s="444"/>
      <c r="BL23" s="444"/>
      <c r="BM23" s="444"/>
      <c r="BN23" s="444"/>
      <c r="BO23" s="444"/>
      <c r="BP23" s="444"/>
      <c r="BQ23" s="444"/>
      <c r="BR23" s="444"/>
      <c r="BS23" s="444"/>
      <c r="BT23" s="444"/>
      <c r="BU23" s="444"/>
      <c r="BV23" s="444"/>
      <c r="BW23" s="444"/>
      <c r="BX23" s="444"/>
      <c r="BY23" s="444"/>
      <c r="BZ23" s="444"/>
      <c r="CA23" s="444"/>
      <c r="CB23" s="444"/>
      <c r="CC23" s="444"/>
      <c r="CD23" s="444"/>
      <c r="CE23" s="444"/>
      <c r="CF23" s="444"/>
      <c r="CG23" s="444"/>
      <c r="CH23" s="444"/>
      <c r="CI23" s="444"/>
      <c r="CJ23" s="444"/>
      <c r="CK23" s="444"/>
      <c r="CL23" s="444"/>
      <c r="CM23" s="444"/>
      <c r="CN23" s="444"/>
      <c r="CO23" s="444"/>
      <c r="CP23" s="444"/>
      <c r="CQ23" s="444"/>
      <c r="CR23" s="444"/>
      <c r="CS23" s="444"/>
      <c r="CT23" s="444"/>
      <c r="CU23" s="444"/>
      <c r="CV23" s="444"/>
      <c r="CW23" s="444"/>
      <c r="CX23" s="444"/>
      <c r="CY23" s="444"/>
      <c r="CZ23" s="444"/>
      <c r="DA23" s="444"/>
      <c r="DB23" s="444"/>
      <c r="DC23" s="444"/>
      <c r="DD23" s="444"/>
      <c r="DE23" s="444"/>
      <c r="DF23" s="444"/>
      <c r="DG23" s="444"/>
      <c r="DH23" s="444"/>
      <c r="DI23" s="444"/>
      <c r="DJ23" s="444"/>
    </row>
    <row r="24" spans="2:115" ht="9.9499999999999993" customHeight="1">
      <c r="C24" s="445"/>
      <c r="D24" s="445"/>
      <c r="E24" s="445"/>
      <c r="F24" s="445"/>
      <c r="G24" s="445"/>
      <c r="H24" s="445"/>
      <c r="I24" s="445"/>
      <c r="J24" s="445"/>
      <c r="K24" s="445"/>
      <c r="L24" s="445"/>
      <c r="M24" s="445"/>
      <c r="N24" s="445"/>
      <c r="O24" s="445"/>
      <c r="P24" s="445"/>
      <c r="Q24" s="445"/>
      <c r="R24" s="445"/>
      <c r="S24" s="445"/>
      <c r="T24" s="445"/>
      <c r="U24" s="445"/>
      <c r="V24" s="445"/>
      <c r="W24" s="445"/>
      <c r="X24" s="445"/>
      <c r="Y24" s="445"/>
      <c r="Z24" s="445"/>
      <c r="AA24" s="445"/>
      <c r="AB24" s="445"/>
      <c r="AC24" s="445"/>
      <c r="AD24" s="445"/>
      <c r="AE24" s="445"/>
      <c r="AF24" s="445"/>
      <c r="AG24" s="445"/>
      <c r="AH24" s="445"/>
      <c r="AI24" s="445"/>
      <c r="AJ24" s="445"/>
      <c r="AK24" s="445"/>
      <c r="AL24" s="445"/>
      <c r="AM24" s="445"/>
      <c r="AN24" s="445"/>
      <c r="AO24" s="445"/>
      <c r="AP24" s="445"/>
      <c r="AQ24" s="445"/>
      <c r="AR24" s="445"/>
      <c r="AU24" s="444"/>
      <c r="AV24" s="444"/>
      <c r="AW24" s="444"/>
      <c r="AX24" s="444"/>
      <c r="AY24" s="444"/>
      <c r="AZ24" s="444"/>
      <c r="BA24" s="444"/>
      <c r="BB24" s="444"/>
      <c r="BC24" s="444"/>
      <c r="BD24" s="444"/>
      <c r="BE24" s="444"/>
      <c r="BF24" s="444"/>
      <c r="BG24" s="444"/>
      <c r="BH24" s="444"/>
      <c r="BI24" s="444"/>
      <c r="BJ24" s="444"/>
      <c r="BK24" s="444"/>
      <c r="BL24" s="444"/>
      <c r="BM24" s="444"/>
      <c r="BN24" s="444"/>
      <c r="BO24" s="444"/>
      <c r="BP24" s="444"/>
      <c r="BQ24" s="444"/>
      <c r="BR24" s="444"/>
      <c r="BS24" s="444"/>
      <c r="BT24" s="444"/>
      <c r="BU24" s="444"/>
      <c r="BV24" s="444"/>
      <c r="BW24" s="444"/>
      <c r="BX24" s="444"/>
      <c r="BY24" s="444"/>
      <c r="BZ24" s="444"/>
      <c r="CA24" s="444"/>
      <c r="CB24" s="444"/>
      <c r="CC24" s="444"/>
      <c r="CD24" s="444"/>
      <c r="CE24" s="444"/>
      <c r="CF24" s="444"/>
      <c r="CG24" s="444"/>
      <c r="CH24" s="444"/>
      <c r="CI24" s="444"/>
      <c r="CJ24" s="444"/>
      <c r="CK24" s="444"/>
      <c r="CL24" s="444"/>
      <c r="CM24" s="444"/>
      <c r="CN24" s="444"/>
      <c r="CO24" s="444"/>
      <c r="CP24" s="444"/>
      <c r="CQ24" s="444"/>
      <c r="CR24" s="444"/>
      <c r="CS24" s="444"/>
      <c r="CT24" s="444"/>
      <c r="CU24" s="444"/>
      <c r="CV24" s="444"/>
      <c r="CW24" s="444"/>
      <c r="CX24" s="444"/>
      <c r="CY24" s="444"/>
      <c r="CZ24" s="444"/>
      <c r="DA24" s="444"/>
      <c r="DB24" s="444"/>
      <c r="DC24" s="444"/>
      <c r="DD24" s="444"/>
      <c r="DE24" s="444"/>
      <c r="DF24" s="444"/>
      <c r="DG24" s="444"/>
      <c r="DH24" s="444"/>
      <c r="DI24" s="444"/>
      <c r="DJ24" s="444"/>
    </row>
    <row r="25" spans="2:115" ht="9.9499999999999993" customHeight="1">
      <c r="C25" s="445" t="s">
        <v>59</v>
      </c>
      <c r="D25" s="445"/>
      <c r="E25" s="445"/>
      <c r="F25" s="445"/>
      <c r="G25" s="445"/>
      <c r="H25" s="445"/>
      <c r="I25" s="445"/>
      <c r="J25" s="445"/>
      <c r="K25" s="445"/>
      <c r="L25" s="445"/>
      <c r="M25" s="445"/>
      <c r="N25" s="445"/>
      <c r="O25" s="445"/>
      <c r="P25" s="445"/>
      <c r="Q25" s="445"/>
      <c r="R25" s="445"/>
      <c r="S25" s="445"/>
      <c r="T25" s="445"/>
      <c r="U25" s="445"/>
      <c r="V25" s="445"/>
      <c r="W25" s="445"/>
      <c r="X25" s="445"/>
      <c r="Y25" s="445"/>
      <c r="Z25" s="445"/>
      <c r="AA25" s="445"/>
      <c r="AB25" s="445"/>
      <c r="AC25" s="445"/>
      <c r="AD25" s="445"/>
      <c r="AE25" s="445"/>
      <c r="AF25" s="445"/>
      <c r="AG25" s="445"/>
      <c r="AH25" s="445"/>
      <c r="AI25" s="445"/>
      <c r="AJ25" s="445"/>
      <c r="AK25" s="445"/>
      <c r="AL25" s="445"/>
      <c r="AM25" s="445"/>
      <c r="AN25" s="445"/>
      <c r="AO25" s="445"/>
      <c r="AP25" s="445"/>
      <c r="AQ25" s="445"/>
      <c r="AR25" s="445"/>
      <c r="AU25" s="444" t="e">
        <f>'CERTIFICADO con M1CH'!AU25:DJ25</f>
        <v>#N/A</v>
      </c>
      <c r="AV25" s="444"/>
      <c r="AW25" s="444"/>
      <c r="AX25" s="444"/>
      <c r="AY25" s="444"/>
      <c r="AZ25" s="444"/>
      <c r="BA25" s="444"/>
      <c r="BB25" s="444"/>
      <c r="BC25" s="444"/>
      <c r="BD25" s="444"/>
      <c r="BE25" s="444"/>
      <c r="BF25" s="444"/>
      <c r="BG25" s="444"/>
      <c r="BH25" s="444"/>
      <c r="BI25" s="444"/>
      <c r="BJ25" s="444"/>
      <c r="BK25" s="444"/>
      <c r="BL25" s="444"/>
      <c r="BM25" s="444"/>
      <c r="BN25" s="444"/>
      <c r="BO25" s="444"/>
      <c r="BP25" s="444"/>
      <c r="BQ25" s="444"/>
      <c r="BR25" s="444"/>
      <c r="BS25" s="444"/>
      <c r="BT25" s="444"/>
      <c r="BU25" s="444"/>
      <c r="BV25" s="444"/>
      <c r="BW25" s="444"/>
      <c r="BX25" s="444"/>
      <c r="BY25" s="444"/>
      <c r="BZ25" s="444"/>
      <c r="CA25" s="444"/>
      <c r="CB25" s="444"/>
      <c r="CC25" s="444"/>
      <c r="CD25" s="444"/>
      <c r="CE25" s="444"/>
      <c r="CF25" s="444"/>
      <c r="CG25" s="444"/>
      <c r="CH25" s="444"/>
      <c r="CI25" s="444"/>
      <c r="CJ25" s="444"/>
      <c r="CK25" s="444"/>
      <c r="CL25" s="444"/>
      <c r="CM25" s="444"/>
      <c r="CN25" s="444"/>
      <c r="CO25" s="444"/>
      <c r="CP25" s="444"/>
      <c r="CQ25" s="444"/>
      <c r="CR25" s="444"/>
      <c r="CS25" s="444"/>
      <c r="CT25" s="444"/>
      <c r="CU25" s="444"/>
      <c r="CV25" s="444"/>
      <c r="CW25" s="444"/>
      <c r="CX25" s="444"/>
      <c r="CY25" s="444"/>
      <c r="CZ25" s="444"/>
      <c r="DA25" s="444"/>
      <c r="DB25" s="444"/>
      <c r="DC25" s="444"/>
      <c r="DD25" s="444"/>
      <c r="DE25" s="444"/>
      <c r="DF25" s="444"/>
      <c r="DG25" s="444"/>
      <c r="DH25" s="444"/>
      <c r="DI25" s="444"/>
      <c r="DJ25" s="444"/>
    </row>
    <row r="26" spans="2:115" ht="9.9499999999999993" customHeight="1">
      <c r="C26" s="443" t="s">
        <v>60</v>
      </c>
      <c r="D26" s="443"/>
      <c r="E26" s="443"/>
      <c r="F26" s="443"/>
      <c r="G26" s="443"/>
      <c r="H26" s="443"/>
      <c r="I26" s="443"/>
      <c r="J26" s="443"/>
      <c r="K26" s="443"/>
      <c r="L26" s="443"/>
      <c r="M26" s="443"/>
      <c r="N26" s="443"/>
      <c r="O26" s="443"/>
      <c r="P26" s="443"/>
      <c r="Q26" s="443"/>
      <c r="R26" s="443"/>
      <c r="S26" s="443"/>
      <c r="T26" s="443"/>
      <c r="U26" s="443"/>
      <c r="V26" s="443"/>
      <c r="W26" s="443"/>
      <c r="X26" s="443"/>
      <c r="Y26" s="443"/>
      <c r="Z26" s="443"/>
      <c r="AA26" s="443"/>
      <c r="AB26" s="443"/>
      <c r="AC26" s="443"/>
      <c r="AD26" s="443"/>
      <c r="AE26" s="443"/>
      <c r="AF26" s="443"/>
      <c r="AG26" s="443"/>
      <c r="AH26" s="443"/>
      <c r="AI26" s="443"/>
      <c r="AJ26" s="443"/>
      <c r="AK26" s="443"/>
      <c r="AL26" s="443"/>
      <c r="AM26" s="443"/>
      <c r="AN26" s="443"/>
      <c r="AO26" s="443"/>
      <c r="AP26" s="443"/>
      <c r="AQ26" s="443"/>
      <c r="AR26" s="443"/>
      <c r="AU26" s="444"/>
      <c r="AV26" s="444"/>
      <c r="AW26" s="444"/>
      <c r="AX26" s="444"/>
      <c r="AY26" s="444"/>
      <c r="AZ26" s="444"/>
      <c r="BA26" s="444"/>
      <c r="BB26" s="444"/>
      <c r="BC26" s="444"/>
      <c r="BD26" s="444"/>
      <c r="BE26" s="444"/>
      <c r="BF26" s="444"/>
      <c r="BG26" s="444"/>
      <c r="BH26" s="444"/>
      <c r="BI26" s="444"/>
      <c r="BJ26" s="444"/>
      <c r="BK26" s="444"/>
      <c r="BL26" s="444"/>
      <c r="BM26" s="444"/>
      <c r="BN26" s="444"/>
      <c r="BO26" s="444"/>
      <c r="BP26" s="444"/>
      <c r="BQ26" s="444"/>
      <c r="BR26" s="444"/>
      <c r="BS26" s="444"/>
      <c r="BT26" s="444"/>
      <c r="BU26" s="444"/>
      <c r="BV26" s="444"/>
      <c r="BW26" s="444"/>
      <c r="BX26" s="444"/>
      <c r="BY26" s="444"/>
      <c r="BZ26" s="444"/>
      <c r="CA26" s="444"/>
      <c r="CB26" s="444"/>
      <c r="CC26" s="444"/>
      <c r="CD26" s="444"/>
      <c r="CE26" s="444"/>
      <c r="CF26" s="444"/>
      <c r="CG26" s="444"/>
      <c r="CH26" s="444"/>
      <c r="CI26" s="444"/>
      <c r="CJ26" s="444"/>
      <c r="CK26" s="444"/>
      <c r="CL26" s="444"/>
      <c r="CM26" s="444"/>
      <c r="CN26" s="444"/>
      <c r="CO26" s="444"/>
      <c r="CP26" s="444"/>
      <c r="CQ26" s="444"/>
      <c r="CR26" s="444"/>
      <c r="CS26" s="444"/>
      <c r="CT26" s="444"/>
      <c r="CU26" s="444"/>
      <c r="CV26" s="444"/>
      <c r="CW26" s="444"/>
      <c r="CX26" s="444"/>
      <c r="CY26" s="444"/>
      <c r="CZ26" s="444"/>
      <c r="DA26" s="444"/>
      <c r="DB26" s="444"/>
      <c r="DC26" s="444"/>
      <c r="DD26" s="444"/>
      <c r="DE26" s="444"/>
      <c r="DF26" s="444"/>
      <c r="DG26" s="444"/>
      <c r="DH26" s="444"/>
      <c r="DI26" s="444"/>
      <c r="DJ26" s="444"/>
    </row>
    <row r="27" spans="2:115" ht="9.9499999999999993" customHeight="1">
      <c r="C27" s="445"/>
      <c r="D27" s="445"/>
      <c r="E27" s="445"/>
      <c r="F27" s="445"/>
      <c r="G27" s="445"/>
      <c r="H27" s="445"/>
      <c r="I27" s="445"/>
      <c r="J27" s="445"/>
      <c r="K27" s="445"/>
      <c r="L27" s="445"/>
      <c r="M27" s="445"/>
      <c r="N27" s="445"/>
      <c r="O27" s="445"/>
      <c r="P27" s="445"/>
      <c r="Q27" s="445"/>
      <c r="R27" s="445"/>
      <c r="S27" s="445"/>
      <c r="T27" s="445"/>
      <c r="U27" s="445"/>
      <c r="V27" s="445"/>
      <c r="W27" s="445"/>
      <c r="X27" s="445"/>
      <c r="Y27" s="445"/>
      <c r="Z27" s="445"/>
      <c r="AA27" s="445"/>
      <c r="AB27" s="445"/>
      <c r="AC27" s="445"/>
      <c r="AD27" s="445"/>
      <c r="AE27" s="445"/>
      <c r="AF27" s="445"/>
      <c r="AG27" s="445"/>
      <c r="AH27" s="445"/>
      <c r="AI27" s="445"/>
      <c r="AJ27" s="445"/>
      <c r="AK27" s="445"/>
      <c r="AL27" s="445"/>
      <c r="AM27" s="445"/>
      <c r="AN27" s="445"/>
      <c r="AO27" s="445"/>
      <c r="AP27" s="445"/>
      <c r="AQ27" s="445"/>
      <c r="AR27" s="445"/>
      <c r="AU27" s="444"/>
      <c r="AV27" s="444"/>
      <c r="AW27" s="444"/>
      <c r="AX27" s="444"/>
      <c r="AY27" s="444"/>
      <c r="AZ27" s="444"/>
      <c r="BA27" s="444"/>
      <c r="BB27" s="444"/>
      <c r="BC27" s="444"/>
      <c r="BD27" s="444"/>
      <c r="BE27" s="444"/>
      <c r="BF27" s="444"/>
      <c r="BG27" s="444"/>
      <c r="BH27" s="444"/>
      <c r="BI27" s="444"/>
      <c r="BJ27" s="444"/>
      <c r="BK27" s="444"/>
      <c r="BL27" s="444"/>
      <c r="BM27" s="444"/>
      <c r="BN27" s="444"/>
      <c r="BO27" s="444"/>
      <c r="BP27" s="444"/>
      <c r="BQ27" s="444"/>
      <c r="BR27" s="444"/>
      <c r="BS27" s="444"/>
      <c r="BT27" s="444"/>
      <c r="BU27" s="444"/>
      <c r="BV27" s="444"/>
      <c r="BW27" s="444"/>
      <c r="BX27" s="444"/>
      <c r="BY27" s="444"/>
      <c r="BZ27" s="444"/>
      <c r="CA27" s="444"/>
      <c r="CB27" s="444"/>
      <c r="CC27" s="444"/>
      <c r="CD27" s="444"/>
      <c r="CE27" s="444"/>
      <c r="CF27" s="444"/>
      <c r="CG27" s="444"/>
      <c r="CH27" s="444"/>
      <c r="CI27" s="444"/>
      <c r="CJ27" s="444"/>
      <c r="CK27" s="444"/>
      <c r="CL27" s="444"/>
      <c r="CM27" s="444"/>
      <c r="CN27" s="444"/>
      <c r="CO27" s="444"/>
      <c r="CP27" s="444"/>
      <c r="CQ27" s="444"/>
      <c r="CR27" s="444"/>
      <c r="CS27" s="444"/>
      <c r="CT27" s="444"/>
      <c r="CU27" s="444"/>
      <c r="CV27" s="444"/>
      <c r="CW27" s="444"/>
      <c r="CX27" s="444"/>
      <c r="CY27" s="444"/>
      <c r="CZ27" s="444"/>
      <c r="DA27" s="444"/>
      <c r="DB27" s="444"/>
      <c r="DC27" s="444"/>
      <c r="DD27" s="444"/>
      <c r="DE27" s="444"/>
      <c r="DF27" s="444"/>
      <c r="DG27" s="444"/>
      <c r="DH27" s="444"/>
      <c r="DI27" s="444"/>
      <c r="DJ27" s="444"/>
    </row>
    <row r="28" spans="2:115" ht="9.9499999999999993" customHeight="1">
      <c r="C28" s="445" t="s">
        <v>10</v>
      </c>
      <c r="D28" s="445"/>
      <c r="E28" s="445"/>
      <c r="F28" s="445"/>
      <c r="G28" s="445"/>
      <c r="H28" s="445"/>
      <c r="I28" s="445"/>
      <c r="J28" s="445"/>
      <c r="K28" s="445"/>
      <c r="L28" s="445"/>
      <c r="M28" s="445"/>
      <c r="N28" s="445"/>
      <c r="O28" s="445"/>
      <c r="P28" s="445"/>
      <c r="Q28" s="445"/>
      <c r="R28" s="445"/>
      <c r="S28" s="445"/>
      <c r="T28" s="445"/>
      <c r="U28" s="445"/>
      <c r="V28" s="445"/>
      <c r="W28" s="445"/>
      <c r="X28" s="445"/>
      <c r="Y28" s="445"/>
      <c r="Z28" s="445"/>
      <c r="AA28" s="445"/>
      <c r="AB28" s="445"/>
      <c r="AC28" s="445"/>
      <c r="AD28" s="445"/>
      <c r="AE28" s="445"/>
      <c r="AF28" s="445"/>
      <c r="AG28" s="445"/>
      <c r="AH28" s="445"/>
      <c r="AI28" s="445"/>
      <c r="AJ28" s="445"/>
      <c r="AK28" s="445"/>
      <c r="AL28" s="445"/>
      <c r="AM28" s="445"/>
      <c r="AN28" s="445"/>
      <c r="AO28" s="445"/>
      <c r="AP28" s="445"/>
      <c r="AQ28" s="445"/>
      <c r="AR28" s="445"/>
      <c r="AU28" s="444" t="e">
        <f>'CERTIFICADO con M1CH'!AU28:DJ28</f>
        <v>#N/A</v>
      </c>
      <c r="AV28" s="444"/>
      <c r="AW28" s="444"/>
      <c r="AX28" s="444"/>
      <c r="AY28" s="444"/>
      <c r="AZ28" s="444"/>
      <c r="BA28" s="444"/>
      <c r="BB28" s="444"/>
      <c r="BC28" s="444"/>
      <c r="BD28" s="444"/>
      <c r="BE28" s="444"/>
      <c r="BF28" s="444"/>
      <c r="BG28" s="444"/>
      <c r="BH28" s="444"/>
      <c r="BI28" s="444"/>
      <c r="BJ28" s="444"/>
      <c r="BK28" s="444"/>
      <c r="BL28" s="444"/>
      <c r="BM28" s="444"/>
      <c r="BN28" s="444"/>
      <c r="BO28" s="444"/>
      <c r="BP28" s="444"/>
      <c r="BQ28" s="444"/>
      <c r="BR28" s="444"/>
      <c r="BS28" s="444"/>
      <c r="BT28" s="444"/>
      <c r="BU28" s="444"/>
      <c r="BV28" s="444"/>
      <c r="BW28" s="444"/>
      <c r="BX28" s="444"/>
      <c r="BY28" s="444"/>
      <c r="BZ28" s="444"/>
      <c r="CA28" s="444"/>
      <c r="CB28" s="444"/>
      <c r="CC28" s="444"/>
      <c r="CD28" s="444"/>
      <c r="CE28" s="444"/>
      <c r="CF28" s="444"/>
      <c r="CG28" s="444"/>
      <c r="CH28" s="444"/>
      <c r="CI28" s="444"/>
      <c r="CJ28" s="444"/>
      <c r="CK28" s="444"/>
      <c r="CL28" s="444"/>
      <c r="CM28" s="444"/>
      <c r="CN28" s="444"/>
      <c r="CO28" s="444"/>
      <c r="CP28" s="444"/>
      <c r="CQ28" s="444"/>
      <c r="CR28" s="444"/>
      <c r="CS28" s="444"/>
      <c r="CT28" s="444"/>
      <c r="CU28" s="444"/>
      <c r="CV28" s="444"/>
      <c r="CW28" s="444"/>
      <c r="CX28" s="444"/>
      <c r="CY28" s="444"/>
      <c r="CZ28" s="444"/>
      <c r="DA28" s="444"/>
      <c r="DB28" s="444"/>
      <c r="DC28" s="444"/>
      <c r="DD28" s="444"/>
      <c r="DE28" s="444"/>
      <c r="DF28" s="444"/>
      <c r="DG28" s="444"/>
      <c r="DH28" s="444"/>
      <c r="DI28" s="444"/>
      <c r="DJ28" s="444"/>
    </row>
    <row r="29" spans="2:115" ht="9.9499999999999993" customHeight="1">
      <c r="C29" s="443" t="s">
        <v>61</v>
      </c>
      <c r="D29" s="443"/>
      <c r="E29" s="443"/>
      <c r="F29" s="443"/>
      <c r="G29" s="443"/>
      <c r="H29" s="443"/>
      <c r="I29" s="443"/>
      <c r="J29" s="443"/>
      <c r="K29" s="443"/>
      <c r="L29" s="443"/>
      <c r="M29" s="443"/>
      <c r="N29" s="443"/>
      <c r="O29" s="443"/>
      <c r="P29" s="443"/>
      <c r="Q29" s="443"/>
      <c r="R29" s="443"/>
      <c r="S29" s="443"/>
      <c r="T29" s="443"/>
      <c r="U29" s="443"/>
      <c r="V29" s="443"/>
      <c r="W29" s="443"/>
      <c r="X29" s="443"/>
      <c r="Y29" s="443"/>
      <c r="Z29" s="443"/>
      <c r="AA29" s="443"/>
      <c r="AB29" s="443"/>
      <c r="AC29" s="443"/>
      <c r="AD29" s="443"/>
      <c r="AE29" s="443"/>
      <c r="AF29" s="443"/>
      <c r="AG29" s="443"/>
      <c r="AH29" s="443"/>
      <c r="AI29" s="443"/>
      <c r="AJ29" s="443"/>
      <c r="AK29" s="443"/>
      <c r="AL29" s="443"/>
      <c r="AM29" s="443"/>
      <c r="AN29" s="443"/>
      <c r="AO29" s="443"/>
      <c r="AP29" s="443"/>
      <c r="AQ29" s="443"/>
      <c r="AR29" s="443"/>
      <c r="AU29" s="444"/>
      <c r="AV29" s="444"/>
      <c r="AW29" s="444"/>
      <c r="AX29" s="444"/>
      <c r="AY29" s="444"/>
      <c r="AZ29" s="444"/>
      <c r="BA29" s="444"/>
      <c r="BB29" s="444"/>
      <c r="BC29" s="444"/>
      <c r="BD29" s="444"/>
      <c r="BE29" s="444"/>
      <c r="BF29" s="444"/>
      <c r="BG29" s="444"/>
      <c r="BH29" s="444"/>
      <c r="BI29" s="444"/>
      <c r="BJ29" s="444"/>
      <c r="BK29" s="444"/>
      <c r="BL29" s="444"/>
      <c r="BM29" s="444"/>
      <c r="BN29" s="444"/>
      <c r="BO29" s="444"/>
      <c r="BP29" s="444"/>
      <c r="BQ29" s="444"/>
      <c r="BR29" s="444"/>
      <c r="BS29" s="444"/>
      <c r="BT29" s="444"/>
      <c r="BU29" s="444"/>
      <c r="BV29" s="444"/>
      <c r="BW29" s="444"/>
      <c r="BX29" s="444"/>
      <c r="BY29" s="444"/>
      <c r="BZ29" s="444"/>
      <c r="CA29" s="444"/>
      <c r="CB29" s="444"/>
      <c r="CC29" s="444"/>
      <c r="CD29" s="444"/>
      <c r="CE29" s="444"/>
      <c r="CF29" s="444"/>
      <c r="CG29" s="444"/>
      <c r="CH29" s="444"/>
      <c r="CI29" s="444"/>
      <c r="CJ29" s="444"/>
      <c r="CK29" s="444"/>
      <c r="CL29" s="444"/>
      <c r="CM29" s="444"/>
      <c r="CN29" s="444"/>
      <c r="CO29" s="444"/>
      <c r="CP29" s="444"/>
      <c r="CQ29" s="444"/>
      <c r="CR29" s="444"/>
      <c r="CS29" s="444"/>
      <c r="CT29" s="444"/>
      <c r="CU29" s="444"/>
      <c r="CV29" s="444"/>
      <c r="CW29" s="444"/>
      <c r="CX29" s="444"/>
      <c r="CY29" s="444"/>
      <c r="CZ29" s="444"/>
      <c r="DA29" s="444"/>
      <c r="DB29" s="444"/>
      <c r="DC29" s="444"/>
      <c r="DD29" s="444"/>
      <c r="DE29" s="444"/>
      <c r="DF29" s="444"/>
      <c r="DG29" s="444"/>
      <c r="DH29" s="444"/>
      <c r="DI29" s="444"/>
      <c r="DJ29" s="444"/>
    </row>
    <row r="30" spans="2:115" ht="9.9499999999999993" customHeight="1">
      <c r="C30" s="445"/>
      <c r="D30" s="445"/>
      <c r="E30" s="445"/>
      <c r="F30" s="445"/>
      <c r="G30" s="445"/>
      <c r="H30" s="445"/>
      <c r="I30" s="445"/>
      <c r="J30" s="445"/>
      <c r="K30" s="445"/>
      <c r="L30" s="445"/>
      <c r="M30" s="445"/>
      <c r="N30" s="445"/>
      <c r="O30" s="445"/>
      <c r="P30" s="445"/>
      <c r="Q30" s="445"/>
      <c r="R30" s="445"/>
      <c r="S30" s="445"/>
      <c r="T30" s="445"/>
      <c r="U30" s="445"/>
      <c r="V30" s="445"/>
      <c r="W30" s="445"/>
      <c r="X30" s="445"/>
      <c r="Y30" s="445"/>
      <c r="Z30" s="445"/>
      <c r="AA30" s="445"/>
      <c r="AB30" s="445"/>
      <c r="AC30" s="445"/>
      <c r="AD30" s="445"/>
      <c r="AE30" s="445"/>
      <c r="AF30" s="445"/>
      <c r="AG30" s="445"/>
      <c r="AH30" s="445"/>
      <c r="AI30" s="445"/>
      <c r="AJ30" s="445"/>
      <c r="AK30" s="445"/>
      <c r="AL30" s="445"/>
      <c r="AM30" s="445"/>
      <c r="AN30" s="445"/>
      <c r="AO30" s="445"/>
      <c r="AP30" s="445"/>
      <c r="AQ30" s="445"/>
      <c r="AR30" s="445"/>
      <c r="AU30" s="444"/>
      <c r="AV30" s="444"/>
      <c r="AW30" s="444"/>
      <c r="AX30" s="444"/>
      <c r="AY30" s="444"/>
      <c r="AZ30" s="444"/>
      <c r="BA30" s="444"/>
      <c r="BB30" s="444"/>
      <c r="BC30" s="444"/>
      <c r="BD30" s="444"/>
      <c r="BE30" s="444"/>
      <c r="BF30" s="444"/>
      <c r="BG30" s="444"/>
      <c r="BH30" s="444"/>
      <c r="BI30" s="444"/>
      <c r="BJ30" s="444"/>
      <c r="BK30" s="444"/>
      <c r="BL30" s="444"/>
      <c r="BM30" s="444"/>
      <c r="BN30" s="444"/>
      <c r="BO30" s="444"/>
      <c r="BP30" s="444"/>
      <c r="BQ30" s="444"/>
      <c r="BR30" s="444"/>
      <c r="BS30" s="444"/>
      <c r="BT30" s="444"/>
      <c r="BU30" s="444"/>
      <c r="BV30" s="444"/>
      <c r="BW30" s="444"/>
      <c r="BX30" s="444"/>
      <c r="BY30" s="444"/>
      <c r="BZ30" s="444"/>
      <c r="CA30" s="444"/>
      <c r="CB30" s="444"/>
      <c r="CC30" s="444"/>
      <c r="CD30" s="444"/>
      <c r="CE30" s="444"/>
      <c r="CF30" s="444"/>
      <c r="CG30" s="444"/>
      <c r="CH30" s="444"/>
      <c r="CI30" s="444"/>
      <c r="CJ30" s="444"/>
      <c r="CK30" s="444"/>
      <c r="CL30" s="444"/>
      <c r="CM30" s="444"/>
      <c r="CN30" s="444"/>
      <c r="CO30" s="444"/>
      <c r="CP30" s="444"/>
      <c r="CQ30" s="444"/>
      <c r="CR30" s="444"/>
      <c r="CS30" s="444"/>
      <c r="CT30" s="444"/>
      <c r="CU30" s="444"/>
      <c r="CV30" s="444"/>
      <c r="CW30" s="444"/>
      <c r="CX30" s="444"/>
      <c r="CY30" s="444"/>
      <c r="CZ30" s="444"/>
      <c r="DA30" s="444"/>
      <c r="DB30" s="444"/>
      <c r="DC30" s="444"/>
      <c r="DD30" s="444"/>
      <c r="DE30" s="444"/>
      <c r="DF30" s="444"/>
      <c r="DG30" s="444"/>
      <c r="DH30" s="444"/>
      <c r="DI30" s="444"/>
      <c r="DJ30" s="444"/>
    </row>
    <row r="31" spans="2:115" ht="9.9499999999999993" customHeight="1">
      <c r="C31" s="445" t="s">
        <v>62</v>
      </c>
      <c r="D31" s="445"/>
      <c r="E31" s="445"/>
      <c r="F31" s="445"/>
      <c r="G31" s="445"/>
      <c r="H31" s="445"/>
      <c r="I31" s="445"/>
      <c r="J31" s="445"/>
      <c r="K31" s="445"/>
      <c r="L31" s="445"/>
      <c r="M31" s="445"/>
      <c r="N31" s="445"/>
      <c r="O31" s="445"/>
      <c r="P31" s="445"/>
      <c r="Q31" s="445"/>
      <c r="R31" s="445"/>
      <c r="S31" s="445"/>
      <c r="T31" s="445"/>
      <c r="U31" s="445"/>
      <c r="V31" s="445"/>
      <c r="W31" s="445"/>
      <c r="X31" s="445"/>
      <c r="Y31" s="445"/>
      <c r="Z31" s="445"/>
      <c r="AA31" s="445"/>
      <c r="AB31" s="445"/>
      <c r="AC31" s="445"/>
      <c r="AD31" s="445"/>
      <c r="AE31" s="445"/>
      <c r="AF31" s="445"/>
      <c r="AG31" s="445"/>
      <c r="AH31" s="445"/>
      <c r="AI31" s="445"/>
      <c r="AJ31" s="445"/>
      <c r="AK31" s="445"/>
      <c r="AL31" s="445"/>
      <c r="AM31" s="445"/>
      <c r="AN31" s="445"/>
      <c r="AO31" s="445"/>
      <c r="AP31" s="445"/>
      <c r="AQ31" s="445"/>
      <c r="AR31" s="445"/>
      <c r="AU31" s="444">
        <f>'CERTIFICADO con M1CH'!AU31:DG31</f>
        <v>0</v>
      </c>
      <c r="AV31" s="444"/>
      <c r="AW31" s="444"/>
      <c r="AX31" s="444"/>
      <c r="AY31" s="444"/>
      <c r="AZ31" s="444"/>
      <c r="BA31" s="444"/>
      <c r="BB31" s="444"/>
      <c r="BC31" s="444"/>
      <c r="BD31" s="444"/>
      <c r="BE31" s="444"/>
      <c r="BF31" s="444"/>
      <c r="BG31" s="444"/>
      <c r="BH31" s="444"/>
      <c r="BI31" s="444"/>
      <c r="BJ31" s="444"/>
      <c r="BK31" s="444"/>
      <c r="BL31" s="444"/>
      <c r="BM31" s="444"/>
      <c r="BN31" s="444"/>
      <c r="BO31" s="444"/>
      <c r="BP31" s="444"/>
      <c r="BQ31" s="444"/>
      <c r="BR31" s="444"/>
      <c r="BS31" s="444"/>
      <c r="BT31" s="444"/>
      <c r="BU31" s="444"/>
      <c r="BV31" s="444"/>
      <c r="BW31" s="444"/>
      <c r="BX31" s="444"/>
      <c r="BY31" s="444"/>
      <c r="BZ31" s="444"/>
      <c r="CA31" s="444"/>
      <c r="CB31" s="444"/>
      <c r="CC31" s="444"/>
      <c r="CD31" s="444"/>
      <c r="CE31" s="444"/>
      <c r="CF31" s="444"/>
      <c r="CG31" s="444"/>
      <c r="CH31" s="444"/>
      <c r="CI31" s="444"/>
      <c r="CJ31" s="444"/>
      <c r="CK31" s="444"/>
      <c r="CL31" s="444"/>
      <c r="CM31" s="444"/>
      <c r="CN31" s="444"/>
      <c r="CO31" s="444"/>
      <c r="CP31" s="444"/>
      <c r="CQ31" s="444"/>
      <c r="CR31" s="444"/>
      <c r="CS31" s="444"/>
      <c r="CT31" s="444"/>
      <c r="CU31" s="444"/>
      <c r="CV31" s="444"/>
      <c r="CW31" s="444"/>
      <c r="CX31" s="444"/>
      <c r="CY31" s="444"/>
      <c r="CZ31" s="444"/>
      <c r="DA31" s="444"/>
      <c r="DB31" s="444"/>
      <c r="DC31" s="444"/>
      <c r="DD31" s="444"/>
      <c r="DE31" s="444"/>
      <c r="DF31" s="444"/>
      <c r="DG31" s="444"/>
      <c r="DH31" s="180"/>
      <c r="DI31" s="180"/>
      <c r="DJ31" s="180"/>
      <c r="DK31" s="7"/>
    </row>
    <row r="32" spans="2:115" ht="9.9499999999999993" customHeight="1">
      <c r="C32" s="443" t="s">
        <v>63</v>
      </c>
      <c r="D32" s="443"/>
      <c r="E32" s="443"/>
      <c r="F32" s="443"/>
      <c r="G32" s="443"/>
      <c r="H32" s="443"/>
      <c r="I32" s="443"/>
      <c r="J32" s="443"/>
      <c r="K32" s="443"/>
      <c r="L32" s="443"/>
      <c r="M32" s="443"/>
      <c r="N32" s="443"/>
      <c r="O32" s="443"/>
      <c r="P32" s="443"/>
      <c r="Q32" s="443"/>
      <c r="R32" s="443"/>
      <c r="S32" s="443"/>
      <c r="T32" s="443"/>
      <c r="U32" s="443"/>
      <c r="V32" s="443"/>
      <c r="W32" s="443"/>
      <c r="X32" s="443"/>
      <c r="Y32" s="443"/>
      <c r="Z32" s="443"/>
      <c r="AA32" s="443"/>
      <c r="AB32" s="443"/>
      <c r="AC32" s="443"/>
      <c r="AD32" s="443"/>
      <c r="AE32" s="443"/>
      <c r="AF32" s="443"/>
      <c r="AG32" s="443"/>
      <c r="AH32" s="443"/>
      <c r="AI32" s="443"/>
      <c r="AJ32" s="443"/>
      <c r="AK32" s="443"/>
      <c r="AL32" s="443"/>
      <c r="AM32" s="443"/>
      <c r="AN32" s="443"/>
      <c r="AO32" s="443"/>
      <c r="AP32" s="443"/>
      <c r="AQ32" s="443"/>
      <c r="AR32" s="443"/>
      <c r="AU32" s="449"/>
      <c r="AV32" s="449"/>
      <c r="AW32" s="449"/>
      <c r="AX32" s="449"/>
      <c r="AY32" s="449"/>
      <c r="AZ32" s="449"/>
      <c r="BA32" s="449"/>
      <c r="BB32" s="449"/>
      <c r="BC32" s="449"/>
      <c r="BD32" s="449"/>
      <c r="BE32" s="449"/>
      <c r="BF32" s="449"/>
      <c r="BG32" s="449"/>
      <c r="BH32" s="449"/>
      <c r="BI32" s="449"/>
      <c r="BJ32" s="449"/>
      <c r="BK32" s="449"/>
      <c r="BL32" s="449"/>
      <c r="BM32" s="449"/>
      <c r="BN32" s="449"/>
      <c r="BO32" s="449"/>
      <c r="BP32" s="449"/>
      <c r="BQ32" s="449"/>
      <c r="BR32" s="449"/>
      <c r="BS32" s="449"/>
      <c r="BT32" s="449"/>
      <c r="BU32" s="449"/>
      <c r="BV32" s="449"/>
      <c r="BW32" s="449"/>
      <c r="BX32" s="449"/>
      <c r="BY32" s="449"/>
      <c r="BZ32" s="449"/>
      <c r="CA32" s="449"/>
      <c r="CB32" s="449"/>
      <c r="CC32" s="449"/>
      <c r="CD32" s="449"/>
      <c r="CE32" s="449"/>
      <c r="CF32" s="449"/>
      <c r="CG32" s="449"/>
      <c r="CH32" s="449"/>
      <c r="CI32" s="449"/>
      <c r="CJ32" s="449"/>
      <c r="CK32" s="449"/>
      <c r="CL32" s="449"/>
      <c r="CM32" s="449"/>
      <c r="CN32" s="449"/>
      <c r="CO32" s="449"/>
      <c r="CP32" s="449"/>
      <c r="CQ32" s="449"/>
      <c r="CR32" s="449"/>
      <c r="CS32" s="449"/>
      <c r="CT32" s="449"/>
      <c r="CU32" s="449"/>
      <c r="CV32" s="449"/>
      <c r="CW32" s="449"/>
      <c r="CX32" s="449"/>
      <c r="CY32" s="449"/>
      <c r="CZ32" s="449"/>
      <c r="DA32" s="449"/>
      <c r="DB32" s="449"/>
      <c r="DC32" s="449"/>
      <c r="DD32" s="449"/>
      <c r="DE32" s="449"/>
      <c r="DF32" s="449"/>
      <c r="DG32" s="449"/>
      <c r="DH32" s="449"/>
      <c r="DI32" s="449"/>
      <c r="DJ32" s="449"/>
    </row>
    <row r="33" spans="2:115" ht="9.9499999999999993" customHeight="1">
      <c r="C33" s="445"/>
      <c r="D33" s="445"/>
      <c r="E33" s="445"/>
      <c r="F33" s="445"/>
      <c r="G33" s="445"/>
      <c r="H33" s="445"/>
      <c r="I33" s="445"/>
      <c r="J33" s="445"/>
      <c r="K33" s="445"/>
      <c r="L33" s="445"/>
      <c r="M33" s="445"/>
      <c r="N33" s="445"/>
      <c r="O33" s="445"/>
      <c r="P33" s="445"/>
      <c r="Q33" s="445"/>
      <c r="R33" s="445"/>
      <c r="S33" s="445"/>
      <c r="T33" s="445"/>
      <c r="U33" s="445"/>
      <c r="V33" s="445"/>
      <c r="W33" s="445"/>
      <c r="X33" s="445"/>
      <c r="Y33" s="445"/>
      <c r="Z33" s="445"/>
      <c r="AA33" s="445"/>
      <c r="AB33" s="445"/>
      <c r="AC33" s="445"/>
      <c r="AD33" s="445"/>
      <c r="AE33" s="445"/>
      <c r="AF33" s="445"/>
      <c r="AG33" s="445"/>
      <c r="AH33" s="445"/>
      <c r="AI33" s="445"/>
      <c r="AJ33" s="445"/>
      <c r="AK33" s="445"/>
      <c r="AL33" s="445"/>
      <c r="AM33" s="445"/>
      <c r="AN33" s="445"/>
      <c r="AO33" s="445"/>
      <c r="AP33" s="445"/>
      <c r="AQ33" s="445"/>
      <c r="AR33" s="445"/>
      <c r="AU33" s="444"/>
      <c r="AV33" s="444"/>
      <c r="AW33" s="444"/>
      <c r="AX33" s="444"/>
      <c r="AY33" s="444"/>
      <c r="AZ33" s="444"/>
      <c r="BA33" s="444"/>
      <c r="BB33" s="444"/>
      <c r="BC33" s="444"/>
      <c r="BD33" s="444"/>
      <c r="BE33" s="444"/>
      <c r="BF33" s="444"/>
      <c r="BG33" s="444"/>
      <c r="BH33" s="444"/>
      <c r="BI33" s="444"/>
      <c r="BJ33" s="444"/>
      <c r="BK33" s="444"/>
      <c r="BL33" s="444"/>
      <c r="BM33" s="444"/>
      <c r="BN33" s="444"/>
      <c r="BO33" s="444"/>
      <c r="BP33" s="444"/>
      <c r="BQ33" s="444"/>
      <c r="BR33" s="444"/>
      <c r="BS33" s="444"/>
      <c r="BT33" s="444"/>
      <c r="BU33" s="444"/>
      <c r="BV33" s="444"/>
      <c r="BW33" s="444"/>
      <c r="BX33" s="444"/>
      <c r="BY33" s="444"/>
      <c r="BZ33" s="444"/>
      <c r="CA33" s="444"/>
      <c r="CB33" s="444"/>
      <c r="CC33" s="444"/>
      <c r="CD33" s="444"/>
      <c r="CE33" s="444"/>
      <c r="CF33" s="444"/>
      <c r="CG33" s="444"/>
      <c r="CH33" s="444"/>
      <c r="CI33" s="444"/>
      <c r="CJ33" s="444"/>
      <c r="CK33" s="444"/>
      <c r="CL33" s="444"/>
      <c r="CM33" s="444"/>
      <c r="CN33" s="444"/>
      <c r="CO33" s="444"/>
      <c r="CP33" s="444"/>
      <c r="CQ33" s="444"/>
      <c r="CR33" s="444"/>
      <c r="CS33" s="444"/>
      <c r="CT33" s="444"/>
      <c r="CU33" s="444"/>
      <c r="CV33" s="444"/>
      <c r="CW33" s="444"/>
      <c r="CX33" s="444"/>
      <c r="CY33" s="444"/>
      <c r="CZ33" s="444"/>
      <c r="DA33" s="444"/>
      <c r="DB33" s="444"/>
      <c r="DC33" s="444"/>
      <c r="DD33" s="444"/>
      <c r="DE33" s="444"/>
      <c r="DF33" s="444"/>
      <c r="DG33" s="444"/>
      <c r="DH33" s="444"/>
      <c r="DI33" s="444"/>
      <c r="DJ33" s="444"/>
    </row>
    <row r="34" spans="2:115" ht="9.9499999999999993" customHeight="1">
      <c r="C34" s="445" t="s">
        <v>64</v>
      </c>
      <c r="D34" s="445"/>
      <c r="E34" s="445"/>
      <c r="F34" s="445"/>
      <c r="G34" s="445"/>
      <c r="H34" s="445"/>
      <c r="I34" s="445"/>
      <c r="J34" s="445"/>
      <c r="K34" s="445"/>
      <c r="L34" s="445"/>
      <c r="M34" s="445"/>
      <c r="N34" s="445"/>
      <c r="O34" s="445"/>
      <c r="P34" s="445"/>
      <c r="Q34" s="445"/>
      <c r="R34" s="445"/>
      <c r="S34" s="445"/>
      <c r="T34" s="445"/>
      <c r="U34" s="445"/>
      <c r="V34" s="445"/>
      <c r="W34" s="445"/>
      <c r="X34" s="445"/>
      <c r="Y34" s="445"/>
      <c r="Z34" s="445"/>
      <c r="AA34" s="445"/>
      <c r="AB34" s="445"/>
      <c r="AC34" s="445"/>
      <c r="AD34" s="445"/>
      <c r="AE34" s="445"/>
      <c r="AF34" s="445"/>
      <c r="AG34" s="445"/>
      <c r="AH34" s="445"/>
      <c r="AI34" s="445"/>
      <c r="AJ34" s="445"/>
      <c r="AK34" s="445"/>
      <c r="AL34" s="445"/>
      <c r="AM34" s="445"/>
      <c r="AN34" s="445"/>
      <c r="AO34" s="445"/>
      <c r="AP34" s="445"/>
      <c r="AQ34" s="445"/>
      <c r="AR34" s="445"/>
      <c r="AU34" s="444" t="e">
        <f>'CERTIFICADO con M1CH'!AU34:BG34</f>
        <v>#N/A</v>
      </c>
      <c r="AV34" s="444"/>
      <c r="AW34" s="444"/>
      <c r="AX34" s="444"/>
      <c r="AY34" s="444"/>
      <c r="AZ34" s="444"/>
      <c r="BA34" s="444"/>
      <c r="BB34" s="444"/>
      <c r="BC34" s="444"/>
      <c r="BD34" s="444"/>
      <c r="BE34" s="444"/>
      <c r="BF34" s="444"/>
      <c r="BG34" s="444"/>
      <c r="BH34" s="444"/>
      <c r="BI34" s="444"/>
      <c r="BJ34" s="444"/>
      <c r="BK34" s="444"/>
      <c r="BL34" s="444"/>
      <c r="BM34" s="444"/>
      <c r="BN34" s="444"/>
      <c r="BO34" s="444"/>
      <c r="BP34" s="444"/>
      <c r="BQ34" s="444"/>
      <c r="BR34" s="444"/>
      <c r="BS34" s="444"/>
      <c r="BT34" s="444"/>
      <c r="BU34" s="444"/>
      <c r="BV34" s="444"/>
      <c r="BW34" s="444"/>
      <c r="BX34" s="444"/>
      <c r="BY34" s="444"/>
      <c r="BZ34" s="444"/>
      <c r="CA34" s="444"/>
      <c r="CB34" s="444"/>
      <c r="CC34" s="444"/>
      <c r="CD34" s="444"/>
      <c r="CE34" s="444"/>
      <c r="CF34" s="444"/>
      <c r="CG34" s="444"/>
      <c r="CH34" s="444"/>
      <c r="CI34" s="444"/>
      <c r="CJ34" s="444"/>
      <c r="CK34" s="444"/>
      <c r="CL34" s="444"/>
      <c r="CM34" s="444"/>
      <c r="CN34" s="444"/>
      <c r="CO34" s="444"/>
      <c r="CP34" s="444"/>
      <c r="CQ34" s="444"/>
      <c r="CR34" s="444"/>
      <c r="CS34" s="444"/>
      <c r="CT34" s="444"/>
      <c r="CU34" s="444"/>
      <c r="CV34" s="444"/>
      <c r="CW34" s="444"/>
      <c r="CX34" s="444"/>
      <c r="CY34" s="444"/>
      <c r="CZ34" s="444"/>
      <c r="DA34" s="444"/>
      <c r="DB34" s="444"/>
      <c r="DC34" s="444"/>
      <c r="DD34" s="444"/>
      <c r="DE34" s="444"/>
      <c r="DF34" s="444"/>
      <c r="DG34" s="444"/>
      <c r="DH34" s="180"/>
      <c r="DI34" s="180"/>
      <c r="DJ34" s="180"/>
    </row>
    <row r="35" spans="2:115" ht="9.9499999999999993" customHeight="1">
      <c r="C35" s="443" t="s">
        <v>65</v>
      </c>
      <c r="D35" s="443"/>
      <c r="E35" s="443"/>
      <c r="F35" s="443"/>
      <c r="G35" s="443"/>
      <c r="H35" s="443"/>
      <c r="I35" s="443"/>
      <c r="J35" s="443"/>
      <c r="K35" s="443"/>
      <c r="L35" s="443"/>
      <c r="M35" s="443"/>
      <c r="N35" s="443"/>
      <c r="O35" s="443"/>
      <c r="P35" s="443"/>
      <c r="Q35" s="443"/>
      <c r="R35" s="443"/>
      <c r="S35" s="443"/>
      <c r="T35" s="443"/>
      <c r="U35" s="443"/>
      <c r="V35" s="443"/>
      <c r="W35" s="443"/>
      <c r="X35" s="443"/>
      <c r="Y35" s="443"/>
      <c r="Z35" s="443"/>
      <c r="AA35" s="443"/>
      <c r="AB35" s="443"/>
      <c r="AC35" s="443"/>
      <c r="AD35" s="443"/>
      <c r="AE35" s="443"/>
      <c r="AF35" s="443"/>
      <c r="AG35" s="443"/>
      <c r="AH35" s="443"/>
      <c r="AI35" s="443"/>
      <c r="AJ35" s="443"/>
      <c r="AK35" s="443"/>
      <c r="AL35" s="443"/>
      <c r="AM35" s="443"/>
      <c r="AN35" s="443"/>
      <c r="AO35" s="443"/>
      <c r="AP35" s="443"/>
      <c r="AQ35" s="443"/>
      <c r="AR35" s="443"/>
      <c r="AU35" s="449"/>
      <c r="AV35" s="449"/>
      <c r="AW35" s="449"/>
      <c r="AX35" s="449"/>
      <c r="AY35" s="449"/>
      <c r="AZ35" s="449"/>
      <c r="BA35" s="449"/>
      <c r="BB35" s="449"/>
      <c r="BC35" s="449"/>
      <c r="BD35" s="449"/>
      <c r="BE35" s="449"/>
      <c r="BF35" s="449"/>
      <c r="BG35" s="449"/>
      <c r="BH35" s="449"/>
      <c r="BI35" s="449"/>
      <c r="BJ35" s="449"/>
      <c r="BK35" s="449"/>
      <c r="BL35" s="449"/>
      <c r="BM35" s="449"/>
      <c r="BN35" s="449"/>
      <c r="BO35" s="449"/>
      <c r="BP35" s="449"/>
      <c r="BQ35" s="449"/>
      <c r="BR35" s="449"/>
      <c r="BS35" s="449"/>
      <c r="BT35" s="449"/>
      <c r="BU35" s="449"/>
      <c r="BV35" s="449"/>
      <c r="BW35" s="449"/>
      <c r="BX35" s="449"/>
      <c r="BY35" s="449"/>
      <c r="BZ35" s="449"/>
      <c r="CA35" s="449"/>
      <c r="CB35" s="449"/>
      <c r="CC35" s="449"/>
      <c r="CD35" s="449"/>
      <c r="CE35" s="449"/>
      <c r="CF35" s="449"/>
      <c r="CG35" s="449"/>
      <c r="CH35" s="449"/>
      <c r="CI35" s="449"/>
      <c r="CJ35" s="449"/>
      <c r="CK35" s="449"/>
      <c r="CL35" s="449"/>
      <c r="CM35" s="449"/>
      <c r="CN35" s="449"/>
      <c r="CO35" s="449"/>
      <c r="CP35" s="449"/>
      <c r="CQ35" s="449"/>
      <c r="CR35" s="449"/>
      <c r="CS35" s="449"/>
      <c r="CT35" s="449"/>
      <c r="CU35" s="449"/>
      <c r="CV35" s="449"/>
      <c r="CW35" s="449"/>
      <c r="CX35" s="449"/>
      <c r="CY35" s="449"/>
      <c r="CZ35" s="449"/>
      <c r="DA35" s="449"/>
      <c r="DB35" s="449"/>
      <c r="DC35" s="449"/>
      <c r="DD35" s="449"/>
      <c r="DE35" s="449"/>
      <c r="DF35" s="449"/>
      <c r="DG35" s="449"/>
      <c r="DH35" s="449"/>
      <c r="DI35" s="449"/>
      <c r="DJ35" s="449"/>
    </row>
    <row r="36" spans="2:115" ht="9.9499999999999993" customHeight="1">
      <c r="C36" s="445"/>
      <c r="D36" s="445"/>
      <c r="E36" s="445"/>
      <c r="F36" s="445"/>
      <c r="G36" s="445"/>
      <c r="H36" s="445"/>
      <c r="I36" s="445"/>
      <c r="J36" s="445"/>
      <c r="K36" s="445"/>
      <c r="L36" s="445"/>
      <c r="M36" s="445"/>
      <c r="N36" s="445"/>
      <c r="O36" s="445"/>
      <c r="P36" s="445"/>
      <c r="Q36" s="445"/>
      <c r="R36" s="445"/>
      <c r="S36" s="445"/>
      <c r="T36" s="445"/>
      <c r="U36" s="445"/>
      <c r="V36" s="445"/>
      <c r="W36" s="445"/>
      <c r="X36" s="445"/>
      <c r="Y36" s="445"/>
      <c r="Z36" s="445"/>
      <c r="AA36" s="445"/>
      <c r="AB36" s="445"/>
      <c r="AC36" s="445"/>
      <c r="AD36" s="445"/>
      <c r="AE36" s="445"/>
      <c r="AF36" s="445"/>
      <c r="AG36" s="445"/>
      <c r="AH36" s="445"/>
      <c r="AI36" s="445"/>
      <c r="AJ36" s="445"/>
      <c r="AK36" s="445"/>
      <c r="AL36" s="445"/>
      <c r="AM36" s="445"/>
      <c r="AN36" s="445"/>
      <c r="AO36" s="445"/>
      <c r="AP36" s="445"/>
      <c r="AQ36" s="445"/>
      <c r="AR36" s="445"/>
      <c r="AU36" s="444"/>
      <c r="AV36" s="444"/>
      <c r="AW36" s="444"/>
      <c r="AX36" s="444"/>
      <c r="AY36" s="444"/>
      <c r="AZ36" s="444"/>
      <c r="BA36" s="444"/>
      <c r="BB36" s="444"/>
      <c r="BC36" s="444"/>
      <c r="BD36" s="444"/>
      <c r="BE36" s="444"/>
      <c r="BF36" s="444"/>
      <c r="BG36" s="444"/>
      <c r="BH36" s="444"/>
      <c r="BI36" s="444"/>
      <c r="BJ36" s="444"/>
      <c r="BK36" s="444"/>
      <c r="BL36" s="444"/>
      <c r="BM36" s="444"/>
      <c r="BN36" s="444"/>
      <c r="BO36" s="444"/>
      <c r="BP36" s="444"/>
      <c r="BQ36" s="444"/>
      <c r="BR36" s="444"/>
      <c r="BS36" s="444"/>
      <c r="BT36" s="444"/>
      <c r="BU36" s="444"/>
      <c r="BV36" s="444"/>
      <c r="BW36" s="444"/>
      <c r="BX36" s="444"/>
      <c r="BY36" s="444"/>
      <c r="BZ36" s="444"/>
      <c r="CA36" s="444"/>
      <c r="CB36" s="444"/>
      <c r="CC36" s="444"/>
      <c r="CD36" s="444"/>
      <c r="CE36" s="444"/>
      <c r="CF36" s="444"/>
      <c r="CG36" s="444"/>
      <c r="CH36" s="444"/>
      <c r="CI36" s="444"/>
      <c r="CJ36" s="444"/>
      <c r="CK36" s="444"/>
      <c r="CL36" s="444"/>
      <c r="CM36" s="444"/>
      <c r="CN36" s="444"/>
      <c r="CO36" s="444"/>
      <c r="CP36" s="444"/>
      <c r="CQ36" s="444"/>
      <c r="CR36" s="444"/>
      <c r="CS36" s="444"/>
      <c r="CT36" s="444"/>
      <c r="CU36" s="444"/>
      <c r="CV36" s="444"/>
      <c r="CW36" s="444"/>
      <c r="CX36" s="444"/>
      <c r="CY36" s="444"/>
      <c r="CZ36" s="444"/>
      <c r="DA36" s="444"/>
      <c r="DB36" s="444"/>
      <c r="DC36" s="444"/>
      <c r="DD36" s="444"/>
      <c r="DE36" s="444"/>
      <c r="DF36" s="444"/>
      <c r="DG36" s="444"/>
      <c r="DH36" s="444"/>
      <c r="DI36" s="444"/>
      <c r="DJ36" s="444"/>
    </row>
    <row r="37" spans="2:115" ht="9.9499999999999993" customHeight="1">
      <c r="C37" s="445" t="s">
        <v>29</v>
      </c>
      <c r="D37" s="445"/>
      <c r="E37" s="445"/>
      <c r="F37" s="445"/>
      <c r="G37" s="445"/>
      <c r="H37" s="445"/>
      <c r="I37" s="445"/>
      <c r="J37" s="445"/>
      <c r="K37" s="445"/>
      <c r="L37" s="445"/>
      <c r="M37" s="445"/>
      <c r="N37" s="445"/>
      <c r="O37" s="445"/>
      <c r="P37" s="445"/>
      <c r="Q37" s="445"/>
      <c r="R37" s="445"/>
      <c r="S37" s="445"/>
      <c r="T37" s="445"/>
      <c r="U37" s="445"/>
      <c r="V37" s="445"/>
      <c r="W37" s="445"/>
      <c r="X37" s="445"/>
      <c r="Y37" s="445"/>
      <c r="Z37" s="445"/>
      <c r="AA37" s="445"/>
      <c r="AB37" s="445"/>
      <c r="AC37" s="445"/>
      <c r="AD37" s="445"/>
      <c r="AE37" s="445"/>
      <c r="AF37" s="445"/>
      <c r="AG37" s="445"/>
      <c r="AH37" s="445"/>
      <c r="AI37" s="445"/>
      <c r="AJ37" s="445"/>
      <c r="AK37" s="445"/>
      <c r="AL37" s="445"/>
      <c r="AM37" s="445"/>
      <c r="AN37" s="445"/>
      <c r="AO37" s="445"/>
      <c r="AP37" s="445"/>
      <c r="AQ37" s="445"/>
      <c r="AR37" s="445"/>
      <c r="AU37" s="444" t="e">
        <f>'CERTIFICADO con M1CH'!AU37:DJ37</f>
        <v>#N/A</v>
      </c>
      <c r="AV37" s="444"/>
      <c r="AW37" s="444"/>
      <c r="AX37" s="444"/>
      <c r="AY37" s="444"/>
      <c r="AZ37" s="444"/>
      <c r="BA37" s="444"/>
      <c r="BB37" s="444"/>
      <c r="BC37" s="444"/>
      <c r="BD37" s="444"/>
      <c r="BE37" s="444"/>
      <c r="BF37" s="444"/>
      <c r="BG37" s="444"/>
      <c r="BH37" s="444"/>
      <c r="BI37" s="444"/>
      <c r="BJ37" s="444"/>
      <c r="BK37" s="444"/>
      <c r="BL37" s="444"/>
      <c r="BM37" s="444"/>
      <c r="BN37" s="444"/>
      <c r="BO37" s="444"/>
      <c r="BP37" s="444"/>
      <c r="BQ37" s="444"/>
      <c r="BR37" s="444"/>
      <c r="BS37" s="444"/>
      <c r="BT37" s="444"/>
      <c r="BU37" s="444"/>
      <c r="BV37" s="444"/>
      <c r="BW37" s="444"/>
      <c r="BX37" s="444"/>
      <c r="BY37" s="444"/>
      <c r="BZ37" s="444"/>
      <c r="CA37" s="444"/>
      <c r="CB37" s="444"/>
      <c r="CC37" s="444"/>
      <c r="CD37" s="444"/>
      <c r="CE37" s="444"/>
      <c r="CF37" s="444"/>
      <c r="CG37" s="444"/>
      <c r="CH37" s="444"/>
      <c r="CI37" s="444"/>
      <c r="CJ37" s="444"/>
      <c r="CK37" s="444"/>
      <c r="CL37" s="444"/>
      <c r="CM37" s="444"/>
      <c r="CN37" s="444"/>
      <c r="CO37" s="444"/>
      <c r="CP37" s="444"/>
      <c r="CQ37" s="444"/>
      <c r="CR37" s="444"/>
      <c r="CS37" s="444"/>
      <c r="CT37" s="444"/>
      <c r="CU37" s="444"/>
      <c r="CV37" s="444"/>
      <c r="CW37" s="444"/>
      <c r="CX37" s="444"/>
      <c r="CY37" s="444"/>
      <c r="CZ37" s="444"/>
      <c r="DA37" s="444"/>
      <c r="DB37" s="444"/>
      <c r="DC37" s="444"/>
      <c r="DD37" s="444"/>
      <c r="DE37" s="444"/>
      <c r="DF37" s="444"/>
      <c r="DG37" s="444"/>
      <c r="DH37" s="444"/>
      <c r="DI37" s="444"/>
      <c r="DJ37" s="444"/>
    </row>
    <row r="38" spans="2:115" ht="9.9499999999999993" customHeight="1">
      <c r="C38" s="443" t="s">
        <v>66</v>
      </c>
      <c r="D38" s="443"/>
      <c r="E38" s="443"/>
      <c r="F38" s="443"/>
      <c r="G38" s="443"/>
      <c r="H38" s="443"/>
      <c r="I38" s="443"/>
      <c r="J38" s="443"/>
      <c r="K38" s="443"/>
      <c r="L38" s="443"/>
      <c r="M38" s="443"/>
      <c r="N38" s="443"/>
      <c r="O38" s="443"/>
      <c r="P38" s="443"/>
      <c r="Q38" s="443"/>
      <c r="R38" s="443"/>
      <c r="S38" s="443"/>
      <c r="T38" s="443"/>
      <c r="U38" s="443"/>
      <c r="V38" s="443"/>
      <c r="W38" s="443"/>
      <c r="X38" s="443"/>
      <c r="Y38" s="443"/>
      <c r="Z38" s="443"/>
      <c r="AA38" s="443"/>
      <c r="AB38" s="443"/>
      <c r="AC38" s="443"/>
      <c r="AD38" s="443"/>
      <c r="AE38" s="443"/>
      <c r="AF38" s="443"/>
      <c r="AG38" s="443"/>
      <c r="AH38" s="443"/>
      <c r="AI38" s="443"/>
      <c r="AJ38" s="443"/>
      <c r="AK38" s="443"/>
      <c r="AL38" s="443"/>
      <c r="AM38" s="443"/>
      <c r="AN38" s="443"/>
      <c r="AO38" s="443"/>
      <c r="AP38" s="443"/>
      <c r="AQ38" s="443"/>
      <c r="AR38" s="443"/>
      <c r="AU38" s="448" t="e">
        <f>'CERTIFICADO con M1CH'!AU38:DJ38</f>
        <v>#N/A</v>
      </c>
      <c r="AV38" s="448"/>
      <c r="AW38" s="448"/>
      <c r="AX38" s="448"/>
      <c r="AY38" s="448"/>
      <c r="AZ38" s="448"/>
      <c r="BA38" s="448"/>
      <c r="BB38" s="448"/>
      <c r="BC38" s="448"/>
      <c r="BD38" s="448"/>
      <c r="BE38" s="448"/>
      <c r="BF38" s="448"/>
      <c r="BG38" s="448"/>
      <c r="BH38" s="448"/>
      <c r="BI38" s="448"/>
      <c r="BJ38" s="448"/>
      <c r="BK38" s="448"/>
      <c r="BL38" s="448"/>
      <c r="BM38" s="448"/>
      <c r="BN38" s="448"/>
      <c r="BO38" s="448"/>
      <c r="BP38" s="448"/>
      <c r="BQ38" s="448"/>
      <c r="BR38" s="448"/>
      <c r="BS38" s="448"/>
      <c r="BT38" s="448"/>
      <c r="BU38" s="448"/>
      <c r="BV38" s="448"/>
      <c r="BW38" s="448"/>
      <c r="BX38" s="448"/>
      <c r="BY38" s="448"/>
      <c r="BZ38" s="448"/>
      <c r="CA38" s="448"/>
      <c r="CB38" s="448"/>
      <c r="CC38" s="448"/>
      <c r="CD38" s="448"/>
      <c r="CE38" s="448"/>
      <c r="CF38" s="448"/>
      <c r="CG38" s="448"/>
      <c r="CH38" s="448"/>
      <c r="CI38" s="448"/>
      <c r="CJ38" s="448"/>
      <c r="CK38" s="448"/>
      <c r="CL38" s="448"/>
      <c r="CM38" s="448"/>
      <c r="CN38" s="448"/>
      <c r="CO38" s="448"/>
      <c r="CP38" s="448"/>
      <c r="CQ38" s="448"/>
      <c r="CR38" s="448"/>
      <c r="CS38" s="448"/>
      <c r="CT38" s="448"/>
      <c r="CU38" s="448"/>
      <c r="CV38" s="448"/>
      <c r="CW38" s="448"/>
      <c r="CX38" s="448"/>
      <c r="CY38" s="448"/>
      <c r="CZ38" s="448"/>
      <c r="DA38" s="448"/>
      <c r="DB38" s="448"/>
      <c r="DC38" s="448"/>
      <c r="DD38" s="448"/>
      <c r="DE38" s="448"/>
      <c r="DF38" s="448"/>
      <c r="DG38" s="448"/>
      <c r="DH38" s="448"/>
      <c r="DI38" s="448"/>
      <c r="DJ38" s="448"/>
    </row>
    <row r="39" spans="2:115" ht="9.9499999999999993" customHeight="1">
      <c r="C39" s="445"/>
      <c r="D39" s="445"/>
      <c r="E39" s="445"/>
      <c r="F39" s="445"/>
      <c r="G39" s="445"/>
      <c r="H39" s="445"/>
      <c r="I39" s="445"/>
      <c r="J39" s="445"/>
      <c r="K39" s="445"/>
      <c r="L39" s="445"/>
      <c r="M39" s="445"/>
      <c r="N39" s="445"/>
      <c r="O39" s="445"/>
      <c r="P39" s="445"/>
      <c r="Q39" s="445"/>
      <c r="R39" s="445"/>
      <c r="S39" s="445"/>
      <c r="T39" s="445"/>
      <c r="U39" s="445"/>
      <c r="V39" s="445"/>
      <c r="W39" s="445"/>
      <c r="X39" s="445"/>
      <c r="Y39" s="445"/>
      <c r="Z39" s="445"/>
      <c r="AA39" s="445"/>
      <c r="AB39" s="445"/>
      <c r="AC39" s="445"/>
      <c r="AD39" s="445"/>
      <c r="AE39" s="445"/>
      <c r="AF39" s="445"/>
      <c r="AG39" s="445"/>
      <c r="AH39" s="445"/>
      <c r="AI39" s="445"/>
      <c r="AJ39" s="445"/>
      <c r="AK39" s="445"/>
      <c r="AL39" s="445"/>
      <c r="AM39" s="445"/>
      <c r="AN39" s="445"/>
      <c r="AO39" s="445"/>
      <c r="AP39" s="445"/>
      <c r="AQ39" s="445"/>
      <c r="AR39" s="445"/>
      <c r="AU39" s="444"/>
      <c r="AV39" s="444"/>
      <c r="AW39" s="444"/>
      <c r="AX39" s="444"/>
      <c r="AY39" s="444"/>
      <c r="AZ39" s="444"/>
      <c r="BA39" s="444"/>
      <c r="BB39" s="444"/>
      <c r="BC39" s="444"/>
      <c r="BD39" s="444"/>
      <c r="BE39" s="444"/>
      <c r="BF39" s="444"/>
      <c r="BG39" s="444"/>
      <c r="BH39" s="444"/>
      <c r="BI39" s="444"/>
      <c r="BJ39" s="444"/>
      <c r="BK39" s="444"/>
      <c r="BL39" s="444"/>
      <c r="BM39" s="444"/>
      <c r="BN39" s="444"/>
      <c r="BO39" s="444"/>
      <c r="BP39" s="444"/>
      <c r="BQ39" s="444"/>
      <c r="BR39" s="444"/>
      <c r="BS39" s="444"/>
      <c r="BT39" s="444"/>
      <c r="BU39" s="444"/>
      <c r="BV39" s="444"/>
      <c r="BW39" s="444"/>
      <c r="BX39" s="444"/>
      <c r="BY39" s="444"/>
      <c r="BZ39" s="444"/>
      <c r="CA39" s="444"/>
      <c r="CB39" s="444"/>
      <c r="CC39" s="444"/>
      <c r="CD39" s="444"/>
      <c r="CE39" s="444"/>
      <c r="CF39" s="444"/>
      <c r="CG39" s="444"/>
      <c r="CH39" s="444"/>
      <c r="CI39" s="444"/>
      <c r="CJ39" s="444"/>
      <c r="CK39" s="444"/>
      <c r="CL39" s="444"/>
      <c r="CM39" s="444"/>
      <c r="CN39" s="444"/>
      <c r="CO39" s="444"/>
      <c r="CP39" s="444"/>
      <c r="CQ39" s="444"/>
      <c r="CR39" s="444"/>
      <c r="CS39" s="444"/>
      <c r="CT39" s="444"/>
      <c r="CU39" s="444"/>
      <c r="CV39" s="444"/>
      <c r="CW39" s="444"/>
      <c r="CX39" s="444"/>
      <c r="CY39" s="444"/>
      <c r="CZ39" s="444"/>
      <c r="DA39" s="444"/>
      <c r="DB39" s="444"/>
      <c r="DC39" s="444"/>
      <c r="DD39" s="444"/>
      <c r="DE39" s="444"/>
      <c r="DF39" s="444"/>
      <c r="DG39" s="444"/>
      <c r="DH39" s="444"/>
      <c r="DI39" s="444"/>
      <c r="DJ39" s="444"/>
    </row>
    <row r="40" spans="2:115" ht="9.9499999999999993" customHeight="1">
      <c r="C40" s="445" t="s">
        <v>11</v>
      </c>
      <c r="D40" s="445"/>
      <c r="E40" s="445"/>
      <c r="F40" s="445"/>
      <c r="G40" s="445"/>
      <c r="H40" s="445"/>
      <c r="I40" s="445"/>
      <c r="J40" s="445"/>
      <c r="K40" s="445"/>
      <c r="L40" s="445"/>
      <c r="M40" s="445"/>
      <c r="N40" s="445"/>
      <c r="O40" s="445"/>
      <c r="P40" s="445"/>
      <c r="Q40" s="445"/>
      <c r="R40" s="445"/>
      <c r="S40" s="445"/>
      <c r="T40" s="445"/>
      <c r="U40" s="445"/>
      <c r="V40" s="445"/>
      <c r="W40" s="445"/>
      <c r="X40" s="445"/>
      <c r="Y40" s="445"/>
      <c r="Z40" s="445"/>
      <c r="AA40" s="445"/>
      <c r="AB40" s="445"/>
      <c r="AC40" s="445"/>
      <c r="AD40" s="445"/>
      <c r="AE40" s="445"/>
      <c r="AF40" s="445"/>
      <c r="AG40" s="445"/>
      <c r="AH40" s="445"/>
      <c r="AI40" s="445"/>
      <c r="AJ40" s="445"/>
      <c r="AK40" s="445"/>
      <c r="AL40" s="445"/>
      <c r="AM40" s="445"/>
      <c r="AN40" s="445"/>
      <c r="AO40" s="445"/>
      <c r="AP40" s="445"/>
      <c r="AQ40" s="445"/>
      <c r="AR40" s="445"/>
      <c r="AU40" s="447">
        <f>'CERTIFICADO con M1CH'!AU40:DJ40</f>
        <v>0</v>
      </c>
      <c r="AV40" s="447"/>
      <c r="AW40" s="447"/>
      <c r="AX40" s="447"/>
      <c r="AY40" s="447"/>
      <c r="AZ40" s="447"/>
      <c r="BA40" s="447"/>
      <c r="BB40" s="447"/>
      <c r="BC40" s="447"/>
      <c r="BD40" s="447"/>
      <c r="BE40" s="447"/>
      <c r="BF40" s="447"/>
      <c r="BG40" s="447"/>
      <c r="BH40" s="447"/>
      <c r="BI40" s="447"/>
      <c r="BJ40" s="447"/>
      <c r="BK40" s="447"/>
      <c r="BL40" s="447"/>
      <c r="BM40" s="447"/>
      <c r="BN40" s="447"/>
      <c r="BO40" s="447"/>
      <c r="BP40" s="447"/>
      <c r="BQ40" s="447"/>
      <c r="BR40" s="447"/>
      <c r="BS40" s="447"/>
      <c r="BT40" s="447"/>
      <c r="BU40" s="447"/>
      <c r="BV40" s="447"/>
      <c r="BW40" s="447"/>
      <c r="BX40" s="447"/>
      <c r="BY40" s="447"/>
      <c r="BZ40" s="447"/>
      <c r="CA40" s="447"/>
      <c r="CB40" s="447"/>
      <c r="CC40" s="447"/>
      <c r="CD40" s="447"/>
      <c r="CE40" s="447"/>
      <c r="CF40" s="447"/>
      <c r="CG40" s="447"/>
      <c r="CH40" s="447"/>
      <c r="CI40" s="447"/>
      <c r="CJ40" s="447"/>
      <c r="CK40" s="447"/>
      <c r="CL40" s="447"/>
      <c r="CM40" s="447"/>
      <c r="CN40" s="447"/>
      <c r="CO40" s="447"/>
      <c r="CP40" s="447"/>
      <c r="CQ40" s="447"/>
      <c r="CR40" s="447"/>
      <c r="CS40" s="447"/>
      <c r="CT40" s="447"/>
      <c r="CU40" s="447"/>
      <c r="CV40" s="447"/>
      <c r="CW40" s="447"/>
      <c r="CX40" s="447"/>
      <c r="CY40" s="447"/>
      <c r="CZ40" s="447"/>
      <c r="DA40" s="447"/>
      <c r="DB40" s="447"/>
      <c r="DC40" s="447"/>
      <c r="DD40" s="447"/>
      <c r="DE40" s="447"/>
      <c r="DF40" s="447"/>
      <c r="DG40" s="447"/>
      <c r="DH40" s="447"/>
      <c r="DI40" s="447"/>
      <c r="DJ40" s="447"/>
    </row>
    <row r="41" spans="2:115" ht="9.9499999999999993" customHeight="1">
      <c r="C41" s="443" t="s">
        <v>67</v>
      </c>
      <c r="D41" s="443"/>
      <c r="E41" s="443"/>
      <c r="F41" s="443"/>
      <c r="G41" s="443"/>
      <c r="H41" s="443"/>
      <c r="I41" s="443"/>
      <c r="J41" s="443"/>
      <c r="K41" s="443"/>
      <c r="L41" s="443"/>
      <c r="M41" s="443"/>
      <c r="N41" s="443"/>
      <c r="O41" s="443"/>
      <c r="P41" s="443"/>
      <c r="Q41" s="443"/>
      <c r="R41" s="443"/>
      <c r="S41" s="443"/>
      <c r="T41" s="443"/>
      <c r="U41" s="443"/>
      <c r="V41" s="443"/>
      <c r="W41" s="443"/>
      <c r="X41" s="443"/>
      <c r="Y41" s="443"/>
      <c r="Z41" s="443"/>
      <c r="AA41" s="443"/>
      <c r="AB41" s="443"/>
      <c r="AC41" s="443"/>
      <c r="AD41" s="443"/>
      <c r="AE41" s="443"/>
      <c r="AF41" s="443"/>
      <c r="AG41" s="443"/>
      <c r="AH41" s="443"/>
      <c r="AI41" s="443"/>
      <c r="AJ41" s="443"/>
      <c r="AK41" s="443"/>
      <c r="AL41" s="443"/>
      <c r="AM41" s="443"/>
      <c r="AN41" s="443"/>
      <c r="AO41" s="443"/>
      <c r="AP41" s="443"/>
      <c r="AQ41" s="443"/>
      <c r="AR41" s="443"/>
      <c r="AU41" s="444"/>
      <c r="AV41" s="444"/>
      <c r="AW41" s="444"/>
      <c r="AX41" s="444"/>
      <c r="AY41" s="444"/>
      <c r="AZ41" s="444"/>
      <c r="BA41" s="444"/>
      <c r="BB41" s="444"/>
      <c r="BC41" s="444"/>
      <c r="BD41" s="444"/>
      <c r="BE41" s="444"/>
      <c r="BF41" s="444"/>
      <c r="BG41" s="444"/>
      <c r="BH41" s="444"/>
      <c r="BI41" s="444"/>
      <c r="BJ41" s="444"/>
      <c r="BK41" s="444"/>
      <c r="BL41" s="444"/>
      <c r="BM41" s="444"/>
      <c r="BN41" s="444"/>
      <c r="BO41" s="444"/>
      <c r="BP41" s="444"/>
      <c r="BQ41" s="444"/>
      <c r="BR41" s="444"/>
      <c r="BS41" s="444"/>
      <c r="BT41" s="444"/>
      <c r="BU41" s="444"/>
      <c r="BV41" s="444"/>
      <c r="BW41" s="444"/>
      <c r="BX41" s="444"/>
      <c r="BY41" s="444"/>
      <c r="BZ41" s="444"/>
      <c r="CA41" s="444"/>
      <c r="CB41" s="444"/>
      <c r="CC41" s="444"/>
      <c r="CD41" s="444"/>
      <c r="CE41" s="444"/>
      <c r="CF41" s="444"/>
      <c r="CG41" s="444"/>
      <c r="CH41" s="444"/>
      <c r="CI41" s="444"/>
      <c r="CJ41" s="444"/>
      <c r="CK41" s="444"/>
      <c r="CL41" s="444"/>
      <c r="CM41" s="444"/>
      <c r="CN41" s="444"/>
      <c r="CO41" s="444"/>
      <c r="CP41" s="444"/>
      <c r="CQ41" s="444"/>
      <c r="CR41" s="444"/>
      <c r="CS41" s="444"/>
      <c r="CT41" s="444"/>
      <c r="CU41" s="444"/>
      <c r="CV41" s="444"/>
      <c r="CW41" s="444"/>
      <c r="CX41" s="444"/>
      <c r="CY41" s="444"/>
      <c r="CZ41" s="444"/>
      <c r="DA41" s="444"/>
      <c r="DB41" s="444"/>
      <c r="DC41" s="444"/>
      <c r="DD41" s="444"/>
      <c r="DE41" s="444"/>
      <c r="DF41" s="444"/>
      <c r="DG41" s="444"/>
      <c r="DH41" s="444"/>
      <c r="DI41" s="444"/>
      <c r="DJ41" s="444"/>
    </row>
    <row r="42" spans="2:115" ht="9.9499999999999993" customHeight="1">
      <c r="C42" s="445"/>
      <c r="D42" s="445"/>
      <c r="E42" s="445"/>
      <c r="F42" s="445"/>
      <c r="G42" s="445"/>
      <c r="H42" s="445"/>
      <c r="I42" s="445"/>
      <c r="J42" s="445"/>
      <c r="K42" s="445"/>
      <c r="L42" s="445"/>
      <c r="M42" s="445"/>
      <c r="N42" s="445"/>
      <c r="O42" s="445"/>
      <c r="P42" s="445"/>
      <c r="Q42" s="445"/>
      <c r="R42" s="445"/>
      <c r="S42" s="445"/>
      <c r="T42" s="445"/>
      <c r="U42" s="445"/>
      <c r="V42" s="445"/>
      <c r="W42" s="445"/>
      <c r="X42" s="445"/>
      <c r="Y42" s="445"/>
      <c r="Z42" s="445"/>
      <c r="AA42" s="445"/>
      <c r="AB42" s="445"/>
      <c r="AC42" s="445"/>
      <c r="AD42" s="445"/>
      <c r="AE42" s="445"/>
      <c r="AF42" s="445"/>
      <c r="AG42" s="445"/>
      <c r="AH42" s="445"/>
      <c r="AI42" s="445"/>
      <c r="AJ42" s="445"/>
      <c r="AK42" s="445"/>
      <c r="AL42" s="445"/>
      <c r="AM42" s="445"/>
      <c r="AN42" s="445"/>
      <c r="AO42" s="445"/>
      <c r="AP42" s="445"/>
      <c r="AQ42" s="445"/>
      <c r="AR42" s="445"/>
      <c r="AU42" s="444"/>
      <c r="AV42" s="444"/>
      <c r="AW42" s="444"/>
      <c r="AX42" s="444"/>
      <c r="AY42" s="444"/>
      <c r="AZ42" s="444"/>
      <c r="BA42" s="444"/>
      <c r="BB42" s="444"/>
      <c r="BC42" s="444"/>
      <c r="BD42" s="444"/>
      <c r="BE42" s="444"/>
      <c r="BF42" s="444"/>
      <c r="BG42" s="444"/>
      <c r="BH42" s="444"/>
      <c r="BI42" s="444"/>
      <c r="BJ42" s="444"/>
      <c r="BK42" s="444"/>
      <c r="BL42" s="444"/>
      <c r="BM42" s="444"/>
      <c r="BN42" s="444"/>
      <c r="BO42" s="444"/>
      <c r="BP42" s="444"/>
      <c r="BQ42" s="444"/>
      <c r="BR42" s="444"/>
      <c r="BS42" s="444"/>
      <c r="BT42" s="444"/>
      <c r="BU42" s="444"/>
      <c r="BV42" s="444"/>
      <c r="BW42" s="444"/>
      <c r="BX42" s="444"/>
      <c r="BY42" s="444"/>
      <c r="BZ42" s="444"/>
      <c r="CA42" s="444"/>
      <c r="CB42" s="444"/>
      <c r="CC42" s="444"/>
      <c r="CD42" s="444"/>
      <c r="CE42" s="444"/>
      <c r="CF42" s="444"/>
      <c r="CG42" s="444"/>
      <c r="CH42" s="444"/>
      <c r="CI42" s="444"/>
      <c r="CJ42" s="444"/>
      <c r="CK42" s="444"/>
      <c r="CL42" s="444"/>
      <c r="CM42" s="444"/>
      <c r="CN42" s="444"/>
      <c r="CO42" s="444"/>
      <c r="CP42" s="444"/>
      <c r="CQ42" s="444"/>
      <c r="CR42" s="444"/>
      <c r="CS42" s="444"/>
      <c r="CT42" s="444"/>
      <c r="CU42" s="444"/>
      <c r="CV42" s="444"/>
      <c r="CW42" s="444"/>
      <c r="CX42" s="444"/>
      <c r="CY42" s="444"/>
      <c r="CZ42" s="444"/>
      <c r="DA42" s="444"/>
      <c r="DB42" s="444"/>
      <c r="DC42" s="444"/>
      <c r="DD42" s="444"/>
      <c r="DE42" s="444"/>
      <c r="DF42" s="444"/>
      <c r="DG42" s="444"/>
      <c r="DH42" s="444"/>
      <c r="DI42" s="444"/>
      <c r="DJ42" s="444"/>
    </row>
    <row r="43" spans="2:115" ht="9.9499999999999993" customHeight="1">
      <c r="C43" s="445" t="s">
        <v>68</v>
      </c>
      <c r="D43" s="445"/>
      <c r="E43" s="445"/>
      <c r="F43" s="445"/>
      <c r="G43" s="445"/>
      <c r="H43" s="445"/>
      <c r="I43" s="445"/>
      <c r="J43" s="445"/>
      <c r="K43" s="445"/>
      <c r="L43" s="445"/>
      <c r="M43" s="445"/>
      <c r="N43" s="445"/>
      <c r="O43" s="445"/>
      <c r="P43" s="445"/>
      <c r="Q43" s="445"/>
      <c r="R43" s="445"/>
      <c r="S43" s="445"/>
      <c r="T43" s="445"/>
      <c r="U43" s="445"/>
      <c r="V43" s="445"/>
      <c r="W43" s="445"/>
      <c r="X43" s="445"/>
      <c r="Y43" s="445"/>
      <c r="Z43" s="445"/>
      <c r="AA43" s="445"/>
      <c r="AB43" s="445"/>
      <c r="AC43" s="445"/>
      <c r="AD43" s="445"/>
      <c r="AE43" s="445"/>
      <c r="AF43" s="445"/>
      <c r="AG43" s="445"/>
      <c r="AH43" s="445"/>
      <c r="AI43" s="445"/>
      <c r="AJ43" s="445"/>
      <c r="AK43" s="445"/>
      <c r="AL43" s="445"/>
      <c r="AM43" s="445"/>
      <c r="AN43" s="445"/>
      <c r="AO43" s="445"/>
      <c r="AP43" s="445"/>
      <c r="AQ43" s="445"/>
      <c r="AR43" s="445"/>
      <c r="AU43" s="447">
        <f>'CERTIFICADO con M1CH'!AU43:DJ43</f>
        <v>0</v>
      </c>
      <c r="AV43" s="447"/>
      <c r="AW43" s="447"/>
      <c r="AX43" s="447"/>
      <c r="AY43" s="447"/>
      <c r="AZ43" s="447"/>
      <c r="BA43" s="447"/>
      <c r="BB43" s="447"/>
      <c r="BC43" s="447"/>
      <c r="BD43" s="447"/>
      <c r="BE43" s="447"/>
      <c r="BF43" s="447"/>
      <c r="BG43" s="447"/>
      <c r="BH43" s="447"/>
      <c r="BI43" s="447"/>
      <c r="BJ43" s="447"/>
      <c r="BK43" s="447"/>
      <c r="BL43" s="447"/>
      <c r="BM43" s="447"/>
      <c r="BN43" s="447"/>
      <c r="BO43" s="447"/>
      <c r="BP43" s="447"/>
      <c r="BQ43" s="447"/>
      <c r="BR43" s="447"/>
      <c r="BS43" s="447"/>
      <c r="BT43" s="447"/>
      <c r="BU43" s="447"/>
      <c r="BV43" s="447"/>
      <c r="BW43" s="447"/>
      <c r="BX43" s="447"/>
      <c r="BY43" s="447"/>
      <c r="BZ43" s="447"/>
      <c r="CA43" s="447"/>
      <c r="CB43" s="447"/>
      <c r="CC43" s="447"/>
      <c r="CD43" s="447"/>
      <c r="CE43" s="447"/>
      <c r="CF43" s="447"/>
      <c r="CG43" s="447"/>
      <c r="CH43" s="447"/>
      <c r="CI43" s="447"/>
      <c r="CJ43" s="447"/>
      <c r="CK43" s="447"/>
      <c r="CL43" s="447"/>
      <c r="CM43" s="447"/>
      <c r="CN43" s="447"/>
      <c r="CO43" s="447"/>
      <c r="CP43" s="447"/>
      <c r="CQ43" s="447"/>
      <c r="CR43" s="447"/>
      <c r="CS43" s="447"/>
      <c r="CT43" s="447"/>
      <c r="CU43" s="447"/>
      <c r="CV43" s="447"/>
      <c r="CW43" s="447"/>
      <c r="CX43" s="447"/>
      <c r="CY43" s="447"/>
      <c r="CZ43" s="447"/>
      <c r="DA43" s="447"/>
      <c r="DB43" s="447"/>
      <c r="DC43" s="447"/>
      <c r="DD43" s="447"/>
      <c r="DE43" s="447"/>
      <c r="DF43" s="447"/>
      <c r="DG43" s="447"/>
      <c r="DH43" s="447"/>
      <c r="DI43" s="447"/>
      <c r="DJ43" s="447"/>
    </row>
    <row r="44" spans="2:115" ht="9.9499999999999993" customHeight="1">
      <c r="C44" s="443" t="s">
        <v>69</v>
      </c>
      <c r="D44" s="443"/>
      <c r="E44" s="443"/>
      <c r="F44" s="443"/>
      <c r="G44" s="443"/>
      <c r="H44" s="443"/>
      <c r="I44" s="443"/>
      <c r="J44" s="443"/>
      <c r="K44" s="443"/>
      <c r="L44" s="443"/>
      <c r="M44" s="443"/>
      <c r="N44" s="443"/>
      <c r="O44" s="443"/>
      <c r="P44" s="443"/>
      <c r="Q44" s="443"/>
      <c r="R44" s="443"/>
      <c r="S44" s="443"/>
      <c r="T44" s="443"/>
      <c r="U44" s="443"/>
      <c r="V44" s="443"/>
      <c r="W44" s="443"/>
      <c r="X44" s="443"/>
      <c r="Y44" s="443"/>
      <c r="Z44" s="443"/>
      <c r="AA44" s="443"/>
      <c r="AB44" s="443"/>
      <c r="AC44" s="443"/>
      <c r="AD44" s="443"/>
      <c r="AE44" s="443"/>
      <c r="AF44" s="443"/>
      <c r="AG44" s="443"/>
      <c r="AH44" s="443"/>
      <c r="AI44" s="443"/>
      <c r="AJ44" s="443"/>
      <c r="AK44" s="443"/>
      <c r="AL44" s="443"/>
      <c r="AM44" s="443"/>
      <c r="AN44" s="443"/>
      <c r="AO44" s="443"/>
      <c r="AP44" s="443"/>
      <c r="AQ44" s="443"/>
      <c r="AR44" s="443"/>
      <c r="AU44" s="444"/>
      <c r="AV44" s="444"/>
      <c r="AW44" s="444"/>
      <c r="AX44" s="444"/>
      <c r="AY44" s="444"/>
      <c r="AZ44" s="444"/>
      <c r="BA44" s="444"/>
      <c r="BB44" s="444"/>
      <c r="BC44" s="444"/>
      <c r="BD44" s="444"/>
      <c r="BE44" s="444"/>
      <c r="BF44" s="444"/>
      <c r="BG44" s="444"/>
      <c r="BH44" s="444"/>
      <c r="BI44" s="444"/>
      <c r="BJ44" s="444"/>
      <c r="BK44" s="444"/>
      <c r="BL44" s="444"/>
      <c r="BM44" s="444"/>
      <c r="BN44" s="444"/>
      <c r="BO44" s="444"/>
      <c r="BP44" s="444"/>
      <c r="BQ44" s="444"/>
      <c r="BR44" s="444"/>
      <c r="BS44" s="444"/>
      <c r="BT44" s="444"/>
      <c r="BU44" s="444"/>
      <c r="BV44" s="444"/>
      <c r="BW44" s="444"/>
      <c r="BX44" s="444"/>
      <c r="BY44" s="444"/>
      <c r="BZ44" s="444"/>
      <c r="CA44" s="444"/>
      <c r="CB44" s="444"/>
      <c r="CC44" s="444"/>
      <c r="CD44" s="444"/>
      <c r="CE44" s="444"/>
      <c r="CF44" s="444"/>
      <c r="CG44" s="444"/>
      <c r="CH44" s="444"/>
      <c r="CI44" s="444"/>
      <c r="CJ44" s="444"/>
      <c r="CK44" s="444"/>
      <c r="CL44" s="444"/>
      <c r="CM44" s="444"/>
      <c r="CN44" s="444"/>
      <c r="CO44" s="444"/>
      <c r="CP44" s="444"/>
      <c r="CQ44" s="444"/>
      <c r="CR44" s="444"/>
      <c r="CS44" s="444"/>
      <c r="CT44" s="444"/>
      <c r="CU44" s="444"/>
      <c r="CV44" s="444"/>
      <c r="CW44" s="444"/>
      <c r="CX44" s="444"/>
      <c r="CY44" s="444"/>
      <c r="CZ44" s="444"/>
      <c r="DA44" s="444"/>
      <c r="DB44" s="444"/>
      <c r="DC44" s="444"/>
      <c r="DD44" s="444"/>
      <c r="DE44" s="444"/>
      <c r="DF44" s="444"/>
      <c r="DG44" s="444"/>
      <c r="DH44" s="444"/>
      <c r="DI44" s="444"/>
      <c r="DJ44" s="444"/>
    </row>
    <row r="45" spans="2:115" ht="9.9499999999999993" customHeight="1">
      <c r="C45" s="445"/>
      <c r="D45" s="445"/>
      <c r="E45" s="445"/>
      <c r="F45" s="445"/>
      <c r="G45" s="445"/>
      <c r="H45" s="445"/>
      <c r="I45" s="445"/>
      <c r="J45" s="445"/>
      <c r="K45" s="445"/>
      <c r="L45" s="445"/>
      <c r="M45" s="445"/>
      <c r="N45" s="445"/>
      <c r="O45" s="445"/>
      <c r="P45" s="445"/>
      <c r="Q45" s="445"/>
      <c r="R45" s="445"/>
      <c r="S45" s="445"/>
      <c r="T45" s="445"/>
      <c r="U45" s="445"/>
      <c r="V45" s="445"/>
      <c r="W45" s="445"/>
      <c r="X45" s="445"/>
      <c r="Y45" s="445"/>
      <c r="Z45" s="445"/>
      <c r="AA45" s="445"/>
      <c r="AB45" s="445"/>
      <c r="AC45" s="445"/>
      <c r="AD45" s="445"/>
      <c r="AE45" s="445"/>
      <c r="AF45" s="445"/>
      <c r="AG45" s="445"/>
      <c r="AH45" s="445"/>
      <c r="AI45" s="445"/>
      <c r="AJ45" s="445"/>
      <c r="AK45" s="445"/>
      <c r="AL45" s="445"/>
      <c r="AM45" s="445"/>
      <c r="AN45" s="445"/>
      <c r="AO45" s="445"/>
      <c r="AP45" s="445"/>
      <c r="AQ45" s="445"/>
      <c r="AR45" s="445"/>
      <c r="AU45" s="444"/>
      <c r="AV45" s="444"/>
      <c r="AW45" s="444"/>
      <c r="AX45" s="444"/>
      <c r="AY45" s="444"/>
      <c r="AZ45" s="444"/>
      <c r="BA45" s="444"/>
      <c r="BB45" s="444"/>
      <c r="BC45" s="444"/>
      <c r="BD45" s="444"/>
      <c r="BE45" s="444"/>
      <c r="BF45" s="444"/>
      <c r="BG45" s="444"/>
      <c r="BH45" s="444"/>
      <c r="BI45" s="444"/>
      <c r="BJ45" s="444"/>
      <c r="BK45" s="444"/>
      <c r="BL45" s="444"/>
      <c r="BM45" s="444"/>
      <c r="BN45" s="444"/>
      <c r="BO45" s="444"/>
      <c r="BP45" s="444"/>
      <c r="BQ45" s="444"/>
      <c r="BR45" s="444"/>
      <c r="BS45" s="444"/>
      <c r="BT45" s="444"/>
      <c r="BU45" s="444"/>
      <c r="BV45" s="444"/>
      <c r="BW45" s="444"/>
      <c r="BX45" s="444"/>
      <c r="BY45" s="444"/>
      <c r="BZ45" s="444"/>
      <c r="CA45" s="444"/>
      <c r="CB45" s="444"/>
      <c r="CC45" s="444"/>
      <c r="CD45" s="444"/>
      <c r="CE45" s="444"/>
      <c r="CF45" s="444"/>
      <c r="CG45" s="444"/>
      <c r="CH45" s="444"/>
      <c r="CI45" s="444"/>
      <c r="CJ45" s="444"/>
      <c r="CK45" s="444"/>
      <c r="CL45" s="444"/>
      <c r="CM45" s="444"/>
      <c r="CN45" s="444"/>
      <c r="CO45" s="444"/>
      <c r="CP45" s="444"/>
      <c r="CQ45" s="444"/>
      <c r="CR45" s="444"/>
      <c r="CS45" s="444"/>
      <c r="CT45" s="444"/>
      <c r="CU45" s="444"/>
      <c r="CV45" s="444"/>
      <c r="CW45" s="444"/>
      <c r="CX45" s="444"/>
      <c r="CY45" s="444"/>
      <c r="CZ45" s="444"/>
      <c r="DA45" s="444"/>
      <c r="DB45" s="444"/>
      <c r="DC45" s="444"/>
      <c r="DD45" s="444"/>
      <c r="DE45" s="444"/>
      <c r="DF45" s="444"/>
      <c r="DG45" s="444"/>
      <c r="DH45" s="444"/>
      <c r="DI45" s="444"/>
      <c r="DJ45" s="444"/>
    </row>
    <row r="46" spans="2:115" ht="9.9499999999999993" customHeight="1">
      <c r="B46" s="178"/>
      <c r="C46" s="178"/>
      <c r="D46" s="178"/>
      <c r="E46" s="178"/>
      <c r="F46" s="178"/>
      <c r="G46" s="178"/>
      <c r="H46" s="178"/>
      <c r="I46" s="17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178"/>
      <c r="BB46" s="178"/>
      <c r="BC46" s="178"/>
      <c r="BD46" s="17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c r="CS46" s="178"/>
      <c r="CT46" s="178"/>
      <c r="CU46" s="178"/>
      <c r="CV46" s="178"/>
      <c r="CW46" s="178"/>
      <c r="CX46" s="178"/>
      <c r="CY46" s="178"/>
      <c r="CZ46" s="178"/>
      <c r="DA46" s="178"/>
      <c r="DB46" s="178"/>
      <c r="DC46" s="178"/>
      <c r="DD46" s="178"/>
      <c r="DE46" s="178"/>
      <c r="DF46" s="178"/>
      <c r="DG46" s="178"/>
      <c r="DH46" s="178"/>
      <c r="DI46" s="178"/>
      <c r="DJ46" s="178"/>
      <c r="DK46" s="178"/>
    </row>
    <row r="47" spans="2:115">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row>
    <row r="48" spans="2:115">
      <c r="B48" s="446" t="s">
        <v>70</v>
      </c>
      <c r="C48" s="446"/>
      <c r="D48" s="446"/>
      <c r="E48" s="446"/>
      <c r="F48" s="446"/>
      <c r="G48" s="446"/>
      <c r="H48" s="446"/>
      <c r="I48" s="446"/>
      <c r="J48" s="446"/>
      <c r="K48" s="446"/>
      <c r="L48" s="446"/>
      <c r="M48" s="446"/>
      <c r="N48" s="446"/>
      <c r="O48" s="446"/>
      <c r="P48" s="446"/>
      <c r="Q48" s="446"/>
      <c r="R48" s="446"/>
      <c r="S48" s="446"/>
      <c r="T48" s="446"/>
      <c r="U48" s="446"/>
      <c r="V48" s="446"/>
      <c r="W48" s="446"/>
      <c r="X48" s="446"/>
      <c r="Y48" s="446"/>
      <c r="Z48" s="446"/>
      <c r="AA48" s="446"/>
      <c r="AB48" s="446"/>
      <c r="AC48" s="446"/>
      <c r="AD48" s="446"/>
      <c r="AE48" s="446"/>
      <c r="AF48" s="446"/>
      <c r="AG48" s="446"/>
      <c r="AH48" s="446"/>
      <c r="AI48" s="446"/>
      <c r="AJ48" s="446"/>
      <c r="AK48" s="446"/>
      <c r="AL48" s="446"/>
      <c r="AM48" s="446"/>
      <c r="AN48" s="446"/>
      <c r="AO48" s="446"/>
      <c r="AP48" s="446"/>
      <c r="AQ48" s="446"/>
      <c r="AR48" s="446"/>
      <c r="AS48" s="446"/>
      <c r="AT48" s="446"/>
      <c r="AU48" s="446"/>
      <c r="AV48" s="446"/>
      <c r="AW48" s="446"/>
      <c r="AX48" s="446"/>
      <c r="AY48" s="446"/>
      <c r="AZ48" s="446"/>
      <c r="BA48" s="446"/>
      <c r="BB48" s="446"/>
      <c r="BC48" s="446"/>
      <c r="BD48" s="446"/>
      <c r="BE48" s="446"/>
      <c r="BF48" s="446"/>
      <c r="BG48" s="446" t="s">
        <v>71</v>
      </c>
      <c r="BH48" s="446"/>
      <c r="BI48" s="446"/>
      <c r="BJ48" s="446"/>
      <c r="BK48" s="446"/>
      <c r="BL48" s="446"/>
      <c r="BM48" s="446"/>
      <c r="BN48" s="446"/>
      <c r="BO48" s="446"/>
      <c r="BP48" s="446"/>
      <c r="BQ48" s="446"/>
      <c r="BR48" s="446"/>
      <c r="BS48" s="446"/>
      <c r="BT48" s="446"/>
      <c r="BU48" s="446"/>
      <c r="BV48" s="446"/>
      <c r="BW48" s="446"/>
      <c r="BX48" s="446"/>
      <c r="BY48" s="446"/>
      <c r="BZ48" s="446"/>
      <c r="CA48" s="446"/>
      <c r="CB48" s="446"/>
      <c r="CC48" s="446"/>
      <c r="CD48" s="446"/>
      <c r="CE48" s="446"/>
      <c r="CF48" s="446"/>
      <c r="CG48" s="446"/>
      <c r="CH48" s="446"/>
      <c r="CI48" s="446"/>
      <c r="CJ48" s="446"/>
      <c r="CK48" s="446"/>
      <c r="CL48" s="446"/>
      <c r="CM48" s="446"/>
      <c r="CN48" s="446"/>
      <c r="CO48" s="446"/>
      <c r="CP48" s="446"/>
      <c r="CQ48" s="446"/>
      <c r="CR48" s="446"/>
      <c r="CS48" s="446"/>
      <c r="CT48" s="446"/>
      <c r="CU48" s="446"/>
      <c r="CV48" s="446"/>
      <c r="CW48" s="446"/>
      <c r="CX48" s="446"/>
      <c r="CY48" s="446"/>
      <c r="CZ48" s="446"/>
      <c r="DA48" s="446"/>
      <c r="DB48" s="446"/>
      <c r="DC48" s="446"/>
      <c r="DD48" s="446"/>
      <c r="DE48" s="446"/>
      <c r="DF48" s="446"/>
      <c r="DG48" s="446"/>
      <c r="DH48" s="446"/>
      <c r="DI48" s="446"/>
      <c r="DJ48" s="446"/>
      <c r="DK48" s="446"/>
    </row>
    <row r="50" spans="1:125">
      <c r="DU50" s="181" t="s">
        <v>93</v>
      </c>
    </row>
    <row r="54" spans="1:125" ht="12.75" customHeight="1">
      <c r="B54" s="441" t="s">
        <v>107</v>
      </c>
      <c r="C54" s="441"/>
      <c r="D54" s="441"/>
      <c r="E54" s="441"/>
      <c r="F54" s="441"/>
      <c r="G54" s="441"/>
      <c r="H54" s="441"/>
      <c r="I54" s="441"/>
      <c r="J54" s="441"/>
      <c r="K54" s="441"/>
      <c r="L54" s="441"/>
      <c r="M54" s="441"/>
      <c r="N54" s="441"/>
      <c r="O54" s="441"/>
      <c r="P54" s="441"/>
      <c r="Q54" s="441"/>
      <c r="R54" s="441"/>
      <c r="S54" s="441"/>
      <c r="T54" s="441"/>
      <c r="U54" s="441"/>
      <c r="V54" s="441"/>
      <c r="W54" s="441"/>
      <c r="X54" s="441"/>
      <c r="Y54" s="441"/>
      <c r="Z54" s="441"/>
      <c r="AA54" s="441"/>
      <c r="AB54" s="441"/>
      <c r="AC54" s="441"/>
      <c r="AD54" s="441"/>
      <c r="AE54" s="441"/>
      <c r="AF54" s="441"/>
      <c r="AG54" s="441"/>
      <c r="AH54" s="441"/>
      <c r="AI54" s="441"/>
      <c r="AJ54" s="441"/>
      <c r="AK54" s="441"/>
      <c r="AL54" s="441"/>
      <c r="AM54" s="441"/>
      <c r="AN54" s="441"/>
      <c r="AO54" s="441"/>
      <c r="AP54" s="441"/>
      <c r="AQ54" s="441"/>
      <c r="AR54" s="441"/>
      <c r="AS54" s="441"/>
      <c r="AT54" s="441"/>
      <c r="AU54" s="441"/>
      <c r="AV54" s="441"/>
      <c r="AW54" s="441"/>
      <c r="AX54" s="441"/>
      <c r="AY54" s="441"/>
      <c r="AZ54" s="441"/>
      <c r="BA54" s="441"/>
      <c r="BB54" s="441"/>
      <c r="BC54" s="441"/>
      <c r="BD54" s="441"/>
      <c r="BE54" s="441"/>
      <c r="BF54" s="441"/>
      <c r="BG54" s="441"/>
      <c r="BH54" s="441"/>
      <c r="BI54" s="441"/>
      <c r="BJ54" s="441"/>
      <c r="BK54" s="441"/>
      <c r="BL54" s="441"/>
      <c r="BM54" s="441"/>
      <c r="BN54" s="441"/>
      <c r="BO54" s="441"/>
      <c r="BP54" s="441"/>
      <c r="BQ54" s="441"/>
      <c r="BR54" s="441"/>
      <c r="BS54" s="441"/>
      <c r="BT54" s="441"/>
      <c r="BU54" s="441"/>
      <c r="BV54" s="441"/>
      <c r="BW54" s="441"/>
      <c r="BX54" s="441"/>
      <c r="BY54" s="441"/>
      <c r="BZ54" s="441"/>
      <c r="CA54" s="441"/>
      <c r="CB54" s="441"/>
      <c r="CC54" s="441"/>
      <c r="CD54" s="441"/>
      <c r="CE54" s="441"/>
      <c r="CF54" s="441"/>
      <c r="CG54" s="441"/>
      <c r="CH54" s="441"/>
      <c r="CI54" s="441"/>
      <c r="CJ54" s="441"/>
      <c r="CK54" s="441"/>
      <c r="CL54" s="441"/>
      <c r="CM54" s="441"/>
      <c r="CN54" s="441"/>
      <c r="CO54" s="441"/>
      <c r="CP54" s="441"/>
      <c r="CQ54" s="441"/>
      <c r="CR54" s="441"/>
      <c r="CS54" s="441"/>
      <c r="CT54" s="441"/>
      <c r="CU54" s="441"/>
      <c r="CV54" s="441"/>
      <c r="CW54" s="441"/>
      <c r="CX54" s="441"/>
      <c r="CY54" s="441"/>
      <c r="CZ54" s="441"/>
      <c r="DA54" s="441"/>
      <c r="DB54" s="441"/>
      <c r="DC54" s="441"/>
      <c r="DD54" s="441"/>
      <c r="DE54" s="441"/>
      <c r="DF54" s="441"/>
      <c r="DG54" s="441"/>
      <c r="DH54" s="441"/>
      <c r="DI54" s="441"/>
      <c r="DJ54" s="441"/>
      <c r="DK54" s="441"/>
    </row>
    <row r="55" spans="1:125">
      <c r="B55" s="441"/>
      <c r="C55" s="441"/>
      <c r="D55" s="441"/>
      <c r="E55" s="441"/>
      <c r="F55" s="441"/>
      <c r="G55" s="441"/>
      <c r="H55" s="441"/>
      <c r="I55" s="441"/>
      <c r="J55" s="441"/>
      <c r="K55" s="441"/>
      <c r="L55" s="441"/>
      <c r="M55" s="441"/>
      <c r="N55" s="441"/>
      <c r="O55" s="441"/>
      <c r="P55" s="441"/>
      <c r="Q55" s="441"/>
      <c r="R55" s="441"/>
      <c r="S55" s="441"/>
      <c r="T55" s="441"/>
      <c r="U55" s="441"/>
      <c r="V55" s="441"/>
      <c r="W55" s="441"/>
      <c r="X55" s="441"/>
      <c r="Y55" s="441"/>
      <c r="Z55" s="441"/>
      <c r="AA55" s="441"/>
      <c r="AB55" s="441"/>
      <c r="AC55" s="441"/>
      <c r="AD55" s="441"/>
      <c r="AE55" s="441"/>
      <c r="AF55" s="441"/>
      <c r="AG55" s="441"/>
      <c r="AH55" s="441"/>
      <c r="AI55" s="441"/>
      <c r="AJ55" s="441"/>
      <c r="AK55" s="441"/>
      <c r="AL55" s="441"/>
      <c r="AM55" s="441"/>
      <c r="AN55" s="441"/>
      <c r="AO55" s="441"/>
      <c r="AP55" s="441"/>
      <c r="AQ55" s="441"/>
      <c r="AR55" s="441"/>
      <c r="AS55" s="441"/>
      <c r="AT55" s="441"/>
      <c r="AU55" s="441"/>
      <c r="AV55" s="441"/>
      <c r="AW55" s="441"/>
      <c r="AX55" s="441"/>
      <c r="AY55" s="441"/>
      <c r="AZ55" s="441"/>
      <c r="BA55" s="441"/>
      <c r="BB55" s="441"/>
      <c r="BC55" s="441"/>
      <c r="BD55" s="441"/>
      <c r="BE55" s="441"/>
      <c r="BF55" s="441"/>
      <c r="BG55" s="441"/>
      <c r="BH55" s="441"/>
      <c r="BI55" s="441"/>
      <c r="BJ55" s="441"/>
      <c r="BK55" s="441"/>
      <c r="BL55" s="441"/>
      <c r="BM55" s="441"/>
      <c r="BN55" s="441"/>
      <c r="BO55" s="441"/>
      <c r="BP55" s="441"/>
      <c r="BQ55" s="441"/>
      <c r="BR55" s="441"/>
      <c r="BS55" s="441"/>
      <c r="BT55" s="441"/>
      <c r="BU55" s="441"/>
      <c r="BV55" s="441"/>
      <c r="BW55" s="441"/>
      <c r="BX55" s="441"/>
      <c r="BY55" s="441"/>
      <c r="BZ55" s="441"/>
      <c r="CA55" s="441"/>
      <c r="CB55" s="441"/>
      <c r="CC55" s="441"/>
      <c r="CD55" s="441"/>
      <c r="CE55" s="441"/>
      <c r="CF55" s="441"/>
      <c r="CG55" s="441"/>
      <c r="CH55" s="441"/>
      <c r="CI55" s="441"/>
      <c r="CJ55" s="441"/>
      <c r="CK55" s="441"/>
      <c r="CL55" s="441"/>
      <c r="CM55" s="441"/>
      <c r="CN55" s="441"/>
      <c r="CO55" s="441"/>
      <c r="CP55" s="441"/>
      <c r="CQ55" s="441"/>
      <c r="CR55" s="441"/>
      <c r="CS55" s="441"/>
      <c r="CT55" s="441"/>
      <c r="CU55" s="441"/>
      <c r="CV55" s="441"/>
      <c r="CW55" s="441"/>
      <c r="CX55" s="441"/>
      <c r="CY55" s="441"/>
      <c r="CZ55" s="441"/>
      <c r="DA55" s="441"/>
      <c r="DB55" s="441"/>
      <c r="DC55" s="441"/>
      <c r="DD55" s="441"/>
      <c r="DE55" s="441"/>
      <c r="DF55" s="441"/>
      <c r="DG55" s="441"/>
      <c r="DH55" s="441"/>
      <c r="DI55" s="441"/>
      <c r="DJ55" s="441"/>
      <c r="DK55" s="441"/>
    </row>
    <row r="56" spans="1:125">
      <c r="B56" s="441"/>
      <c r="C56" s="441"/>
      <c r="D56" s="441"/>
      <c r="E56" s="441"/>
      <c r="F56" s="441"/>
      <c r="G56" s="441"/>
      <c r="H56" s="441"/>
      <c r="I56" s="441"/>
      <c r="J56" s="441"/>
      <c r="K56" s="441"/>
      <c r="L56" s="441"/>
      <c r="M56" s="441"/>
      <c r="N56" s="441"/>
      <c r="O56" s="441"/>
      <c r="P56" s="441"/>
      <c r="Q56" s="441"/>
      <c r="R56" s="441"/>
      <c r="S56" s="441"/>
      <c r="T56" s="441"/>
      <c r="U56" s="441"/>
      <c r="V56" s="441"/>
      <c r="W56" s="441"/>
      <c r="X56" s="441"/>
      <c r="Y56" s="441"/>
      <c r="Z56" s="441"/>
      <c r="AA56" s="441"/>
      <c r="AB56" s="441"/>
      <c r="AC56" s="441"/>
      <c r="AD56" s="441"/>
      <c r="AE56" s="441"/>
      <c r="AF56" s="441"/>
      <c r="AG56" s="441"/>
      <c r="AH56" s="441"/>
      <c r="AI56" s="441"/>
      <c r="AJ56" s="441"/>
      <c r="AK56" s="441"/>
      <c r="AL56" s="441"/>
      <c r="AM56" s="441"/>
      <c r="AN56" s="441"/>
      <c r="AO56" s="441"/>
      <c r="AP56" s="441"/>
      <c r="AQ56" s="441"/>
      <c r="AR56" s="441"/>
      <c r="AS56" s="441"/>
      <c r="AT56" s="441"/>
      <c r="AU56" s="441"/>
      <c r="AV56" s="441"/>
      <c r="AW56" s="441"/>
      <c r="AX56" s="441"/>
      <c r="AY56" s="441"/>
      <c r="AZ56" s="441"/>
      <c r="BA56" s="441"/>
      <c r="BB56" s="441"/>
      <c r="BC56" s="441"/>
      <c r="BD56" s="441"/>
      <c r="BE56" s="441"/>
      <c r="BF56" s="441"/>
      <c r="BG56" s="441"/>
      <c r="BH56" s="441"/>
      <c r="BI56" s="441"/>
      <c r="BJ56" s="441"/>
      <c r="BK56" s="441"/>
      <c r="BL56" s="441"/>
      <c r="BM56" s="441"/>
      <c r="BN56" s="441"/>
      <c r="BO56" s="441"/>
      <c r="BP56" s="441"/>
      <c r="BQ56" s="441"/>
      <c r="BR56" s="441"/>
      <c r="BS56" s="441"/>
      <c r="BT56" s="441"/>
      <c r="BU56" s="441"/>
      <c r="BV56" s="441"/>
      <c r="BW56" s="441"/>
      <c r="BX56" s="441"/>
      <c r="BY56" s="441"/>
      <c r="BZ56" s="441"/>
      <c r="CA56" s="441"/>
      <c r="CB56" s="441"/>
      <c r="CC56" s="441"/>
      <c r="CD56" s="441"/>
      <c r="CE56" s="441"/>
      <c r="CF56" s="441"/>
      <c r="CG56" s="441"/>
      <c r="CH56" s="441"/>
      <c r="CI56" s="441"/>
      <c r="CJ56" s="441"/>
      <c r="CK56" s="441"/>
      <c r="CL56" s="441"/>
      <c r="CM56" s="441"/>
      <c r="CN56" s="441"/>
      <c r="CO56" s="441"/>
      <c r="CP56" s="441"/>
      <c r="CQ56" s="441"/>
      <c r="CR56" s="441"/>
      <c r="CS56" s="441"/>
      <c r="CT56" s="441"/>
      <c r="CU56" s="441"/>
      <c r="CV56" s="441"/>
      <c r="CW56" s="441"/>
      <c r="CX56" s="441"/>
      <c r="CY56" s="441"/>
      <c r="CZ56" s="441"/>
      <c r="DA56" s="441"/>
      <c r="DB56" s="441"/>
      <c r="DC56" s="441"/>
      <c r="DD56" s="441"/>
      <c r="DE56" s="441"/>
      <c r="DF56" s="441"/>
      <c r="DG56" s="441"/>
      <c r="DH56" s="441"/>
      <c r="DI56" s="441"/>
      <c r="DJ56" s="441"/>
      <c r="DK56" s="441"/>
    </row>
    <row r="57" spans="1:125">
      <c r="B57" s="441"/>
      <c r="C57" s="441"/>
      <c r="D57" s="441"/>
      <c r="E57" s="441"/>
      <c r="F57" s="441"/>
      <c r="G57" s="441"/>
      <c r="H57" s="441"/>
      <c r="I57" s="441"/>
      <c r="J57" s="441"/>
      <c r="K57" s="441"/>
      <c r="L57" s="441"/>
      <c r="M57" s="441"/>
      <c r="N57" s="441"/>
      <c r="O57" s="441"/>
      <c r="P57" s="441"/>
      <c r="Q57" s="441"/>
      <c r="R57" s="441"/>
      <c r="S57" s="441"/>
      <c r="T57" s="441"/>
      <c r="U57" s="441"/>
      <c r="V57" s="441"/>
      <c r="W57" s="441"/>
      <c r="X57" s="441"/>
      <c r="Y57" s="441"/>
      <c r="Z57" s="441"/>
      <c r="AA57" s="441"/>
      <c r="AB57" s="441"/>
      <c r="AC57" s="441"/>
      <c r="AD57" s="441"/>
      <c r="AE57" s="441"/>
      <c r="AF57" s="441"/>
      <c r="AG57" s="441"/>
      <c r="AH57" s="441"/>
      <c r="AI57" s="441"/>
      <c r="AJ57" s="441"/>
      <c r="AK57" s="441"/>
      <c r="AL57" s="441"/>
      <c r="AM57" s="441"/>
      <c r="AN57" s="441"/>
      <c r="AO57" s="441"/>
      <c r="AP57" s="441"/>
      <c r="AQ57" s="441"/>
      <c r="AR57" s="441"/>
      <c r="AS57" s="441"/>
      <c r="AT57" s="441"/>
      <c r="AU57" s="441"/>
      <c r="AV57" s="441"/>
      <c r="AW57" s="441"/>
      <c r="AX57" s="441"/>
      <c r="AY57" s="441"/>
      <c r="AZ57" s="441"/>
      <c r="BA57" s="441"/>
      <c r="BB57" s="441"/>
      <c r="BC57" s="441"/>
      <c r="BD57" s="441"/>
      <c r="BE57" s="441"/>
      <c r="BF57" s="441"/>
      <c r="BG57" s="441"/>
      <c r="BH57" s="441"/>
      <c r="BI57" s="441"/>
      <c r="BJ57" s="441"/>
      <c r="BK57" s="441"/>
      <c r="BL57" s="441"/>
      <c r="BM57" s="441"/>
      <c r="BN57" s="441"/>
      <c r="BO57" s="441"/>
      <c r="BP57" s="441"/>
      <c r="BQ57" s="441"/>
      <c r="BR57" s="441"/>
      <c r="BS57" s="441"/>
      <c r="BT57" s="441"/>
      <c r="BU57" s="441"/>
      <c r="BV57" s="441"/>
      <c r="BW57" s="441"/>
      <c r="BX57" s="441"/>
      <c r="BY57" s="441"/>
      <c r="BZ57" s="441"/>
      <c r="CA57" s="441"/>
      <c r="CB57" s="441"/>
      <c r="CC57" s="441"/>
      <c r="CD57" s="441"/>
      <c r="CE57" s="441"/>
      <c r="CF57" s="441"/>
      <c r="CG57" s="441"/>
      <c r="CH57" s="441"/>
      <c r="CI57" s="441"/>
      <c r="CJ57" s="441"/>
      <c r="CK57" s="441"/>
      <c r="CL57" s="441"/>
      <c r="CM57" s="441"/>
      <c r="CN57" s="441"/>
      <c r="CO57" s="441"/>
      <c r="CP57" s="441"/>
      <c r="CQ57" s="441"/>
      <c r="CR57" s="441"/>
      <c r="CS57" s="441"/>
      <c r="CT57" s="441"/>
      <c r="CU57" s="441"/>
      <c r="CV57" s="441"/>
      <c r="CW57" s="441"/>
      <c r="CX57" s="441"/>
      <c r="CY57" s="441"/>
      <c r="CZ57" s="441"/>
      <c r="DA57" s="441"/>
      <c r="DB57" s="441"/>
      <c r="DC57" s="441"/>
      <c r="DD57" s="441"/>
      <c r="DE57" s="441"/>
      <c r="DF57" s="441"/>
      <c r="DG57" s="441"/>
      <c r="DH57" s="441"/>
      <c r="DI57" s="441"/>
      <c r="DJ57" s="441"/>
      <c r="DK57" s="441"/>
    </row>
    <row r="58" spans="1:125">
      <c r="B58" s="441"/>
      <c r="C58" s="441"/>
      <c r="D58" s="441"/>
      <c r="E58" s="441"/>
      <c r="F58" s="441"/>
      <c r="G58" s="441"/>
      <c r="H58" s="441"/>
      <c r="I58" s="441"/>
      <c r="J58" s="441"/>
      <c r="K58" s="441"/>
      <c r="L58" s="441"/>
      <c r="M58" s="441"/>
      <c r="N58" s="441"/>
      <c r="O58" s="441"/>
      <c r="P58" s="441"/>
      <c r="Q58" s="441"/>
      <c r="R58" s="441"/>
      <c r="S58" s="441"/>
      <c r="T58" s="441"/>
      <c r="U58" s="441"/>
      <c r="V58" s="441"/>
      <c r="W58" s="441"/>
      <c r="X58" s="441"/>
      <c r="Y58" s="441"/>
      <c r="Z58" s="441"/>
      <c r="AA58" s="441"/>
      <c r="AB58" s="441"/>
      <c r="AC58" s="441"/>
      <c r="AD58" s="441"/>
      <c r="AE58" s="441"/>
      <c r="AF58" s="441"/>
      <c r="AG58" s="441"/>
      <c r="AH58" s="441"/>
      <c r="AI58" s="441"/>
      <c r="AJ58" s="441"/>
      <c r="AK58" s="441"/>
      <c r="AL58" s="441"/>
      <c r="AM58" s="441"/>
      <c r="AN58" s="441"/>
      <c r="AO58" s="441"/>
      <c r="AP58" s="441"/>
      <c r="AQ58" s="441"/>
      <c r="AR58" s="441"/>
      <c r="AS58" s="441"/>
      <c r="AT58" s="441"/>
      <c r="AU58" s="441"/>
      <c r="AV58" s="441"/>
      <c r="AW58" s="441"/>
      <c r="AX58" s="441"/>
      <c r="AY58" s="441"/>
      <c r="AZ58" s="441"/>
      <c r="BA58" s="441"/>
      <c r="BB58" s="441"/>
      <c r="BC58" s="441"/>
      <c r="BD58" s="441"/>
      <c r="BE58" s="441"/>
      <c r="BF58" s="441"/>
      <c r="BG58" s="441"/>
      <c r="BH58" s="441"/>
      <c r="BI58" s="441"/>
      <c r="BJ58" s="441"/>
      <c r="BK58" s="441"/>
      <c r="BL58" s="441"/>
      <c r="BM58" s="441"/>
      <c r="BN58" s="441"/>
      <c r="BO58" s="441"/>
      <c r="BP58" s="441"/>
      <c r="BQ58" s="441"/>
      <c r="BR58" s="441"/>
      <c r="BS58" s="441"/>
      <c r="BT58" s="441"/>
      <c r="BU58" s="441"/>
      <c r="BV58" s="441"/>
      <c r="BW58" s="441"/>
      <c r="BX58" s="441"/>
      <c r="BY58" s="441"/>
      <c r="BZ58" s="441"/>
      <c r="CA58" s="441"/>
      <c r="CB58" s="441"/>
      <c r="CC58" s="441"/>
      <c r="CD58" s="441"/>
      <c r="CE58" s="441"/>
      <c r="CF58" s="441"/>
      <c r="CG58" s="441"/>
      <c r="CH58" s="441"/>
      <c r="CI58" s="441"/>
      <c r="CJ58" s="441"/>
      <c r="CK58" s="441"/>
      <c r="CL58" s="441"/>
      <c r="CM58" s="441"/>
      <c r="CN58" s="441"/>
      <c r="CO58" s="441"/>
      <c r="CP58" s="441"/>
      <c r="CQ58" s="441"/>
      <c r="CR58" s="441"/>
      <c r="CS58" s="441"/>
      <c r="CT58" s="441"/>
      <c r="CU58" s="441"/>
      <c r="CV58" s="441"/>
      <c r="CW58" s="441"/>
      <c r="CX58" s="441"/>
      <c r="CY58" s="441"/>
      <c r="CZ58" s="441"/>
      <c r="DA58" s="441"/>
      <c r="DB58" s="441"/>
      <c r="DC58" s="441"/>
      <c r="DD58" s="441"/>
      <c r="DE58" s="441"/>
      <c r="DF58" s="441"/>
      <c r="DG58" s="441"/>
      <c r="DH58" s="441"/>
      <c r="DI58" s="441"/>
      <c r="DJ58" s="441"/>
      <c r="DK58" s="441"/>
    </row>
    <row r="59" spans="1:125" ht="12.75" customHeight="1">
      <c r="B59" s="442" t="s">
        <v>108</v>
      </c>
      <c r="C59" s="442"/>
      <c r="D59" s="442"/>
      <c r="E59" s="442"/>
      <c r="F59" s="442"/>
      <c r="G59" s="442"/>
      <c r="H59" s="442"/>
      <c r="I59" s="442"/>
      <c r="J59" s="442"/>
      <c r="K59" s="442"/>
      <c r="L59" s="442"/>
      <c r="M59" s="442"/>
      <c r="N59" s="442"/>
      <c r="O59" s="442"/>
      <c r="P59" s="442"/>
      <c r="Q59" s="442"/>
      <c r="R59" s="442"/>
      <c r="S59" s="442"/>
      <c r="T59" s="442"/>
      <c r="U59" s="442"/>
      <c r="V59" s="442"/>
      <c r="W59" s="442"/>
      <c r="X59" s="442"/>
      <c r="Y59" s="442"/>
      <c r="Z59" s="442"/>
      <c r="AA59" s="442"/>
      <c r="AB59" s="442"/>
      <c r="AC59" s="442"/>
      <c r="AD59" s="442"/>
      <c r="AE59" s="442"/>
      <c r="AF59" s="442"/>
      <c r="AG59" s="442"/>
      <c r="AH59" s="442"/>
      <c r="AI59" s="442"/>
      <c r="AJ59" s="442"/>
      <c r="AK59" s="442"/>
      <c r="AL59" s="442"/>
      <c r="AM59" s="442"/>
      <c r="AN59" s="442"/>
      <c r="AO59" s="442"/>
      <c r="AP59" s="442"/>
      <c r="AQ59" s="442"/>
      <c r="AR59" s="442"/>
      <c r="AS59" s="442"/>
      <c r="AT59" s="442"/>
      <c r="AU59" s="442"/>
      <c r="AV59" s="442"/>
      <c r="AW59" s="442"/>
      <c r="AX59" s="442"/>
      <c r="AY59" s="442"/>
      <c r="AZ59" s="442"/>
      <c r="BA59" s="442"/>
      <c r="BB59" s="442"/>
      <c r="BC59" s="442"/>
      <c r="BD59" s="442"/>
      <c r="BE59" s="442"/>
      <c r="BF59" s="442"/>
      <c r="BG59" s="442"/>
      <c r="BH59" s="442"/>
      <c r="BI59" s="442"/>
      <c r="BJ59" s="442"/>
      <c r="BK59" s="442"/>
      <c r="BL59" s="442"/>
      <c r="BM59" s="442"/>
      <c r="BN59" s="442"/>
      <c r="BO59" s="442"/>
      <c r="BP59" s="442"/>
      <c r="BQ59" s="442"/>
      <c r="BR59" s="442"/>
      <c r="BS59" s="442"/>
      <c r="BT59" s="442"/>
      <c r="BU59" s="442"/>
      <c r="BV59" s="442"/>
      <c r="BW59" s="442"/>
      <c r="BX59" s="442"/>
      <c r="BY59" s="442"/>
      <c r="BZ59" s="442"/>
      <c r="CA59" s="442"/>
      <c r="CB59" s="442"/>
      <c r="CC59" s="442"/>
      <c r="CD59" s="442"/>
      <c r="CE59" s="442"/>
      <c r="CF59" s="442"/>
      <c r="CG59" s="442"/>
      <c r="CH59" s="442"/>
      <c r="CI59" s="442"/>
      <c r="CJ59" s="442"/>
      <c r="CK59" s="442"/>
      <c r="CL59" s="442"/>
      <c r="CM59" s="442"/>
      <c r="CN59" s="442"/>
      <c r="CO59" s="442"/>
      <c r="CP59" s="442"/>
      <c r="CQ59" s="442"/>
      <c r="CR59" s="442"/>
      <c r="CS59" s="442"/>
      <c r="CT59" s="442"/>
      <c r="CU59" s="442"/>
      <c r="CV59" s="442"/>
      <c r="CW59" s="442"/>
      <c r="CX59" s="442"/>
      <c r="CY59" s="442"/>
      <c r="CZ59" s="442"/>
      <c r="DA59" s="442"/>
      <c r="DB59" s="442"/>
      <c r="DC59" s="442"/>
      <c r="DD59" s="442"/>
      <c r="DE59" s="442"/>
      <c r="DF59" s="442"/>
      <c r="DG59" s="442"/>
      <c r="DH59" s="442"/>
      <c r="DI59" s="442"/>
      <c r="DJ59" s="442"/>
      <c r="DK59" s="442"/>
    </row>
    <row r="60" spans="1:125">
      <c r="B60" s="442"/>
      <c r="C60" s="442"/>
      <c r="D60" s="442"/>
      <c r="E60" s="442"/>
      <c r="F60" s="442"/>
      <c r="G60" s="442"/>
      <c r="H60" s="442"/>
      <c r="I60" s="442"/>
      <c r="J60" s="442"/>
      <c r="K60" s="442"/>
      <c r="L60" s="442"/>
      <c r="M60" s="442"/>
      <c r="N60" s="442"/>
      <c r="O60" s="442"/>
      <c r="P60" s="442"/>
      <c r="Q60" s="442"/>
      <c r="R60" s="442"/>
      <c r="S60" s="442"/>
      <c r="T60" s="442"/>
      <c r="U60" s="442"/>
      <c r="V60" s="442"/>
      <c r="W60" s="442"/>
      <c r="X60" s="442"/>
      <c r="Y60" s="442"/>
      <c r="Z60" s="442"/>
      <c r="AA60" s="442"/>
      <c r="AB60" s="442"/>
      <c r="AC60" s="442"/>
      <c r="AD60" s="442"/>
      <c r="AE60" s="442"/>
      <c r="AF60" s="442"/>
      <c r="AG60" s="442"/>
      <c r="AH60" s="442"/>
      <c r="AI60" s="442"/>
      <c r="AJ60" s="442"/>
      <c r="AK60" s="442"/>
      <c r="AL60" s="442"/>
      <c r="AM60" s="442"/>
      <c r="AN60" s="442"/>
      <c r="AO60" s="442"/>
      <c r="AP60" s="442"/>
      <c r="AQ60" s="442"/>
      <c r="AR60" s="442"/>
      <c r="AS60" s="442"/>
      <c r="AT60" s="442"/>
      <c r="AU60" s="442"/>
      <c r="AV60" s="442"/>
      <c r="AW60" s="442"/>
      <c r="AX60" s="442"/>
      <c r="AY60" s="442"/>
      <c r="AZ60" s="442"/>
      <c r="BA60" s="442"/>
      <c r="BB60" s="442"/>
      <c r="BC60" s="442"/>
      <c r="BD60" s="442"/>
      <c r="BE60" s="442"/>
      <c r="BF60" s="442"/>
      <c r="BG60" s="442"/>
      <c r="BH60" s="442"/>
      <c r="BI60" s="442"/>
      <c r="BJ60" s="442"/>
      <c r="BK60" s="442"/>
      <c r="BL60" s="442"/>
      <c r="BM60" s="442"/>
      <c r="BN60" s="442"/>
      <c r="BO60" s="442"/>
      <c r="BP60" s="442"/>
      <c r="BQ60" s="442"/>
      <c r="BR60" s="442"/>
      <c r="BS60" s="442"/>
      <c r="BT60" s="442"/>
      <c r="BU60" s="442"/>
      <c r="BV60" s="442"/>
      <c r="BW60" s="442"/>
      <c r="BX60" s="442"/>
      <c r="BY60" s="442"/>
      <c r="BZ60" s="442"/>
      <c r="CA60" s="442"/>
      <c r="CB60" s="442"/>
      <c r="CC60" s="442"/>
      <c r="CD60" s="442"/>
      <c r="CE60" s="442"/>
      <c r="CF60" s="442"/>
      <c r="CG60" s="442"/>
      <c r="CH60" s="442"/>
      <c r="CI60" s="442"/>
      <c r="CJ60" s="442"/>
      <c r="CK60" s="442"/>
      <c r="CL60" s="442"/>
      <c r="CM60" s="442"/>
      <c r="CN60" s="442"/>
      <c r="CO60" s="442"/>
      <c r="CP60" s="442"/>
      <c r="CQ60" s="442"/>
      <c r="CR60" s="442"/>
      <c r="CS60" s="442"/>
      <c r="CT60" s="442"/>
      <c r="CU60" s="442"/>
      <c r="CV60" s="442"/>
      <c r="CW60" s="442"/>
      <c r="CX60" s="442"/>
      <c r="CY60" s="442"/>
      <c r="CZ60" s="442"/>
      <c r="DA60" s="442"/>
      <c r="DB60" s="442"/>
      <c r="DC60" s="442"/>
      <c r="DD60" s="442"/>
      <c r="DE60" s="442"/>
      <c r="DF60" s="442"/>
      <c r="DG60" s="442"/>
      <c r="DH60" s="442"/>
      <c r="DI60" s="442"/>
      <c r="DJ60" s="442"/>
      <c r="DK60" s="442"/>
    </row>
    <row r="61" spans="1:125">
      <c r="B61" s="442"/>
      <c r="C61" s="442"/>
      <c r="D61" s="442"/>
      <c r="E61" s="442"/>
      <c r="F61" s="442"/>
      <c r="G61" s="442"/>
      <c r="H61" s="442"/>
      <c r="I61" s="442"/>
      <c r="J61" s="442"/>
      <c r="K61" s="442"/>
      <c r="L61" s="442"/>
      <c r="M61" s="442"/>
      <c r="N61" s="442"/>
      <c r="O61" s="442"/>
      <c r="P61" s="442"/>
      <c r="Q61" s="442"/>
      <c r="R61" s="442"/>
      <c r="S61" s="442"/>
      <c r="T61" s="442"/>
      <c r="U61" s="442"/>
      <c r="V61" s="442"/>
      <c r="W61" s="442"/>
      <c r="X61" s="442"/>
      <c r="Y61" s="442"/>
      <c r="Z61" s="442"/>
      <c r="AA61" s="442"/>
      <c r="AB61" s="442"/>
      <c r="AC61" s="442"/>
      <c r="AD61" s="442"/>
      <c r="AE61" s="442"/>
      <c r="AF61" s="442"/>
      <c r="AG61" s="442"/>
      <c r="AH61" s="442"/>
      <c r="AI61" s="442"/>
      <c r="AJ61" s="442"/>
      <c r="AK61" s="442"/>
      <c r="AL61" s="442"/>
      <c r="AM61" s="442"/>
      <c r="AN61" s="442"/>
      <c r="AO61" s="442"/>
      <c r="AP61" s="442"/>
      <c r="AQ61" s="442"/>
      <c r="AR61" s="442"/>
      <c r="AS61" s="442"/>
      <c r="AT61" s="442"/>
      <c r="AU61" s="442"/>
      <c r="AV61" s="442"/>
      <c r="AW61" s="442"/>
      <c r="AX61" s="442"/>
      <c r="AY61" s="442"/>
      <c r="AZ61" s="442"/>
      <c r="BA61" s="442"/>
      <c r="BB61" s="442"/>
      <c r="BC61" s="442"/>
      <c r="BD61" s="442"/>
      <c r="BE61" s="442"/>
      <c r="BF61" s="442"/>
      <c r="BG61" s="442"/>
      <c r="BH61" s="442"/>
      <c r="BI61" s="442"/>
      <c r="BJ61" s="442"/>
      <c r="BK61" s="442"/>
      <c r="BL61" s="442"/>
      <c r="BM61" s="442"/>
      <c r="BN61" s="442"/>
      <c r="BO61" s="442"/>
      <c r="BP61" s="442"/>
      <c r="BQ61" s="442"/>
      <c r="BR61" s="442"/>
      <c r="BS61" s="442"/>
      <c r="BT61" s="442"/>
      <c r="BU61" s="442"/>
      <c r="BV61" s="442"/>
      <c r="BW61" s="442"/>
      <c r="BX61" s="442"/>
      <c r="BY61" s="442"/>
      <c r="BZ61" s="442"/>
      <c r="CA61" s="442"/>
      <c r="CB61" s="442"/>
      <c r="CC61" s="442"/>
      <c r="CD61" s="442"/>
      <c r="CE61" s="442"/>
      <c r="CF61" s="442"/>
      <c r="CG61" s="442"/>
      <c r="CH61" s="442"/>
      <c r="CI61" s="442"/>
      <c r="CJ61" s="442"/>
      <c r="CK61" s="442"/>
      <c r="CL61" s="442"/>
      <c r="CM61" s="442"/>
      <c r="CN61" s="442"/>
      <c r="CO61" s="442"/>
      <c r="CP61" s="442"/>
      <c r="CQ61" s="442"/>
      <c r="CR61" s="442"/>
      <c r="CS61" s="442"/>
      <c r="CT61" s="442"/>
      <c r="CU61" s="442"/>
      <c r="CV61" s="442"/>
      <c r="CW61" s="442"/>
      <c r="CX61" s="442"/>
      <c r="CY61" s="442"/>
      <c r="CZ61" s="442"/>
      <c r="DA61" s="442"/>
      <c r="DB61" s="442"/>
      <c r="DC61" s="442"/>
      <c r="DD61" s="442"/>
      <c r="DE61" s="442"/>
      <c r="DF61" s="442"/>
      <c r="DG61" s="442"/>
      <c r="DH61" s="442"/>
      <c r="DI61" s="442"/>
      <c r="DJ61" s="442"/>
      <c r="DK61" s="442"/>
    </row>
    <row r="62" spans="1:125">
      <c r="B62" s="442"/>
      <c r="C62" s="442"/>
      <c r="D62" s="442"/>
      <c r="E62" s="442"/>
      <c r="F62" s="442"/>
      <c r="G62" s="442"/>
      <c r="H62" s="442"/>
      <c r="I62" s="442"/>
      <c r="J62" s="442"/>
      <c r="K62" s="442"/>
      <c r="L62" s="442"/>
      <c r="M62" s="442"/>
      <c r="N62" s="442"/>
      <c r="O62" s="442"/>
      <c r="P62" s="442"/>
      <c r="Q62" s="442"/>
      <c r="R62" s="442"/>
      <c r="S62" s="442"/>
      <c r="T62" s="442"/>
      <c r="U62" s="442"/>
      <c r="V62" s="442"/>
      <c r="W62" s="442"/>
      <c r="X62" s="442"/>
      <c r="Y62" s="442"/>
      <c r="Z62" s="442"/>
      <c r="AA62" s="442"/>
      <c r="AB62" s="442"/>
      <c r="AC62" s="442"/>
      <c r="AD62" s="442"/>
      <c r="AE62" s="442"/>
      <c r="AF62" s="442"/>
      <c r="AG62" s="442"/>
      <c r="AH62" s="442"/>
      <c r="AI62" s="442"/>
      <c r="AJ62" s="442"/>
      <c r="AK62" s="442"/>
      <c r="AL62" s="442"/>
      <c r="AM62" s="442"/>
      <c r="AN62" s="442"/>
      <c r="AO62" s="442"/>
      <c r="AP62" s="442"/>
      <c r="AQ62" s="442"/>
      <c r="AR62" s="442"/>
      <c r="AS62" s="442"/>
      <c r="AT62" s="442"/>
      <c r="AU62" s="442"/>
      <c r="AV62" s="442"/>
      <c r="AW62" s="442"/>
      <c r="AX62" s="442"/>
      <c r="AY62" s="442"/>
      <c r="AZ62" s="442"/>
      <c r="BA62" s="442"/>
      <c r="BB62" s="442"/>
      <c r="BC62" s="442"/>
      <c r="BD62" s="442"/>
      <c r="BE62" s="442"/>
      <c r="BF62" s="442"/>
      <c r="BG62" s="442"/>
      <c r="BH62" s="442"/>
      <c r="BI62" s="442"/>
      <c r="BJ62" s="442"/>
      <c r="BK62" s="442"/>
      <c r="BL62" s="442"/>
      <c r="BM62" s="442"/>
      <c r="BN62" s="442"/>
      <c r="BO62" s="442"/>
      <c r="BP62" s="442"/>
      <c r="BQ62" s="442"/>
      <c r="BR62" s="442"/>
      <c r="BS62" s="442"/>
      <c r="BT62" s="442"/>
      <c r="BU62" s="442"/>
      <c r="BV62" s="442"/>
      <c r="BW62" s="442"/>
      <c r="BX62" s="442"/>
      <c r="BY62" s="442"/>
      <c r="BZ62" s="442"/>
      <c r="CA62" s="442"/>
      <c r="CB62" s="442"/>
      <c r="CC62" s="442"/>
      <c r="CD62" s="442"/>
      <c r="CE62" s="442"/>
      <c r="CF62" s="442"/>
      <c r="CG62" s="442"/>
      <c r="CH62" s="442"/>
      <c r="CI62" s="442"/>
      <c r="CJ62" s="442"/>
      <c r="CK62" s="442"/>
      <c r="CL62" s="442"/>
      <c r="CM62" s="442"/>
      <c r="CN62" s="442"/>
      <c r="CO62" s="442"/>
      <c r="CP62" s="442"/>
      <c r="CQ62" s="442"/>
      <c r="CR62" s="442"/>
      <c r="CS62" s="442"/>
      <c r="CT62" s="442"/>
      <c r="CU62" s="442"/>
      <c r="CV62" s="442"/>
      <c r="CW62" s="442"/>
      <c r="CX62" s="442"/>
      <c r="CY62" s="442"/>
      <c r="CZ62" s="442"/>
      <c r="DA62" s="442"/>
      <c r="DB62" s="442"/>
      <c r="DC62" s="442"/>
      <c r="DD62" s="442"/>
      <c r="DE62" s="442"/>
      <c r="DF62" s="442"/>
      <c r="DG62" s="442"/>
      <c r="DH62" s="442"/>
      <c r="DI62" s="442"/>
      <c r="DJ62" s="442"/>
      <c r="DK62" s="442"/>
    </row>
    <row r="64" spans="1:125" ht="12.75" customHeight="1">
      <c r="A64" s="359" t="s">
        <v>131</v>
      </c>
      <c r="B64" s="360"/>
      <c r="C64" s="360"/>
      <c r="D64" s="360"/>
      <c r="E64" s="360"/>
      <c r="F64" s="360"/>
      <c r="G64" s="360"/>
      <c r="H64" s="360"/>
      <c r="I64" s="360"/>
      <c r="J64" s="360"/>
      <c r="K64" s="360"/>
      <c r="L64" s="360"/>
      <c r="M64" s="360"/>
      <c r="N64" s="360"/>
      <c r="O64" s="360"/>
      <c r="P64" s="360"/>
      <c r="Q64" s="360"/>
      <c r="R64" s="360"/>
      <c r="S64" s="360"/>
      <c r="T64" s="360"/>
      <c r="U64" s="360"/>
      <c r="V64" s="360"/>
      <c r="W64" s="360"/>
      <c r="X64" s="360"/>
      <c r="Y64" s="360"/>
      <c r="Z64" s="360"/>
      <c r="AA64" s="360"/>
      <c r="AB64" s="360"/>
      <c r="AC64" s="360"/>
      <c r="AD64" s="360"/>
      <c r="AE64" s="360"/>
      <c r="AF64" s="360"/>
      <c r="AG64" s="360"/>
      <c r="AH64" s="360"/>
      <c r="AI64" s="360"/>
      <c r="AJ64" s="360"/>
      <c r="AK64" s="360"/>
      <c r="AL64" s="360"/>
      <c r="AM64" s="360"/>
      <c r="AN64" s="360"/>
      <c r="AO64" s="360"/>
      <c r="AP64" s="360"/>
      <c r="AQ64" s="360"/>
      <c r="AR64" s="360"/>
      <c r="AS64" s="360"/>
      <c r="AT64" s="360"/>
      <c r="AU64" s="360"/>
      <c r="AV64" s="360"/>
      <c r="AW64" s="360"/>
      <c r="AX64" s="360"/>
      <c r="AY64" s="360"/>
      <c r="AZ64" s="360"/>
      <c r="BA64" s="360"/>
      <c r="BB64" s="360"/>
      <c r="BC64" s="360"/>
      <c r="BD64" s="360"/>
      <c r="BE64" s="360"/>
      <c r="BF64" s="360"/>
      <c r="BG64" s="360"/>
      <c r="BH64" s="360"/>
      <c r="BI64" s="360"/>
      <c r="BJ64" s="360"/>
      <c r="BK64" s="360"/>
      <c r="BL64" s="360"/>
      <c r="BM64" s="360"/>
      <c r="BN64" s="360"/>
      <c r="BO64" s="360"/>
      <c r="BP64" s="360"/>
      <c r="BQ64" s="360"/>
      <c r="BR64" s="360"/>
      <c r="BS64" s="360"/>
      <c r="BT64" s="360"/>
      <c r="BU64" s="360"/>
      <c r="BV64" s="360"/>
      <c r="BW64" s="360"/>
      <c r="BX64" s="360"/>
      <c r="BY64" s="360"/>
      <c r="BZ64" s="360"/>
      <c r="CA64" s="360"/>
      <c r="CB64" s="360"/>
      <c r="CC64" s="360"/>
      <c r="CD64" s="360"/>
      <c r="CE64" s="360"/>
      <c r="CF64" s="360"/>
      <c r="CG64" s="360"/>
      <c r="CH64" s="360"/>
      <c r="CI64" s="360"/>
      <c r="CJ64" s="360"/>
      <c r="CK64" s="360"/>
      <c r="CL64" s="360"/>
      <c r="CM64" s="360"/>
      <c r="CN64" s="360"/>
      <c r="CO64" s="360"/>
      <c r="CP64" s="360"/>
      <c r="CQ64" s="360"/>
      <c r="CR64" s="360"/>
      <c r="CS64" s="360"/>
      <c r="CT64" s="360"/>
      <c r="CU64" s="360"/>
      <c r="CV64" s="360"/>
      <c r="CW64" s="360"/>
      <c r="CX64" s="360"/>
      <c r="CY64" s="360"/>
      <c r="CZ64" s="360"/>
      <c r="DA64" s="360"/>
      <c r="DB64" s="360"/>
      <c r="DC64" s="360"/>
      <c r="DD64" s="360"/>
      <c r="DE64" s="360"/>
      <c r="DF64" s="360"/>
      <c r="DG64" s="360"/>
      <c r="DH64" s="360"/>
      <c r="DI64" s="360"/>
      <c r="DJ64" s="360"/>
      <c r="DK64" s="360"/>
      <c r="DL64" s="360"/>
    </row>
    <row r="65" spans="1:116">
      <c r="A65" s="360"/>
      <c r="B65" s="360"/>
      <c r="C65" s="360"/>
      <c r="D65" s="360"/>
      <c r="E65" s="360"/>
      <c r="F65" s="360"/>
      <c r="G65" s="360"/>
      <c r="H65" s="360"/>
      <c r="I65" s="360"/>
      <c r="J65" s="360"/>
      <c r="K65" s="360"/>
      <c r="L65" s="360"/>
      <c r="M65" s="360"/>
      <c r="N65" s="360"/>
      <c r="O65" s="360"/>
      <c r="P65" s="360"/>
      <c r="Q65" s="360"/>
      <c r="R65" s="360"/>
      <c r="S65" s="360"/>
      <c r="T65" s="360"/>
      <c r="U65" s="360"/>
      <c r="V65" s="360"/>
      <c r="W65" s="360"/>
      <c r="X65" s="360"/>
      <c r="Y65" s="360"/>
      <c r="Z65" s="360"/>
      <c r="AA65" s="360"/>
      <c r="AB65" s="360"/>
      <c r="AC65" s="360"/>
      <c r="AD65" s="360"/>
      <c r="AE65" s="360"/>
      <c r="AF65" s="360"/>
      <c r="AG65" s="360"/>
      <c r="AH65" s="360"/>
      <c r="AI65" s="360"/>
      <c r="AJ65" s="360"/>
      <c r="AK65" s="360"/>
      <c r="AL65" s="360"/>
      <c r="AM65" s="360"/>
      <c r="AN65" s="360"/>
      <c r="AO65" s="360"/>
      <c r="AP65" s="360"/>
      <c r="AQ65" s="360"/>
      <c r="AR65" s="360"/>
      <c r="AS65" s="360"/>
      <c r="AT65" s="360"/>
      <c r="AU65" s="360"/>
      <c r="AV65" s="360"/>
      <c r="AW65" s="360"/>
      <c r="AX65" s="360"/>
      <c r="AY65" s="360"/>
      <c r="AZ65" s="360"/>
      <c r="BA65" s="360"/>
      <c r="BB65" s="360"/>
      <c r="BC65" s="360"/>
      <c r="BD65" s="360"/>
      <c r="BE65" s="360"/>
      <c r="BF65" s="360"/>
      <c r="BG65" s="360"/>
      <c r="BH65" s="360"/>
      <c r="BI65" s="360"/>
      <c r="BJ65" s="360"/>
      <c r="BK65" s="360"/>
      <c r="BL65" s="360"/>
      <c r="BM65" s="360"/>
      <c r="BN65" s="360"/>
      <c r="BO65" s="360"/>
      <c r="BP65" s="360"/>
      <c r="BQ65" s="360"/>
      <c r="BR65" s="360"/>
      <c r="BS65" s="360"/>
      <c r="BT65" s="360"/>
      <c r="BU65" s="360"/>
      <c r="BV65" s="360"/>
      <c r="BW65" s="360"/>
      <c r="BX65" s="360"/>
      <c r="BY65" s="360"/>
      <c r="BZ65" s="360"/>
      <c r="CA65" s="360"/>
      <c r="CB65" s="360"/>
      <c r="CC65" s="360"/>
      <c r="CD65" s="360"/>
      <c r="CE65" s="360"/>
      <c r="CF65" s="360"/>
      <c r="CG65" s="360"/>
      <c r="CH65" s="360"/>
      <c r="CI65" s="360"/>
      <c r="CJ65" s="360"/>
      <c r="CK65" s="360"/>
      <c r="CL65" s="360"/>
      <c r="CM65" s="360"/>
      <c r="CN65" s="360"/>
      <c r="CO65" s="360"/>
      <c r="CP65" s="360"/>
      <c r="CQ65" s="360"/>
      <c r="CR65" s="360"/>
      <c r="CS65" s="360"/>
      <c r="CT65" s="360"/>
      <c r="CU65" s="360"/>
      <c r="CV65" s="360"/>
      <c r="CW65" s="360"/>
      <c r="CX65" s="360"/>
      <c r="CY65" s="360"/>
      <c r="CZ65" s="360"/>
      <c r="DA65" s="360"/>
      <c r="DB65" s="360"/>
      <c r="DC65" s="360"/>
      <c r="DD65" s="360"/>
      <c r="DE65" s="360"/>
      <c r="DF65" s="360"/>
      <c r="DG65" s="360"/>
      <c r="DH65" s="360"/>
      <c r="DI65" s="360"/>
      <c r="DJ65" s="360"/>
      <c r="DK65" s="360"/>
      <c r="DL65" s="360"/>
    </row>
    <row r="70" spans="1:116">
      <c r="I70" s="379"/>
      <c r="J70" s="379"/>
      <c r="K70" s="379"/>
      <c r="L70" s="379"/>
      <c r="M70" s="379"/>
      <c r="N70" s="379"/>
      <c r="O70" s="379"/>
      <c r="P70" s="379"/>
      <c r="Q70" s="379"/>
      <c r="R70" s="379"/>
      <c r="S70" s="379"/>
      <c r="T70" s="379"/>
      <c r="U70" s="379"/>
      <c r="V70" s="379"/>
      <c r="W70" s="379"/>
      <c r="X70" s="379"/>
      <c r="Y70" s="379"/>
      <c r="Z70" s="379"/>
      <c r="AA70" s="379"/>
      <c r="AB70" s="379"/>
      <c r="AC70" s="379"/>
      <c r="AD70" s="379"/>
      <c r="AE70" s="379"/>
      <c r="AF70" s="379"/>
      <c r="AG70" s="379"/>
      <c r="AH70" s="379"/>
      <c r="AI70" s="379"/>
    </row>
    <row r="71" spans="1:116">
      <c r="I71" s="379"/>
      <c r="J71" s="379"/>
      <c r="K71" s="379"/>
      <c r="L71" s="379"/>
      <c r="M71" s="379"/>
      <c r="N71" s="379"/>
      <c r="O71" s="379"/>
      <c r="P71" s="379"/>
      <c r="Q71" s="379"/>
      <c r="R71" s="379"/>
      <c r="S71" s="379"/>
      <c r="T71" s="379"/>
      <c r="U71" s="379"/>
      <c r="V71" s="379"/>
      <c r="W71" s="379"/>
      <c r="X71" s="379"/>
      <c r="Y71" s="379"/>
      <c r="Z71" s="379"/>
      <c r="AA71" s="379"/>
      <c r="AB71" s="379"/>
      <c r="AC71" s="379"/>
      <c r="AD71" s="379"/>
      <c r="AE71" s="379"/>
      <c r="AF71" s="379"/>
      <c r="AG71" s="379"/>
      <c r="AH71" s="379"/>
      <c r="AI71" s="379"/>
      <c r="AM71" s="380" t="s">
        <v>72</v>
      </c>
      <c r="AN71" s="380"/>
      <c r="AO71" s="380"/>
      <c r="AP71" s="380"/>
      <c r="AQ71" s="380"/>
      <c r="AR71" s="380"/>
      <c r="AS71" s="380"/>
      <c r="AT71" s="380"/>
      <c r="AU71" s="380"/>
      <c r="AV71" s="380"/>
      <c r="AW71" s="380"/>
      <c r="AX71" s="380"/>
      <c r="AY71" s="380"/>
      <c r="AZ71" s="380"/>
      <c r="BA71" s="380"/>
      <c r="BB71" s="380"/>
      <c r="BC71" s="380"/>
      <c r="BD71" s="380"/>
      <c r="BE71" s="380"/>
      <c r="BF71" s="380"/>
      <c r="BG71" s="380"/>
      <c r="BH71" s="380"/>
      <c r="BI71" s="380"/>
      <c r="BJ71" s="380"/>
      <c r="BK71" s="380"/>
      <c r="BL71" s="380"/>
      <c r="BM71" s="381">
        <f>BF7</f>
        <v>0</v>
      </c>
      <c r="BN71" s="381"/>
      <c r="BO71" s="381"/>
      <c r="BP71" s="381"/>
      <c r="BQ71" s="381"/>
      <c r="BR71" s="381"/>
      <c r="BS71" s="381"/>
      <c r="BT71" s="381"/>
      <c r="BU71" s="381"/>
      <c r="BV71" s="381"/>
      <c r="BW71" s="381"/>
      <c r="BX71" s="381"/>
      <c r="BY71" s="381"/>
      <c r="BZ71" s="381"/>
      <c r="CA71" s="381"/>
      <c r="CB71" s="381"/>
      <c r="CC71" s="381"/>
      <c r="CD71" s="381"/>
      <c r="CE71" s="381"/>
      <c r="CF71" s="381"/>
      <c r="CG71" s="381"/>
      <c r="CH71" s="381"/>
    </row>
    <row r="72" spans="1:116" ht="12.75" customHeight="1"/>
    <row r="73" spans="1:116" ht="12.75" customHeight="1">
      <c r="B73" s="369" t="s">
        <v>73</v>
      </c>
      <c r="C73" s="369"/>
      <c r="D73" s="369"/>
      <c r="E73" s="369"/>
      <c r="F73" s="369"/>
      <c r="G73" s="369"/>
      <c r="H73" s="369"/>
      <c r="I73" s="369"/>
      <c r="J73" s="369"/>
      <c r="K73" s="369"/>
      <c r="L73" s="369"/>
      <c r="M73" s="369"/>
      <c r="N73" s="369"/>
      <c r="O73" s="369"/>
      <c r="P73" s="369"/>
      <c r="Q73" s="369"/>
      <c r="R73" s="369"/>
      <c r="S73" s="369"/>
      <c r="T73" s="369"/>
      <c r="U73" s="369"/>
      <c r="V73" s="369"/>
      <c r="W73" s="369"/>
      <c r="X73" s="369"/>
      <c r="Y73" s="369"/>
      <c r="Z73" s="369"/>
      <c r="AA73" s="369"/>
      <c r="AB73" s="369"/>
      <c r="AC73" s="369"/>
      <c r="AD73" s="369"/>
      <c r="AE73" s="369"/>
      <c r="AF73" s="369"/>
      <c r="AG73" s="369"/>
      <c r="AH73" s="369"/>
      <c r="AI73" s="369"/>
      <c r="AJ73" s="369"/>
      <c r="AK73" s="369"/>
      <c r="AL73" s="369"/>
      <c r="AM73" s="369"/>
      <c r="AN73" s="369"/>
      <c r="AO73" s="369"/>
      <c r="AP73" s="369"/>
      <c r="AQ73" s="369"/>
      <c r="AR73" s="369"/>
      <c r="AS73" s="369"/>
      <c r="AT73" s="369"/>
      <c r="AU73" s="369"/>
      <c r="AV73" s="369"/>
      <c r="AW73" s="369"/>
      <c r="AX73" s="369"/>
      <c r="AY73" s="369"/>
      <c r="AZ73" s="369"/>
      <c r="BA73" s="369"/>
      <c r="BB73" s="369"/>
      <c r="BC73" s="369"/>
      <c r="BD73" s="369"/>
      <c r="BE73" s="369"/>
      <c r="BF73" s="369"/>
      <c r="BG73" s="369"/>
      <c r="BH73" s="369"/>
      <c r="BI73" s="369"/>
      <c r="BJ73" s="369"/>
      <c r="BK73" s="369"/>
      <c r="BL73" s="369"/>
      <c r="BM73" s="369"/>
      <c r="BN73" s="369"/>
      <c r="BO73" s="369"/>
      <c r="BP73" s="369"/>
      <c r="BQ73" s="369"/>
      <c r="BR73" s="369"/>
      <c r="BS73" s="369"/>
      <c r="BT73" s="369"/>
      <c r="BU73" s="369"/>
      <c r="BV73" s="369"/>
      <c r="BW73" s="369"/>
      <c r="BX73" s="369"/>
      <c r="BY73" s="369"/>
      <c r="BZ73" s="369"/>
      <c r="CA73" s="369"/>
      <c r="CB73" s="369"/>
      <c r="CC73" s="369"/>
      <c r="CD73" s="369"/>
      <c r="CE73" s="369"/>
      <c r="CF73" s="369"/>
      <c r="CG73" s="369"/>
      <c r="CH73" s="369"/>
      <c r="CI73" s="369"/>
      <c r="CJ73" s="369"/>
      <c r="CK73" s="369"/>
      <c r="CL73" s="369"/>
      <c r="CM73" s="369"/>
      <c r="CN73" s="369"/>
      <c r="CO73" s="369"/>
      <c r="CP73" s="369"/>
      <c r="CQ73" s="369"/>
      <c r="CR73" s="369"/>
      <c r="CS73" s="369"/>
      <c r="CT73" s="369"/>
      <c r="CU73" s="369"/>
      <c r="CV73" s="369"/>
      <c r="CW73" s="369"/>
      <c r="CX73" s="369"/>
      <c r="CY73" s="369"/>
      <c r="CZ73" s="369"/>
      <c r="DA73" s="369"/>
      <c r="DB73" s="369"/>
      <c r="DC73" s="369"/>
      <c r="DD73" s="369"/>
      <c r="DE73" s="369"/>
      <c r="DF73" s="369"/>
      <c r="DG73" s="369"/>
      <c r="DH73" s="369"/>
      <c r="DI73" s="369"/>
      <c r="DJ73" s="369"/>
      <c r="DK73" s="369"/>
    </row>
    <row r="74" spans="1:116" ht="12.75" customHeight="1"/>
    <row r="75" spans="1:116" ht="12.75" customHeight="1">
      <c r="C75" s="432" t="s">
        <v>158</v>
      </c>
      <c r="D75" s="433"/>
      <c r="E75" s="433"/>
      <c r="F75" s="433"/>
      <c r="G75" s="433"/>
      <c r="H75" s="433"/>
      <c r="I75" s="433"/>
      <c r="J75" s="433"/>
      <c r="K75" s="433"/>
      <c r="L75" s="433"/>
      <c r="M75" s="433"/>
      <c r="N75" s="433"/>
      <c r="O75" s="433"/>
      <c r="P75" s="433"/>
      <c r="Q75" s="433"/>
      <c r="R75" s="433"/>
      <c r="S75" s="433"/>
      <c r="T75" s="433"/>
      <c r="U75" s="433"/>
      <c r="V75" s="433"/>
      <c r="W75" s="433"/>
      <c r="X75" s="433"/>
      <c r="Y75" s="433"/>
      <c r="Z75" s="433"/>
      <c r="AA75" s="433"/>
      <c r="AB75" s="433"/>
      <c r="AC75" s="433"/>
      <c r="AD75" s="433"/>
      <c r="AE75" s="433"/>
      <c r="AF75" s="433"/>
      <c r="AG75" s="433"/>
      <c r="AH75" s="433"/>
      <c r="AI75" s="433"/>
      <c r="AJ75" s="433"/>
      <c r="AK75" s="433"/>
      <c r="AL75" s="433"/>
      <c r="AM75" s="433"/>
      <c r="AN75" s="433"/>
      <c r="AO75" s="433"/>
      <c r="AP75" s="433"/>
      <c r="AQ75" s="433"/>
      <c r="AR75" s="433"/>
      <c r="AS75" s="433"/>
      <c r="AT75" s="433"/>
      <c r="AU75" s="433"/>
      <c r="AV75" s="433"/>
      <c r="AW75" s="433"/>
      <c r="AX75" s="433"/>
      <c r="AY75" s="433"/>
      <c r="AZ75" s="433"/>
      <c r="BA75" s="433"/>
      <c r="BB75" s="433"/>
      <c r="BC75" s="433"/>
      <c r="BD75" s="433"/>
      <c r="BE75" s="433"/>
      <c r="BF75" s="433"/>
      <c r="BG75" s="433"/>
      <c r="BH75" s="433"/>
      <c r="BI75" s="433"/>
      <c r="BJ75" s="433"/>
      <c r="BK75" s="433"/>
      <c r="BL75" s="433"/>
      <c r="BM75" s="433"/>
      <c r="BN75" s="433"/>
      <c r="BO75" s="433"/>
      <c r="BP75" s="433"/>
      <c r="BQ75" s="433"/>
      <c r="BR75" s="433"/>
      <c r="BS75" s="433"/>
      <c r="BT75" s="433"/>
      <c r="BU75" s="433"/>
      <c r="BV75" s="433"/>
      <c r="BW75" s="433"/>
      <c r="BX75" s="433"/>
      <c r="BY75" s="433"/>
      <c r="BZ75" s="433"/>
      <c r="CA75" s="433"/>
      <c r="CB75" s="433"/>
      <c r="CC75" s="433"/>
      <c r="CD75" s="433"/>
      <c r="CE75" s="433"/>
      <c r="CF75" s="433"/>
      <c r="CG75" s="433"/>
      <c r="CH75" s="434">
        <f>DATOS!F33</f>
        <v>0</v>
      </c>
      <c r="CI75" s="435"/>
      <c r="CJ75" s="435"/>
      <c r="CK75" s="435"/>
      <c r="CL75" s="435"/>
      <c r="CM75" s="435"/>
      <c r="CN75" s="435"/>
      <c r="CO75" s="23"/>
      <c r="CP75" s="23"/>
      <c r="CQ75" s="23"/>
      <c r="CR75" s="23"/>
      <c r="CS75" s="23"/>
      <c r="CT75" s="23"/>
      <c r="CU75" s="23"/>
      <c r="CV75" s="23"/>
      <c r="CW75" s="23"/>
      <c r="CX75" s="23"/>
      <c r="CY75" s="23"/>
      <c r="CZ75" s="23"/>
      <c r="DA75" s="23"/>
      <c r="DB75" s="23"/>
      <c r="DC75" s="23"/>
      <c r="DD75" s="23"/>
      <c r="DE75" s="23"/>
      <c r="DF75" s="23"/>
      <c r="DG75" s="23"/>
      <c r="DH75" s="23"/>
      <c r="DI75" s="23"/>
      <c r="DJ75" s="24"/>
    </row>
    <row r="76" spans="1:116" ht="12.75" customHeight="1">
      <c r="C76" s="436"/>
      <c r="D76" s="437"/>
      <c r="E76" s="437"/>
      <c r="F76" s="437"/>
      <c r="G76" s="437"/>
      <c r="H76" s="437"/>
      <c r="I76" s="437"/>
      <c r="J76" s="437"/>
      <c r="K76" s="437"/>
      <c r="L76" s="437"/>
      <c r="M76" s="437"/>
      <c r="N76" s="437"/>
      <c r="O76" s="437"/>
      <c r="P76" s="437"/>
      <c r="Q76" s="437"/>
      <c r="R76" s="437"/>
      <c r="S76" s="437"/>
      <c r="T76" s="437"/>
      <c r="U76" s="437"/>
      <c r="V76" s="437"/>
      <c r="W76" s="437"/>
      <c r="X76" s="437"/>
      <c r="Y76" s="437"/>
      <c r="Z76" s="438" t="s">
        <v>159</v>
      </c>
      <c r="AA76" s="438"/>
      <c r="AB76" s="438"/>
      <c r="AC76" s="438"/>
      <c r="AD76" s="438"/>
      <c r="AE76" s="438"/>
      <c r="AF76" s="438"/>
      <c r="AG76" s="438"/>
      <c r="AH76" s="438"/>
      <c r="AI76" s="438"/>
      <c r="AJ76" s="438"/>
      <c r="AK76" s="438"/>
      <c r="AL76" s="438"/>
      <c r="AM76" s="438"/>
      <c r="AN76" s="438"/>
      <c r="AO76" s="438"/>
      <c r="AP76" s="438"/>
      <c r="AQ76" s="438"/>
      <c r="AR76" s="438"/>
      <c r="AS76" s="438"/>
      <c r="AT76" s="438"/>
      <c r="AU76" s="438"/>
      <c r="AV76" s="438"/>
      <c r="AW76" s="438"/>
      <c r="AX76" s="438"/>
      <c r="AY76" s="438"/>
      <c r="AZ76" s="438"/>
      <c r="BA76" s="438"/>
      <c r="BB76" s="438"/>
      <c r="BC76" s="438"/>
      <c r="BD76" s="438"/>
      <c r="BE76" s="438"/>
      <c r="BF76" s="438"/>
      <c r="BG76" s="438"/>
      <c r="BH76" s="438"/>
      <c r="BI76" s="438"/>
      <c r="BJ76" s="438"/>
      <c r="BK76" s="438"/>
      <c r="BL76" s="438"/>
      <c r="BM76" s="438"/>
      <c r="BN76" s="438"/>
      <c r="BO76" s="438"/>
      <c r="BP76" s="438"/>
      <c r="BQ76" s="438"/>
      <c r="BR76" s="438"/>
      <c r="BS76" s="438"/>
      <c r="BT76" s="438"/>
      <c r="BU76" s="438"/>
      <c r="BV76" s="438"/>
      <c r="BW76" s="438"/>
      <c r="BX76" s="438"/>
      <c r="BY76" s="438"/>
      <c r="BZ76" s="438"/>
      <c r="CA76" s="438"/>
      <c r="CB76" s="438"/>
      <c r="CC76" s="438"/>
      <c r="CD76" s="438"/>
      <c r="CE76" s="438"/>
      <c r="CF76" s="438"/>
      <c r="CG76" s="438"/>
      <c r="CH76" s="439">
        <f>CH75</f>
        <v>0</v>
      </c>
      <c r="CI76" s="440"/>
      <c r="CJ76" s="440"/>
      <c r="CK76" s="440"/>
      <c r="CL76" s="440"/>
      <c r="CM76" s="440"/>
      <c r="CN76" s="440"/>
      <c r="CO76" s="197"/>
      <c r="CP76" s="197"/>
      <c r="CQ76" s="197"/>
      <c r="CR76" s="197"/>
      <c r="CS76" s="197"/>
      <c r="CT76" s="197"/>
      <c r="CU76" s="197"/>
      <c r="CV76" s="197"/>
      <c r="CW76" s="197"/>
      <c r="CX76" s="197"/>
      <c r="CY76" s="197"/>
      <c r="CZ76" s="197"/>
      <c r="DA76" s="197"/>
      <c r="DB76" s="197"/>
      <c r="DC76" s="197"/>
      <c r="DD76" s="197"/>
      <c r="DE76" s="197"/>
      <c r="DF76" s="197"/>
      <c r="DG76" s="197"/>
      <c r="DH76" s="197"/>
      <c r="DI76" s="197"/>
      <c r="DJ76" s="198"/>
    </row>
    <row r="77" spans="1:116" ht="12.75" customHeight="1">
      <c r="C77" s="403" t="s">
        <v>74</v>
      </c>
      <c r="D77" s="404"/>
      <c r="E77" s="404"/>
      <c r="F77" s="404"/>
      <c r="G77" s="404"/>
      <c r="H77" s="404"/>
      <c r="I77" s="404"/>
      <c r="J77" s="404"/>
      <c r="K77" s="404"/>
      <c r="L77" s="404"/>
      <c r="M77" s="404"/>
      <c r="N77" s="404"/>
      <c r="O77" s="404"/>
      <c r="P77" s="404"/>
      <c r="Q77" s="404"/>
      <c r="R77" s="404"/>
      <c r="S77" s="404"/>
      <c r="T77" s="404"/>
      <c r="U77" s="404"/>
      <c r="V77" s="404"/>
      <c r="W77" s="404"/>
      <c r="X77" s="404"/>
      <c r="Y77" s="404"/>
      <c r="Z77" s="404"/>
      <c r="AA77" s="404"/>
      <c r="AB77" s="404"/>
      <c r="AC77" s="404"/>
      <c r="AD77" s="404"/>
      <c r="AE77" s="404"/>
      <c r="AF77" s="404"/>
      <c r="AG77" s="404"/>
      <c r="AH77" s="404"/>
      <c r="AI77" s="404"/>
      <c r="AJ77" s="404"/>
      <c r="AK77" s="404"/>
      <c r="AL77" s="404"/>
      <c r="AM77" s="404"/>
      <c r="AN77" s="404"/>
      <c r="AO77" s="404"/>
      <c r="AP77" s="404"/>
      <c r="AQ77" s="404"/>
      <c r="AR77" s="404"/>
      <c r="AS77" s="404"/>
      <c r="AT77" s="404"/>
      <c r="AU77" s="404"/>
      <c r="AV77" s="404"/>
      <c r="AW77" s="404"/>
      <c r="AX77" s="404"/>
      <c r="AY77" s="404"/>
      <c r="AZ77" s="404"/>
      <c r="BA77" s="404"/>
      <c r="BB77" s="404"/>
      <c r="BC77" s="404"/>
      <c r="BD77" s="404"/>
      <c r="BE77" s="404"/>
      <c r="BF77" s="404"/>
      <c r="BG77" s="404"/>
      <c r="BH77" s="404"/>
      <c r="BI77" s="404"/>
      <c r="BJ77" s="404"/>
      <c r="BK77" s="404"/>
      <c r="BL77" s="404"/>
      <c r="BM77" s="404"/>
      <c r="BN77" s="404"/>
      <c r="BO77" s="404"/>
      <c r="BP77" s="404"/>
      <c r="BQ77" s="404"/>
      <c r="BR77" s="404"/>
      <c r="BS77" s="404"/>
      <c r="BT77" s="404"/>
      <c r="BU77" s="404"/>
      <c r="BV77" s="404"/>
      <c r="BW77" s="404"/>
      <c r="BX77" s="404"/>
      <c r="BY77" s="404"/>
      <c r="BZ77" s="404"/>
      <c r="CA77" s="404"/>
      <c r="CB77" s="404"/>
      <c r="CC77" s="404"/>
      <c r="CD77" s="404"/>
      <c r="CE77" s="404"/>
      <c r="CF77" s="404"/>
      <c r="CG77" s="404"/>
      <c r="CH77" s="404"/>
      <c r="CI77" s="404"/>
      <c r="CJ77" s="404"/>
      <c r="CK77" s="404"/>
      <c r="CL77" s="404"/>
      <c r="CM77" s="404"/>
      <c r="CN77" s="404"/>
      <c r="CO77" s="404"/>
      <c r="CP77" s="404"/>
      <c r="CQ77" s="404"/>
      <c r="CR77" s="404"/>
      <c r="CS77" s="404"/>
      <c r="CT77" s="404"/>
      <c r="CU77" s="404"/>
      <c r="CV77" s="404"/>
      <c r="CW77" s="404"/>
      <c r="CX77" s="404"/>
      <c r="CY77" s="404"/>
      <c r="CZ77" s="404"/>
      <c r="DA77" s="404"/>
      <c r="DB77" s="404"/>
      <c r="DC77" s="404"/>
      <c r="DD77" s="404"/>
      <c r="DE77" s="404"/>
      <c r="DF77" s="404"/>
      <c r="DG77" s="404"/>
      <c r="DH77" s="404"/>
      <c r="DI77" s="404"/>
      <c r="DJ77" s="405"/>
    </row>
    <row r="78" spans="1:116" ht="13.5" customHeight="1">
      <c r="C78" s="419" t="s">
        <v>75</v>
      </c>
      <c r="D78" s="420"/>
      <c r="E78" s="420"/>
      <c r="F78" s="420"/>
      <c r="G78" s="420"/>
      <c r="H78" s="420"/>
      <c r="I78" s="420"/>
      <c r="J78" s="420"/>
      <c r="K78" s="420"/>
      <c r="L78" s="420"/>
      <c r="M78" s="420"/>
      <c r="N78" s="420"/>
      <c r="O78" s="420"/>
      <c r="P78" s="420"/>
      <c r="Q78" s="420"/>
      <c r="R78" s="420"/>
      <c r="S78" s="420"/>
      <c r="T78" s="420"/>
      <c r="U78" s="420"/>
      <c r="V78" s="420"/>
      <c r="W78" s="420"/>
      <c r="X78" s="420"/>
      <c r="Y78" s="420"/>
      <c r="Z78" s="420"/>
      <c r="AA78" s="420"/>
      <c r="AB78" s="420"/>
      <c r="AC78" s="420"/>
      <c r="AD78" s="420"/>
      <c r="AE78" s="420"/>
      <c r="AF78" s="420"/>
      <c r="AG78" s="420"/>
      <c r="AH78" s="420"/>
      <c r="AI78" s="420"/>
      <c r="AJ78" s="420"/>
      <c r="AK78" s="420"/>
      <c r="AL78" s="420"/>
      <c r="AM78" s="420"/>
      <c r="AN78" s="420"/>
      <c r="AO78" s="420"/>
      <c r="AP78" s="420"/>
      <c r="AQ78" s="420"/>
      <c r="AR78" s="420"/>
      <c r="AS78" s="420"/>
      <c r="AT78" s="420"/>
      <c r="AU78" s="420"/>
      <c r="AV78" s="420"/>
      <c r="AW78" s="420"/>
      <c r="AX78" s="420"/>
      <c r="AY78" s="420"/>
      <c r="AZ78" s="420"/>
      <c r="BA78" s="420"/>
      <c r="BB78" s="420"/>
      <c r="BC78" s="420"/>
      <c r="BD78" s="420"/>
      <c r="BE78" s="420"/>
      <c r="BF78" s="420"/>
      <c r="BG78" s="420"/>
      <c r="BH78" s="420"/>
      <c r="BI78" s="420"/>
      <c r="BJ78" s="420"/>
      <c r="BK78" s="420"/>
      <c r="BL78" s="420"/>
      <c r="BM78" s="420"/>
      <c r="BN78" s="420"/>
      <c r="BO78" s="420"/>
      <c r="BP78" s="420"/>
      <c r="BQ78" s="420"/>
      <c r="BR78" s="420"/>
      <c r="BS78" s="420"/>
      <c r="BT78" s="420"/>
      <c r="BU78" s="420"/>
      <c r="BV78" s="420"/>
      <c r="BW78" s="420"/>
      <c r="BX78" s="420"/>
      <c r="BY78" s="420"/>
      <c r="BZ78" s="420"/>
      <c r="CA78" s="420"/>
      <c r="CB78" s="420"/>
      <c r="CC78" s="420"/>
      <c r="CD78" s="420"/>
      <c r="CE78" s="420"/>
      <c r="CF78" s="420"/>
      <c r="CG78" s="420"/>
      <c r="CH78" s="420"/>
      <c r="CI78" s="420"/>
      <c r="CJ78" s="420"/>
      <c r="CK78" s="420"/>
      <c r="CL78" s="420"/>
      <c r="CM78" s="420"/>
      <c r="CN78" s="420"/>
      <c r="CO78" s="420"/>
      <c r="CP78" s="420"/>
      <c r="CQ78" s="420"/>
      <c r="CR78" s="420"/>
      <c r="CS78" s="420"/>
      <c r="CT78" s="420"/>
      <c r="CU78" s="420"/>
      <c r="CV78" s="420"/>
      <c r="CW78" s="420"/>
      <c r="CX78" s="420"/>
      <c r="CY78" s="420"/>
      <c r="CZ78" s="420"/>
      <c r="DA78" s="420"/>
      <c r="DB78" s="420"/>
      <c r="DC78" s="420"/>
      <c r="DD78" s="420"/>
      <c r="DE78" s="420"/>
      <c r="DF78" s="420"/>
      <c r="DG78" s="420"/>
      <c r="DH78" s="420"/>
      <c r="DI78" s="420"/>
      <c r="DJ78" s="421"/>
    </row>
    <row r="79" spans="1:116" ht="11.25" customHeight="1">
      <c r="C79" s="403" t="s">
        <v>76</v>
      </c>
      <c r="D79" s="404"/>
      <c r="E79" s="404"/>
      <c r="F79" s="404"/>
      <c r="G79" s="404"/>
      <c r="H79" s="404"/>
      <c r="I79" s="404"/>
      <c r="J79" s="404"/>
      <c r="K79" s="404"/>
      <c r="L79" s="404"/>
      <c r="M79" s="404"/>
      <c r="N79" s="404"/>
      <c r="O79" s="404"/>
      <c r="P79" s="404"/>
      <c r="Q79" s="404"/>
      <c r="R79" s="404"/>
      <c r="S79" s="404"/>
      <c r="T79" s="404"/>
      <c r="U79" s="404"/>
      <c r="V79" s="404"/>
      <c r="W79" s="404"/>
      <c r="X79" s="404"/>
      <c r="Y79" s="404"/>
      <c r="Z79" s="404"/>
      <c r="AA79" s="404"/>
      <c r="AB79" s="404"/>
      <c r="AC79" s="404"/>
      <c r="AD79" s="404"/>
      <c r="AE79" s="404"/>
      <c r="AF79" s="404"/>
      <c r="AG79" s="404"/>
      <c r="AH79" s="404"/>
      <c r="AI79" s="404"/>
      <c r="AJ79" s="404"/>
      <c r="AK79" s="404"/>
      <c r="AL79" s="404"/>
      <c r="AM79" s="404"/>
      <c r="AN79" s="404"/>
      <c r="AO79" s="404"/>
      <c r="AP79" s="404"/>
      <c r="AQ79" s="404"/>
      <c r="AR79" s="404"/>
      <c r="AS79" s="404"/>
      <c r="AT79" s="404"/>
      <c r="AU79" s="404"/>
      <c r="AV79" s="404"/>
      <c r="AW79" s="404"/>
      <c r="AX79" s="404"/>
      <c r="AY79" s="404"/>
      <c r="AZ79" s="404"/>
      <c r="BA79" s="404"/>
      <c r="BB79" s="404"/>
      <c r="BC79" s="404"/>
      <c r="BD79" s="404"/>
      <c r="BE79" s="404"/>
      <c r="BF79" s="404"/>
      <c r="BG79" s="404" t="s">
        <v>77</v>
      </c>
      <c r="BH79" s="404"/>
      <c r="BI79" s="404"/>
      <c r="BJ79" s="404"/>
      <c r="BK79" s="404"/>
      <c r="BL79" s="404"/>
      <c r="BM79" s="404"/>
      <c r="BN79" s="404"/>
      <c r="BO79" s="404"/>
      <c r="BP79" s="404"/>
      <c r="BQ79" s="404"/>
      <c r="BR79" s="404"/>
      <c r="BS79" s="404"/>
      <c r="BT79" s="404"/>
      <c r="BU79" s="404"/>
      <c r="BV79" s="404"/>
      <c r="BW79" s="404"/>
      <c r="BX79" s="404"/>
      <c r="BY79" s="404"/>
      <c r="BZ79" s="404"/>
      <c r="CA79" s="404"/>
      <c r="CB79" s="404"/>
      <c r="CC79" s="404"/>
      <c r="CD79" s="404"/>
      <c r="CE79" s="404"/>
      <c r="CF79" s="404"/>
      <c r="CG79" s="404"/>
      <c r="CH79" s="404"/>
      <c r="CI79" s="404"/>
      <c r="CJ79" s="404"/>
      <c r="CK79" s="404"/>
      <c r="CL79" s="404"/>
      <c r="CM79" s="404"/>
      <c r="CN79" s="404"/>
      <c r="CO79" s="404"/>
      <c r="CP79" s="404"/>
      <c r="CQ79" s="404"/>
      <c r="CR79" s="404"/>
      <c r="CS79" s="404"/>
      <c r="CT79" s="404"/>
      <c r="CU79" s="404"/>
      <c r="CV79" s="404"/>
      <c r="CW79" s="404"/>
      <c r="CX79" s="404"/>
      <c r="CY79" s="404"/>
      <c r="CZ79" s="404"/>
      <c r="DA79" s="404"/>
      <c r="DB79" s="404"/>
      <c r="DC79" s="404"/>
      <c r="DD79" s="404"/>
      <c r="DE79" s="404"/>
      <c r="DF79" s="404"/>
      <c r="DG79" s="404"/>
      <c r="DH79" s="404"/>
      <c r="DI79" s="404"/>
      <c r="DJ79" s="405"/>
    </row>
    <row r="80" spans="1:116">
      <c r="C80" s="422" t="s">
        <v>15</v>
      </c>
      <c r="D80" s="413"/>
      <c r="E80" s="413"/>
      <c r="F80" s="413"/>
      <c r="G80" s="413"/>
      <c r="H80" s="413"/>
      <c r="I80" s="413"/>
      <c r="J80" s="413"/>
      <c r="K80" s="413"/>
      <c r="L80" s="413"/>
      <c r="M80" s="413"/>
      <c r="N80" s="413"/>
      <c r="O80" s="413"/>
      <c r="P80" s="413"/>
      <c r="Q80" s="413"/>
      <c r="R80" s="413"/>
      <c r="S80" s="413"/>
      <c r="T80" s="413"/>
      <c r="U80" s="413"/>
      <c r="V80" s="413"/>
      <c r="W80" s="413"/>
      <c r="X80" s="413"/>
      <c r="Y80" s="413"/>
      <c r="Z80" s="413"/>
      <c r="AA80" s="413"/>
      <c r="AB80" s="413"/>
      <c r="AC80" s="413"/>
      <c r="AD80" s="413"/>
      <c r="AE80" s="413"/>
      <c r="AF80" s="413"/>
      <c r="AG80" s="413"/>
      <c r="AH80" s="413"/>
      <c r="AI80" s="413"/>
      <c r="AJ80" s="413"/>
      <c r="AK80" s="413"/>
      <c r="AL80" s="413"/>
      <c r="AM80" s="413"/>
      <c r="AN80" s="413"/>
      <c r="AO80" s="413"/>
      <c r="AP80" s="413"/>
      <c r="AQ80" s="413"/>
      <c r="AR80" s="413"/>
      <c r="AS80" s="413"/>
      <c r="AT80" s="413"/>
      <c r="AU80" s="413"/>
      <c r="AV80" s="413"/>
      <c r="AW80" s="413"/>
      <c r="AX80" s="413"/>
      <c r="AY80" s="413"/>
      <c r="AZ80" s="413"/>
      <c r="BA80" s="413"/>
      <c r="BB80" s="413"/>
      <c r="BC80" s="413"/>
      <c r="BD80" s="413"/>
      <c r="BE80" s="413"/>
      <c r="BF80" s="413"/>
      <c r="BG80" s="413" t="s">
        <v>15</v>
      </c>
      <c r="BH80" s="413"/>
      <c r="BI80" s="413"/>
      <c r="BJ80" s="413"/>
      <c r="BK80" s="413"/>
      <c r="BL80" s="413"/>
      <c r="BM80" s="413"/>
      <c r="BN80" s="413"/>
      <c r="BO80" s="413"/>
      <c r="BP80" s="413"/>
      <c r="BQ80" s="413"/>
      <c r="BR80" s="413"/>
      <c r="BS80" s="413"/>
      <c r="BT80" s="413"/>
      <c r="BU80" s="413"/>
      <c r="BV80" s="413"/>
      <c r="BW80" s="413"/>
      <c r="BX80" s="413"/>
      <c r="BY80" s="413"/>
      <c r="BZ80" s="413"/>
      <c r="CA80" s="413"/>
      <c r="CB80" s="413"/>
      <c r="CC80" s="413"/>
      <c r="CD80" s="413"/>
      <c r="CE80" s="413"/>
      <c r="CF80" s="413"/>
      <c r="CG80" s="413"/>
      <c r="CH80" s="413"/>
      <c r="CI80" s="413"/>
      <c r="CJ80" s="413"/>
      <c r="CK80" s="413"/>
      <c r="CL80" s="413"/>
      <c r="CM80" s="413"/>
      <c r="CN80" s="413"/>
      <c r="CO80" s="413"/>
      <c r="CP80" s="413"/>
      <c r="CQ80" s="413"/>
      <c r="CR80" s="413"/>
      <c r="CS80" s="413"/>
      <c r="CT80" s="413"/>
      <c r="CU80" s="413"/>
      <c r="CV80" s="413"/>
      <c r="CW80" s="413"/>
      <c r="CX80" s="413"/>
      <c r="CY80" s="413"/>
      <c r="CZ80" s="413"/>
      <c r="DA80" s="413"/>
      <c r="DB80" s="413"/>
      <c r="DC80" s="413"/>
      <c r="DD80" s="413"/>
      <c r="DE80" s="413"/>
      <c r="DF80" s="413"/>
      <c r="DG80" s="413"/>
      <c r="DH80" s="413"/>
      <c r="DI80" s="413"/>
      <c r="DJ80" s="423"/>
    </row>
    <row r="81" spans="3:115" ht="12.75" customHeight="1">
      <c r="C81" s="429" t="s">
        <v>78</v>
      </c>
      <c r="D81" s="430"/>
      <c r="E81" s="430"/>
      <c r="F81" s="430"/>
      <c r="G81" s="430"/>
      <c r="H81" s="430"/>
      <c r="I81" s="430"/>
      <c r="J81" s="430"/>
      <c r="K81" s="430"/>
      <c r="L81" s="430"/>
      <c r="M81" s="430"/>
      <c r="N81" s="430"/>
      <c r="O81" s="430"/>
      <c r="P81" s="430"/>
      <c r="Q81" s="430"/>
      <c r="R81" s="430"/>
      <c r="S81" s="430"/>
      <c r="T81" s="430"/>
      <c r="U81" s="430"/>
      <c r="V81" s="430"/>
      <c r="W81" s="430"/>
      <c r="X81" s="430"/>
      <c r="Y81" s="430"/>
      <c r="Z81" s="430"/>
      <c r="AA81" s="430"/>
      <c r="AB81" s="430"/>
      <c r="AC81" s="430"/>
      <c r="AD81" s="430"/>
      <c r="AE81" s="431">
        <f>MIN(DATOS!D67:E67)</f>
        <v>0</v>
      </c>
      <c r="AF81" s="431"/>
      <c r="AG81" s="431"/>
      <c r="AH81" s="431"/>
      <c r="AI81" s="431"/>
      <c r="AJ81" s="431"/>
      <c r="AK81" s="428" t="s">
        <v>46</v>
      </c>
      <c r="AL81" s="428"/>
      <c r="AM81" s="428"/>
      <c r="AN81" s="182"/>
      <c r="AO81" s="182"/>
      <c r="AP81" s="182"/>
      <c r="AQ81" s="182"/>
      <c r="AR81" s="182"/>
      <c r="AS81" s="182"/>
      <c r="AT81" s="182"/>
      <c r="AU81" s="182"/>
      <c r="AV81" s="182"/>
      <c r="AW81" s="182"/>
      <c r="AX81" s="182"/>
      <c r="AY81" s="182"/>
      <c r="AZ81" s="182"/>
      <c r="BA81" s="182"/>
      <c r="BB81" s="182"/>
      <c r="BC81" s="182"/>
      <c r="BD81" s="182"/>
      <c r="BE81" s="182"/>
      <c r="BF81" s="182"/>
      <c r="BG81" s="430" t="s">
        <v>79</v>
      </c>
      <c r="BH81" s="430"/>
      <c r="BI81" s="430"/>
      <c r="BJ81" s="430"/>
      <c r="BK81" s="430"/>
      <c r="BL81" s="430"/>
      <c r="BM81" s="430"/>
      <c r="BN81" s="430"/>
      <c r="BO81" s="430"/>
      <c r="BP81" s="430"/>
      <c r="BQ81" s="430"/>
      <c r="BR81" s="430"/>
      <c r="BS81" s="430"/>
      <c r="BT81" s="430"/>
      <c r="BU81" s="430">
        <v>0</v>
      </c>
      <c r="BV81" s="430"/>
      <c r="BW81" s="430"/>
      <c r="BX81" s="430" t="s">
        <v>80</v>
      </c>
      <c r="BY81" s="430"/>
      <c r="BZ81" s="430"/>
      <c r="CA81" s="430"/>
      <c r="CB81" s="430"/>
      <c r="CC81" s="430"/>
      <c r="CD81" s="430"/>
      <c r="CE81" s="430"/>
      <c r="CF81" s="430"/>
      <c r="CG81" s="430"/>
      <c r="CH81" s="430"/>
      <c r="CI81" s="431">
        <f>MIN(DATOS!D68:E68)</f>
        <v>0</v>
      </c>
      <c r="CJ81" s="431"/>
      <c r="CK81" s="431"/>
      <c r="CL81" s="431"/>
      <c r="CM81" s="431"/>
      <c r="CN81" s="431"/>
      <c r="CO81" s="428" t="s">
        <v>80</v>
      </c>
      <c r="CP81" s="428"/>
      <c r="CQ81" s="428"/>
      <c r="CR81" s="9"/>
      <c r="CS81" s="9"/>
      <c r="CT81" s="10"/>
      <c r="CU81" s="9"/>
      <c r="CV81" s="9"/>
      <c r="CW81" s="9"/>
      <c r="CX81" s="9"/>
      <c r="CY81" s="9"/>
      <c r="CZ81" s="9"/>
      <c r="DA81" s="9"/>
      <c r="DB81" s="9"/>
      <c r="DC81" s="9"/>
      <c r="DD81" s="9"/>
      <c r="DE81" s="9"/>
      <c r="DF81" s="9"/>
      <c r="DG81" s="9"/>
      <c r="DH81" s="9"/>
      <c r="DI81" s="9"/>
      <c r="DJ81" s="11"/>
    </row>
    <row r="82" spans="3:115" ht="12.75" customHeight="1">
      <c r="C82" s="424" t="s">
        <v>81</v>
      </c>
      <c r="D82" s="425"/>
      <c r="E82" s="425"/>
      <c r="F82" s="425"/>
      <c r="G82" s="425"/>
      <c r="H82" s="425"/>
      <c r="I82" s="425"/>
      <c r="J82" s="425"/>
      <c r="K82" s="425"/>
      <c r="L82" s="425"/>
      <c r="M82" s="425"/>
      <c r="N82" s="425"/>
      <c r="O82" s="425"/>
      <c r="P82" s="425"/>
      <c r="Q82" s="425"/>
      <c r="R82" s="425"/>
      <c r="S82" s="425"/>
      <c r="T82" s="425"/>
      <c r="U82" s="425"/>
      <c r="V82" s="425"/>
      <c r="W82" s="425"/>
      <c r="X82" s="425"/>
      <c r="Y82" s="425"/>
      <c r="Z82" s="425"/>
      <c r="AA82" s="425"/>
      <c r="AB82" s="425"/>
      <c r="AC82" s="425"/>
      <c r="AD82" s="425"/>
      <c r="AE82" s="426">
        <f>MAX(DATOS!D67:E67)</f>
        <v>0</v>
      </c>
      <c r="AF82" s="426"/>
      <c r="AG82" s="426"/>
      <c r="AH82" s="426"/>
      <c r="AI82" s="426"/>
      <c r="AJ82" s="426"/>
      <c r="AK82" s="427" t="s">
        <v>46</v>
      </c>
      <c r="AL82" s="427"/>
      <c r="AM82" s="427"/>
      <c r="AN82" s="185"/>
      <c r="AO82" s="185"/>
      <c r="AP82" s="185"/>
      <c r="AQ82" s="185"/>
      <c r="AR82" s="185"/>
      <c r="AS82" s="185"/>
      <c r="AT82" s="185"/>
      <c r="AU82" s="185"/>
      <c r="AV82" s="185"/>
      <c r="AW82" s="185"/>
      <c r="AX82" s="185"/>
      <c r="AY82" s="185"/>
      <c r="AZ82" s="185"/>
      <c r="BA82" s="185"/>
      <c r="BB82" s="185"/>
      <c r="BC82" s="185"/>
      <c r="BD82" s="185"/>
      <c r="BE82" s="185"/>
      <c r="BF82" s="185"/>
      <c r="BG82" s="425" t="s">
        <v>82</v>
      </c>
      <c r="BH82" s="425"/>
      <c r="BI82" s="425"/>
      <c r="BJ82" s="425"/>
      <c r="BK82" s="425"/>
      <c r="BL82" s="425"/>
      <c r="BM82" s="425"/>
      <c r="BN82" s="425"/>
      <c r="BO82" s="425"/>
      <c r="BP82" s="425"/>
      <c r="BQ82" s="425"/>
      <c r="BR82" s="425"/>
      <c r="BS82" s="425"/>
      <c r="BT82" s="425"/>
      <c r="BU82" s="425">
        <v>0</v>
      </c>
      <c r="BV82" s="425"/>
      <c r="BW82" s="425"/>
      <c r="BX82" s="425" t="s">
        <v>80</v>
      </c>
      <c r="BY82" s="425"/>
      <c r="BZ82" s="425"/>
      <c r="CA82" s="425"/>
      <c r="CB82" s="425"/>
      <c r="CC82" s="425"/>
      <c r="CD82" s="425"/>
      <c r="CE82" s="425"/>
      <c r="CF82" s="425"/>
      <c r="CG82" s="425"/>
      <c r="CH82" s="425"/>
      <c r="CI82" s="426">
        <f>MAX(DATOS!D68:E68)</f>
        <v>0</v>
      </c>
      <c r="CJ82" s="426"/>
      <c r="CK82" s="426"/>
      <c r="CL82" s="426"/>
      <c r="CM82" s="426"/>
      <c r="CN82" s="426"/>
      <c r="CO82" s="428" t="s">
        <v>80</v>
      </c>
      <c r="CP82" s="428"/>
      <c r="CQ82" s="428"/>
      <c r="CR82" s="12"/>
      <c r="CS82" s="12"/>
      <c r="CT82" s="13"/>
      <c r="CU82" s="12"/>
      <c r="CV82" s="12"/>
      <c r="CW82" s="12"/>
      <c r="CX82" s="12"/>
      <c r="CY82" s="12"/>
      <c r="CZ82" s="12"/>
      <c r="DA82" s="12"/>
      <c r="DB82" s="12"/>
      <c r="DC82" s="12"/>
      <c r="DD82" s="12"/>
      <c r="DE82" s="12"/>
      <c r="DF82" s="12"/>
      <c r="DG82" s="12"/>
      <c r="DH82" s="12"/>
      <c r="DI82" s="12"/>
      <c r="DJ82" s="14"/>
    </row>
    <row r="83" spans="3:115" ht="13.5" customHeight="1">
      <c r="C83" s="403" t="s">
        <v>83</v>
      </c>
      <c r="D83" s="404"/>
      <c r="E83" s="404"/>
      <c r="F83" s="404"/>
      <c r="G83" s="404"/>
      <c r="H83" s="404"/>
      <c r="I83" s="404"/>
      <c r="J83" s="404"/>
      <c r="K83" s="404"/>
      <c r="L83" s="404"/>
      <c r="M83" s="404"/>
      <c r="N83" s="404"/>
      <c r="O83" s="404"/>
      <c r="P83" s="404"/>
      <c r="Q83" s="404"/>
      <c r="R83" s="404"/>
      <c r="S83" s="404"/>
      <c r="T83" s="404"/>
      <c r="U83" s="404"/>
      <c r="V83" s="404"/>
      <c r="W83" s="404"/>
      <c r="X83" s="404"/>
      <c r="Y83" s="404"/>
      <c r="Z83" s="404"/>
      <c r="AA83" s="404"/>
      <c r="AB83" s="404"/>
      <c r="AC83" s="404"/>
      <c r="AD83" s="404"/>
      <c r="AE83" s="404"/>
      <c r="AF83" s="404"/>
      <c r="AG83" s="404"/>
      <c r="AH83" s="404"/>
      <c r="AI83" s="404"/>
      <c r="AJ83" s="404"/>
      <c r="AK83" s="404"/>
      <c r="AL83" s="404"/>
      <c r="AM83" s="404"/>
      <c r="AN83" s="404"/>
      <c r="AO83" s="404"/>
      <c r="AP83" s="404"/>
      <c r="AQ83" s="404"/>
      <c r="AR83" s="404"/>
      <c r="AS83" s="404"/>
      <c r="AT83" s="404"/>
      <c r="AU83" s="404"/>
      <c r="AV83" s="404"/>
      <c r="AW83" s="404"/>
      <c r="AX83" s="404"/>
      <c r="AY83" s="404"/>
      <c r="AZ83" s="404"/>
      <c r="BA83" s="404"/>
      <c r="BB83" s="404"/>
      <c r="BC83" s="404"/>
      <c r="BD83" s="404"/>
      <c r="BE83" s="404"/>
      <c r="BF83" s="404"/>
      <c r="BG83" s="404"/>
      <c r="BH83" s="404"/>
      <c r="BI83" s="404"/>
      <c r="BJ83" s="404"/>
      <c r="BK83" s="404"/>
      <c r="BL83" s="404"/>
      <c r="BM83" s="404"/>
      <c r="BN83" s="404"/>
      <c r="BO83" s="404"/>
      <c r="BP83" s="404"/>
      <c r="BQ83" s="404"/>
      <c r="BR83" s="404"/>
      <c r="BS83" s="404"/>
      <c r="BT83" s="404"/>
      <c r="BU83" s="404"/>
      <c r="BV83" s="404"/>
      <c r="BW83" s="404"/>
      <c r="BX83" s="404"/>
      <c r="BY83" s="404"/>
      <c r="BZ83" s="404"/>
      <c r="CA83" s="404"/>
      <c r="CB83" s="404"/>
      <c r="CC83" s="404"/>
      <c r="CD83" s="404"/>
      <c r="CE83" s="404"/>
      <c r="CF83" s="404"/>
      <c r="CG83" s="404"/>
      <c r="CH83" s="404"/>
      <c r="CI83" s="404"/>
      <c r="CJ83" s="404"/>
      <c r="CK83" s="404"/>
      <c r="CL83" s="404"/>
      <c r="CM83" s="404"/>
      <c r="CN83" s="404"/>
      <c r="CO83" s="404"/>
      <c r="CP83" s="404"/>
      <c r="CQ83" s="404"/>
      <c r="CR83" s="404"/>
      <c r="CS83" s="404"/>
      <c r="CT83" s="404"/>
      <c r="CU83" s="404"/>
      <c r="CV83" s="404"/>
      <c r="CW83" s="404"/>
      <c r="CX83" s="404"/>
      <c r="CY83" s="404"/>
      <c r="CZ83" s="404"/>
      <c r="DA83" s="404"/>
      <c r="DB83" s="404"/>
      <c r="DC83" s="404"/>
      <c r="DD83" s="404"/>
      <c r="DE83" s="404"/>
      <c r="DF83" s="404"/>
      <c r="DG83" s="404"/>
      <c r="DH83" s="404"/>
      <c r="DI83" s="404"/>
      <c r="DJ83" s="405"/>
    </row>
    <row r="84" spans="3:115" ht="13.5" customHeight="1">
      <c r="C84" s="406" t="s">
        <v>84</v>
      </c>
      <c r="D84" s="407"/>
      <c r="E84" s="407"/>
      <c r="F84" s="407"/>
      <c r="G84" s="407"/>
      <c r="H84" s="407"/>
      <c r="I84" s="407"/>
      <c r="J84" s="407"/>
      <c r="K84" s="407"/>
      <c r="L84" s="407"/>
      <c r="M84" s="407"/>
      <c r="N84" s="407"/>
      <c r="O84" s="407"/>
      <c r="P84" s="407"/>
      <c r="Q84" s="407"/>
      <c r="R84" s="407"/>
      <c r="S84" s="407"/>
      <c r="T84" s="407"/>
      <c r="U84" s="407"/>
      <c r="V84" s="407"/>
      <c r="W84" s="407"/>
      <c r="X84" s="407"/>
      <c r="Y84" s="407"/>
      <c r="Z84" s="407"/>
      <c r="AA84" s="407"/>
      <c r="AB84" s="407"/>
      <c r="AC84" s="407"/>
      <c r="AD84" s="407"/>
      <c r="AE84" s="407"/>
      <c r="AF84" s="407"/>
      <c r="AG84" s="407"/>
      <c r="AH84" s="407"/>
      <c r="AI84" s="408">
        <f>DATOS!D61</f>
        <v>3111</v>
      </c>
      <c r="AJ84" s="408"/>
      <c r="AK84" s="408"/>
      <c r="AL84" s="408"/>
      <c r="AM84" s="408"/>
      <c r="AN84" s="408"/>
      <c r="AO84" s="15"/>
      <c r="AP84" s="15"/>
      <c r="AQ84" s="15"/>
      <c r="AR84" s="15"/>
      <c r="AS84" s="15"/>
      <c r="AT84" s="15"/>
      <c r="AU84" s="15"/>
      <c r="AV84" s="15"/>
      <c r="AW84" s="15"/>
      <c r="AX84" s="15"/>
      <c r="AY84" s="15"/>
      <c r="AZ84" s="15"/>
      <c r="BA84" s="15"/>
      <c r="BB84" s="15"/>
      <c r="BC84" s="15"/>
      <c r="BD84" s="15"/>
      <c r="BE84" s="15"/>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6"/>
      <c r="DF84" s="16"/>
      <c r="DG84" s="16"/>
      <c r="DH84" s="16"/>
      <c r="DI84" s="16"/>
      <c r="DJ84" s="17"/>
      <c r="DK84" s="178"/>
    </row>
    <row r="85" spans="3:115" ht="13.5" customHeight="1">
      <c r="C85" s="403" t="s">
        <v>89</v>
      </c>
      <c r="D85" s="404"/>
      <c r="E85" s="404"/>
      <c r="F85" s="404"/>
      <c r="G85" s="404"/>
      <c r="H85" s="404"/>
      <c r="I85" s="404"/>
      <c r="J85" s="404"/>
      <c r="K85" s="404"/>
      <c r="L85" s="404"/>
      <c r="M85" s="404"/>
      <c r="N85" s="404"/>
      <c r="O85" s="404"/>
      <c r="P85" s="404"/>
      <c r="Q85" s="404"/>
      <c r="R85" s="404"/>
      <c r="S85" s="404"/>
      <c r="T85" s="404"/>
      <c r="U85" s="404"/>
      <c r="V85" s="404"/>
      <c r="W85" s="404"/>
      <c r="X85" s="404"/>
      <c r="Y85" s="404"/>
      <c r="Z85" s="404"/>
      <c r="AA85" s="404"/>
      <c r="AB85" s="404"/>
      <c r="AC85" s="404"/>
      <c r="AD85" s="404"/>
      <c r="AE85" s="404"/>
      <c r="AF85" s="404"/>
      <c r="AG85" s="404"/>
      <c r="AH85" s="404"/>
      <c r="AI85" s="404"/>
      <c r="AJ85" s="404"/>
      <c r="AK85" s="404"/>
      <c r="AL85" s="404"/>
      <c r="AM85" s="404"/>
      <c r="AN85" s="404"/>
      <c r="AO85" s="404"/>
      <c r="AP85" s="404"/>
      <c r="AQ85" s="404"/>
      <c r="AR85" s="404"/>
      <c r="AS85" s="404"/>
      <c r="AT85" s="404"/>
      <c r="AU85" s="404"/>
      <c r="AV85" s="404"/>
      <c r="AW85" s="404"/>
      <c r="AX85" s="404"/>
      <c r="AY85" s="404"/>
      <c r="AZ85" s="404"/>
      <c r="BA85" s="404"/>
      <c r="BB85" s="404"/>
      <c r="BC85" s="404"/>
      <c r="BD85" s="404"/>
      <c r="BE85" s="404"/>
      <c r="BF85" s="404"/>
      <c r="BG85" s="404"/>
      <c r="BH85" s="404"/>
      <c r="BI85" s="404"/>
      <c r="BJ85" s="404"/>
      <c r="BK85" s="404"/>
      <c r="BL85" s="404"/>
      <c r="BM85" s="404"/>
      <c r="BN85" s="404"/>
      <c r="BO85" s="404"/>
      <c r="BP85" s="404"/>
      <c r="BQ85" s="404"/>
      <c r="BR85" s="404"/>
      <c r="BS85" s="404"/>
      <c r="BT85" s="404"/>
      <c r="BU85" s="404"/>
      <c r="BV85" s="404"/>
      <c r="BW85" s="404"/>
      <c r="BX85" s="404"/>
      <c r="BY85" s="404"/>
      <c r="BZ85" s="404"/>
      <c r="CA85" s="404"/>
      <c r="CB85" s="404"/>
      <c r="CC85" s="404"/>
      <c r="CD85" s="404"/>
      <c r="CE85" s="404"/>
      <c r="CF85" s="404"/>
      <c r="CG85" s="404"/>
      <c r="CH85" s="404"/>
      <c r="CI85" s="404"/>
      <c r="CJ85" s="404"/>
      <c r="CK85" s="404"/>
      <c r="CL85" s="404"/>
      <c r="CM85" s="404"/>
      <c r="CN85" s="404"/>
      <c r="CO85" s="404"/>
      <c r="CP85" s="404"/>
      <c r="CQ85" s="404"/>
      <c r="CR85" s="404"/>
      <c r="CS85" s="404"/>
      <c r="CT85" s="404"/>
      <c r="CU85" s="404"/>
      <c r="CV85" s="404"/>
      <c r="CW85" s="404"/>
      <c r="CX85" s="404"/>
      <c r="CY85" s="404"/>
      <c r="CZ85" s="404"/>
      <c r="DA85" s="404"/>
      <c r="DB85" s="404"/>
      <c r="DC85" s="404"/>
      <c r="DD85" s="404"/>
      <c r="DE85" s="404"/>
      <c r="DF85" s="404"/>
      <c r="DG85" s="404"/>
      <c r="DH85" s="404"/>
      <c r="DI85" s="404"/>
      <c r="DJ85" s="405"/>
    </row>
    <row r="86" spans="3:115" ht="13.5" customHeight="1">
      <c r="C86" s="409" t="s">
        <v>166</v>
      </c>
      <c r="D86" s="410"/>
      <c r="E86" s="410"/>
      <c r="F86" s="410"/>
      <c r="G86" s="410"/>
      <c r="H86" s="410"/>
      <c r="I86" s="410"/>
      <c r="J86" s="410"/>
      <c r="K86" s="410"/>
      <c r="L86" s="410"/>
      <c r="M86" s="410"/>
      <c r="N86" s="410"/>
      <c r="O86" s="410"/>
      <c r="P86" s="410"/>
      <c r="Q86" s="410"/>
      <c r="R86" s="410"/>
      <c r="S86" s="410"/>
      <c r="T86" s="410"/>
      <c r="U86" s="410"/>
      <c r="V86" s="410"/>
      <c r="W86" s="410"/>
      <c r="X86" s="410"/>
      <c r="Y86" s="410"/>
      <c r="Z86" s="410"/>
      <c r="AA86" s="410"/>
      <c r="AB86" s="410"/>
      <c r="AC86" s="410"/>
      <c r="AD86" s="410"/>
      <c r="AE86" s="410"/>
      <c r="AF86" s="410"/>
      <c r="AG86" s="410"/>
      <c r="AH86" s="410"/>
      <c r="AI86" s="410"/>
      <c r="AJ86" s="410"/>
      <c r="AK86" s="410"/>
      <c r="AL86" s="410"/>
      <c r="AM86" s="410"/>
      <c r="AN86" s="410"/>
      <c r="AO86" s="410"/>
      <c r="AP86" s="410"/>
      <c r="AQ86" s="410"/>
      <c r="AR86" s="410"/>
      <c r="AS86" s="410"/>
      <c r="AT86" s="410"/>
      <c r="AU86" s="410"/>
      <c r="AV86" s="410"/>
      <c r="AW86" s="410"/>
      <c r="AX86" s="410"/>
      <c r="AY86" s="410"/>
      <c r="AZ86" s="410"/>
      <c r="BA86" s="410"/>
      <c r="BB86" s="410"/>
      <c r="BC86" s="410"/>
      <c r="BD86" s="411">
        <f>DATOS!B50</f>
        <v>0</v>
      </c>
      <c r="BE86" s="408"/>
      <c r="BF86" s="408"/>
      <c r="BG86" s="408"/>
      <c r="BH86" s="408"/>
      <c r="BI86" s="408"/>
      <c r="BJ86" s="16"/>
      <c r="BK86" s="16"/>
      <c r="BL86" s="16"/>
      <c r="BM86" s="16"/>
      <c r="BN86" s="195"/>
      <c r="BO86" s="195"/>
      <c r="BP86" s="195"/>
      <c r="BQ86" s="195"/>
      <c r="BR86" s="195"/>
      <c r="BS86" s="195"/>
      <c r="BT86" s="195"/>
      <c r="BU86" s="195"/>
      <c r="BV86" s="195"/>
      <c r="BW86" s="195"/>
      <c r="BX86" s="195"/>
      <c r="BY86" s="195"/>
      <c r="BZ86" s="195"/>
      <c r="CA86" s="195"/>
      <c r="CB86" s="195"/>
      <c r="CC86" s="195"/>
      <c r="CD86" s="195"/>
      <c r="CE86" s="195"/>
      <c r="CF86" s="195"/>
      <c r="CG86" s="195"/>
      <c r="CH86" s="195"/>
      <c r="CI86" s="195"/>
      <c r="CJ86" s="195"/>
      <c r="CK86" s="195"/>
      <c r="CL86" s="195"/>
      <c r="CM86" s="195"/>
      <c r="CN86" s="195"/>
      <c r="CO86" s="195"/>
      <c r="CP86" s="195"/>
      <c r="CQ86" s="195"/>
      <c r="CR86" s="195"/>
      <c r="CS86" s="195"/>
      <c r="CT86" s="195"/>
      <c r="CU86" s="195"/>
      <c r="CV86" s="195"/>
      <c r="CW86" s="195"/>
      <c r="CX86" s="195"/>
      <c r="CY86" s="195"/>
      <c r="CZ86" s="195"/>
      <c r="DA86" s="195"/>
      <c r="DB86" s="195"/>
      <c r="DC86" s="195"/>
      <c r="DD86" s="195"/>
      <c r="DE86" s="195"/>
      <c r="DF86" s="195"/>
      <c r="DG86" s="195"/>
      <c r="DH86" s="195"/>
      <c r="DI86" s="195"/>
      <c r="DJ86" s="196"/>
    </row>
    <row r="87" spans="3:115" ht="12.6" customHeight="1">
      <c r="C87" s="412" t="s">
        <v>211</v>
      </c>
      <c r="D87" s="413"/>
      <c r="E87" s="413"/>
      <c r="F87" s="413"/>
      <c r="G87" s="413"/>
      <c r="H87" s="413"/>
      <c r="I87" s="413"/>
      <c r="J87" s="413"/>
      <c r="K87" s="413"/>
      <c r="L87" s="413"/>
      <c r="M87" s="413"/>
      <c r="N87" s="413"/>
      <c r="O87" s="413"/>
      <c r="P87" s="413"/>
      <c r="Q87" s="413"/>
      <c r="R87" s="413"/>
      <c r="S87" s="413"/>
      <c r="T87" s="413"/>
      <c r="U87" s="413"/>
      <c r="V87" s="413"/>
      <c r="W87" s="413"/>
      <c r="X87" s="413"/>
      <c r="Y87" s="413"/>
      <c r="Z87" s="413"/>
      <c r="AA87" s="413"/>
      <c r="AB87" s="413"/>
      <c r="AC87" s="413"/>
      <c r="AD87" s="413"/>
      <c r="AE87" s="413"/>
      <c r="AF87" s="413"/>
      <c r="AG87" s="413"/>
      <c r="AH87" s="413"/>
      <c r="AI87" s="413"/>
      <c r="AJ87" s="413"/>
      <c r="AK87" s="413"/>
      <c r="AL87" s="413"/>
      <c r="AM87" s="413"/>
      <c r="AN87" s="413"/>
      <c r="AO87" s="413"/>
      <c r="AP87" s="413"/>
      <c r="AQ87" s="413"/>
      <c r="AR87" s="413"/>
      <c r="AS87" s="413"/>
      <c r="AT87" s="413"/>
      <c r="AU87" s="413"/>
      <c r="AV87" s="413"/>
      <c r="AW87" s="413"/>
      <c r="AX87" s="413"/>
      <c r="AY87" s="413"/>
      <c r="AZ87" s="413"/>
      <c r="BA87" s="413"/>
      <c r="BB87" s="413"/>
      <c r="BC87" s="413"/>
      <c r="BD87" s="414">
        <f>DATOS!B51</f>
        <v>0</v>
      </c>
      <c r="BE87" s="415"/>
      <c r="BF87" s="415"/>
      <c r="BG87" s="415"/>
      <c r="BH87" s="415"/>
      <c r="BI87" s="415"/>
      <c r="BJ87" s="178"/>
      <c r="BK87" s="178"/>
      <c r="BL87" s="178"/>
      <c r="BM87" s="178"/>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11"/>
    </row>
    <row r="88" spans="3:115" ht="12.6" customHeight="1">
      <c r="C88" s="412"/>
      <c r="D88" s="416"/>
      <c r="E88" s="416"/>
      <c r="F88" s="416"/>
      <c r="G88" s="416"/>
      <c r="H88" s="416"/>
      <c r="I88" s="416"/>
      <c r="J88" s="416"/>
      <c r="K88" s="416"/>
      <c r="L88" s="416"/>
      <c r="M88" s="416"/>
      <c r="N88" s="416"/>
      <c r="O88" s="416"/>
      <c r="P88" s="416"/>
      <c r="Q88" s="416"/>
      <c r="R88" s="416"/>
      <c r="S88" s="416"/>
      <c r="T88" s="416"/>
      <c r="U88" s="416"/>
      <c r="V88" s="416"/>
      <c r="W88" s="416"/>
      <c r="X88" s="416"/>
      <c r="Y88" s="416"/>
      <c r="Z88" s="416"/>
      <c r="AA88" s="416"/>
      <c r="AB88" s="416"/>
      <c r="AC88" s="416"/>
      <c r="AD88" s="416"/>
      <c r="AE88" s="416"/>
      <c r="AF88" s="416"/>
      <c r="AG88" s="414"/>
      <c r="AH88" s="415"/>
      <c r="AI88" s="415"/>
      <c r="AJ88" s="415"/>
      <c r="AK88" s="415"/>
      <c r="AL88" s="415"/>
      <c r="AM88" s="30"/>
      <c r="AN88" s="30"/>
      <c r="AO88" s="30"/>
      <c r="AP88" s="30"/>
      <c r="AQ88" s="30"/>
      <c r="AR88" s="30"/>
      <c r="AS88" s="30"/>
      <c r="AT88" s="30"/>
      <c r="AU88" s="30"/>
      <c r="AV88" s="30"/>
      <c r="AW88" s="30"/>
      <c r="AX88" s="30"/>
      <c r="AY88" s="30"/>
      <c r="AZ88" s="30"/>
      <c r="BA88" s="30"/>
      <c r="BB88" s="30"/>
      <c r="BC88" s="30"/>
      <c r="BD88" s="178"/>
      <c r="BE88" s="178"/>
      <c r="BF88" s="178"/>
      <c r="BG88" s="178"/>
      <c r="BH88" s="178"/>
      <c r="BI88" s="178"/>
      <c r="BJ88" s="178"/>
      <c r="BK88" s="178"/>
      <c r="BL88" s="178"/>
      <c r="BM88" s="178"/>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11"/>
    </row>
    <row r="89" spans="3:115" ht="12.6" customHeight="1">
      <c r="C89" s="417"/>
      <c r="D89" s="418"/>
      <c r="E89" s="418"/>
      <c r="F89" s="418"/>
      <c r="G89" s="418"/>
      <c r="H89" s="418"/>
      <c r="I89" s="418"/>
      <c r="J89" s="418"/>
      <c r="K89" s="418"/>
      <c r="L89" s="418"/>
      <c r="M89" s="418"/>
      <c r="N89" s="418"/>
      <c r="O89" s="418"/>
      <c r="P89" s="418"/>
      <c r="Q89" s="418"/>
      <c r="R89" s="418"/>
      <c r="S89" s="418"/>
      <c r="T89" s="418"/>
      <c r="U89" s="418"/>
      <c r="V89" s="418"/>
      <c r="W89" s="418"/>
      <c r="X89" s="418"/>
      <c r="Y89" s="418"/>
      <c r="Z89" s="418"/>
      <c r="AA89" s="418"/>
      <c r="AB89" s="418"/>
      <c r="AC89" s="418"/>
      <c r="AD89" s="418"/>
      <c r="AE89" s="418"/>
      <c r="AF89" s="418"/>
      <c r="AG89" s="414"/>
      <c r="AH89" s="415"/>
      <c r="AI89" s="415"/>
      <c r="AJ89" s="415"/>
      <c r="AK89" s="415"/>
      <c r="AL89" s="415"/>
      <c r="AM89" s="416"/>
      <c r="AN89" s="416"/>
      <c r="AO89" s="416"/>
      <c r="AP89" s="416"/>
      <c r="AQ89" s="416"/>
      <c r="AR89" s="416"/>
      <c r="AS89" s="416"/>
      <c r="AT89" s="416"/>
      <c r="AU89" s="416"/>
      <c r="AV89" s="416"/>
      <c r="AW89" s="416"/>
      <c r="AX89" s="416"/>
      <c r="AY89" s="416"/>
      <c r="AZ89" s="416"/>
      <c r="BA89" s="416"/>
      <c r="BB89" s="416"/>
      <c r="BC89" s="416"/>
      <c r="BD89" s="416"/>
      <c r="BE89" s="416"/>
      <c r="BF89" s="416"/>
      <c r="BG89" s="416"/>
      <c r="BH89" s="416"/>
      <c r="BI89" s="416"/>
      <c r="BJ89" s="416"/>
      <c r="BK89" s="416"/>
      <c r="BL89" s="416"/>
      <c r="BM89" s="178"/>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11"/>
    </row>
    <row r="90" spans="3:115" ht="12.6" customHeight="1">
      <c r="C90" s="183"/>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6"/>
      <c r="AN90" s="187"/>
      <c r="AO90" s="187"/>
      <c r="AP90" s="187"/>
      <c r="AQ90" s="187"/>
      <c r="AR90" s="187"/>
      <c r="AS90" s="18"/>
      <c r="AT90" s="18"/>
      <c r="AU90" s="18"/>
      <c r="AV90" s="18"/>
      <c r="AW90" s="18"/>
      <c r="AX90" s="18"/>
      <c r="AY90" s="18"/>
      <c r="AZ90" s="18"/>
      <c r="BA90" s="18"/>
      <c r="BB90" s="18"/>
      <c r="BC90" s="18"/>
      <c r="BD90" s="18"/>
      <c r="BE90" s="18"/>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4"/>
    </row>
    <row r="91" spans="3:115" ht="12.6" customHeight="1">
      <c r="C91" s="397" t="s">
        <v>85</v>
      </c>
      <c r="D91" s="398"/>
      <c r="E91" s="398"/>
      <c r="F91" s="398"/>
      <c r="G91" s="398"/>
      <c r="H91" s="398"/>
      <c r="I91" s="398"/>
      <c r="J91" s="398"/>
      <c r="K91" s="398"/>
      <c r="L91" s="398"/>
      <c r="M91" s="398"/>
      <c r="N91" s="398"/>
      <c r="O91" s="398"/>
      <c r="P91" s="398"/>
      <c r="Q91" s="398"/>
      <c r="R91" s="398"/>
      <c r="S91" s="398"/>
      <c r="T91" s="398"/>
      <c r="U91" s="398"/>
      <c r="V91" s="398"/>
      <c r="W91" s="398"/>
      <c r="X91" s="398"/>
      <c r="Y91" s="398"/>
      <c r="Z91" s="398"/>
      <c r="AA91" s="398"/>
      <c r="AB91" s="398"/>
      <c r="AC91" s="398"/>
      <c r="AD91" s="398"/>
      <c r="AE91" s="398"/>
      <c r="AF91" s="398"/>
      <c r="AG91" s="398"/>
      <c r="AH91" s="398"/>
      <c r="AI91" s="398"/>
      <c r="AJ91" s="398"/>
      <c r="AK91" s="398"/>
      <c r="AL91" s="398"/>
      <c r="AM91" s="398"/>
      <c r="AN91" s="398"/>
      <c r="AO91" s="398"/>
      <c r="AP91" s="398"/>
      <c r="AQ91" s="398"/>
      <c r="AR91" s="398"/>
      <c r="AS91" s="398"/>
      <c r="AT91" s="398"/>
      <c r="AU91" s="398"/>
      <c r="AV91" s="398"/>
      <c r="AW91" s="398"/>
      <c r="AX91" s="398"/>
      <c r="AY91" s="398"/>
      <c r="AZ91" s="398"/>
      <c r="BA91" s="398"/>
      <c r="BB91" s="398"/>
      <c r="BC91" s="398"/>
      <c r="BD91" s="398"/>
      <c r="BE91" s="398"/>
      <c r="BF91" s="398"/>
      <c r="BG91" s="398"/>
      <c r="BH91" s="398"/>
      <c r="BI91" s="398"/>
      <c r="BJ91" s="398"/>
      <c r="BK91" s="398"/>
      <c r="BL91" s="398"/>
      <c r="BM91" s="398"/>
      <c r="BN91" s="398"/>
      <c r="BO91" s="398"/>
      <c r="BP91" s="398"/>
      <c r="BQ91" s="398"/>
      <c r="BR91" s="398"/>
      <c r="BS91" s="398"/>
      <c r="BT91" s="398"/>
      <c r="BU91" s="398"/>
      <c r="BV91" s="398"/>
      <c r="BW91" s="398"/>
      <c r="BX91" s="398"/>
      <c r="BY91" s="398"/>
      <c r="BZ91" s="398"/>
      <c r="CA91" s="398"/>
      <c r="CB91" s="398"/>
      <c r="CC91" s="398"/>
      <c r="CD91" s="398"/>
      <c r="CE91" s="398"/>
      <c r="CF91" s="398"/>
      <c r="CG91" s="398"/>
      <c r="CH91" s="398"/>
      <c r="CI91" s="398"/>
      <c r="CJ91" s="398"/>
      <c r="CK91" s="398"/>
      <c r="CL91" s="398"/>
      <c r="CM91" s="398"/>
      <c r="CN91" s="398"/>
      <c r="CO91" s="398"/>
      <c r="CP91" s="398"/>
      <c r="CQ91" s="398"/>
      <c r="CR91" s="398"/>
      <c r="CS91" s="398"/>
      <c r="CT91" s="398"/>
      <c r="CU91" s="398"/>
      <c r="CV91" s="398"/>
      <c r="CW91" s="398"/>
      <c r="CX91" s="398"/>
      <c r="CY91" s="398"/>
      <c r="CZ91" s="398"/>
      <c r="DA91" s="398"/>
      <c r="DB91" s="398"/>
      <c r="DC91" s="398"/>
      <c r="DD91" s="398"/>
      <c r="DE91" s="398"/>
      <c r="DF91" s="398"/>
      <c r="DG91" s="398"/>
      <c r="DH91" s="398"/>
      <c r="DI91" s="398"/>
      <c r="DJ91" s="399"/>
    </row>
    <row r="92" spans="3:115" ht="12.6" customHeight="1">
      <c r="C92" s="400"/>
      <c r="D92" s="362"/>
      <c r="E92" s="362"/>
      <c r="F92" s="362"/>
      <c r="G92" s="362"/>
      <c r="H92" s="362"/>
      <c r="I92" s="362"/>
      <c r="J92" s="362"/>
      <c r="K92" s="362"/>
      <c r="L92" s="362"/>
      <c r="M92" s="362"/>
      <c r="N92" s="362"/>
      <c r="O92" s="362"/>
      <c r="P92" s="362"/>
      <c r="Q92" s="362"/>
      <c r="R92" s="362"/>
      <c r="S92" s="362"/>
      <c r="T92" s="362"/>
      <c r="U92" s="362"/>
      <c r="V92" s="362"/>
      <c r="W92" s="362"/>
      <c r="X92" s="362"/>
      <c r="Y92" s="362"/>
      <c r="Z92" s="362"/>
      <c r="AA92" s="362"/>
      <c r="AB92" s="362"/>
      <c r="AC92" s="362"/>
      <c r="AD92" s="362"/>
      <c r="AE92" s="362"/>
      <c r="AF92" s="362"/>
      <c r="AG92" s="362"/>
      <c r="AH92" s="362"/>
      <c r="AI92" s="362"/>
      <c r="AJ92" s="362"/>
      <c r="AK92" s="362"/>
      <c r="AL92" s="362"/>
      <c r="AM92" s="362"/>
      <c r="AN92" s="362"/>
      <c r="AO92" s="362"/>
      <c r="AP92" s="362"/>
      <c r="AQ92" s="362"/>
      <c r="AR92" s="362"/>
      <c r="AS92" s="362"/>
      <c r="AT92" s="362"/>
      <c r="AU92" s="362"/>
      <c r="AV92" s="362"/>
      <c r="AW92" s="362"/>
      <c r="AX92" s="362"/>
      <c r="AY92" s="362"/>
      <c r="AZ92" s="362"/>
      <c r="BA92" s="362"/>
      <c r="BB92" s="362"/>
      <c r="BC92" s="362"/>
      <c r="BD92" s="362"/>
      <c r="BE92" s="362"/>
      <c r="BF92" s="362"/>
      <c r="BG92" s="362"/>
      <c r="BH92" s="362"/>
      <c r="BI92" s="362"/>
      <c r="BJ92" s="362"/>
      <c r="BK92" s="362"/>
      <c r="BL92" s="362"/>
      <c r="BM92" s="362"/>
      <c r="BN92" s="362"/>
      <c r="BO92" s="362"/>
      <c r="BP92" s="362"/>
      <c r="BQ92" s="362"/>
      <c r="BR92" s="362"/>
      <c r="BS92" s="362"/>
      <c r="BT92" s="362"/>
      <c r="BU92" s="362"/>
      <c r="BV92" s="362"/>
      <c r="BW92" s="362"/>
      <c r="BX92" s="362"/>
      <c r="BY92" s="362"/>
      <c r="BZ92" s="362"/>
      <c r="CA92" s="362"/>
      <c r="CB92" s="362"/>
      <c r="CC92" s="362"/>
      <c r="CD92" s="362"/>
      <c r="CE92" s="362"/>
      <c r="CF92" s="362"/>
      <c r="CG92" s="362"/>
      <c r="CH92" s="362"/>
      <c r="CI92" s="362"/>
      <c r="CJ92" s="362"/>
      <c r="CK92" s="362"/>
      <c r="CL92" s="362"/>
      <c r="CM92" s="362"/>
      <c r="CN92" s="362"/>
      <c r="CO92" s="362"/>
      <c r="CP92" s="362"/>
      <c r="CQ92" s="362"/>
      <c r="CR92" s="362"/>
      <c r="CS92" s="362"/>
      <c r="CT92" s="362"/>
      <c r="CU92" s="362"/>
      <c r="CV92" s="362"/>
      <c r="CW92" s="362"/>
      <c r="CX92" s="362"/>
      <c r="CY92" s="362"/>
      <c r="CZ92" s="362"/>
      <c r="DA92" s="362"/>
      <c r="DB92" s="362"/>
      <c r="DC92" s="362"/>
      <c r="DD92" s="362"/>
      <c r="DE92" s="362"/>
      <c r="DF92" s="362"/>
      <c r="DG92" s="362"/>
      <c r="DH92" s="362"/>
      <c r="DI92" s="362"/>
      <c r="DJ92" s="401"/>
    </row>
    <row r="93" spans="3:115" ht="12.6" customHeight="1">
      <c r="C93" s="402" t="s">
        <v>86</v>
      </c>
      <c r="D93" s="383"/>
      <c r="E93" s="383"/>
      <c r="F93" s="383"/>
      <c r="G93" s="383"/>
      <c r="H93" s="383"/>
      <c r="I93" s="383"/>
      <c r="J93" s="383"/>
      <c r="K93" s="383"/>
      <c r="L93" s="383"/>
      <c r="M93" s="383"/>
      <c r="N93" s="383"/>
      <c r="O93" s="383"/>
      <c r="P93" s="383"/>
      <c r="Q93" s="383"/>
      <c r="R93" s="383"/>
      <c r="S93" s="383"/>
      <c r="T93" s="383"/>
      <c r="U93" s="383"/>
      <c r="V93" s="383"/>
      <c r="W93" s="383"/>
      <c r="X93" s="383"/>
      <c r="Y93" s="383"/>
      <c r="Z93" s="383"/>
      <c r="AA93" s="383"/>
      <c r="AB93" s="383"/>
      <c r="AC93" s="383"/>
      <c r="AD93" s="383"/>
      <c r="AE93" s="383"/>
      <c r="AF93" s="383"/>
      <c r="AG93" s="383"/>
      <c r="AH93" s="383"/>
      <c r="AI93" s="383"/>
      <c r="AJ93" s="383"/>
      <c r="AK93" s="383"/>
      <c r="AL93" s="383"/>
      <c r="AM93" s="383"/>
      <c r="AN93" s="383"/>
      <c r="AO93" s="383"/>
      <c r="AP93" s="383"/>
      <c r="AQ93" s="383"/>
      <c r="AR93" s="383"/>
      <c r="AS93" s="383"/>
      <c r="AT93" s="383"/>
      <c r="AU93" s="383"/>
      <c r="AV93" s="383"/>
      <c r="AW93" s="383"/>
      <c r="AX93" s="383"/>
      <c r="AY93" s="383"/>
      <c r="AZ93" s="383"/>
      <c r="BA93" s="383"/>
      <c r="BB93" s="383"/>
      <c r="BC93" s="383"/>
      <c r="BD93" s="383"/>
      <c r="BE93" s="383"/>
      <c r="BF93" s="383"/>
      <c r="BG93" s="383"/>
      <c r="BH93" s="383"/>
      <c r="BI93" s="383"/>
      <c r="BJ93" s="383"/>
      <c r="BK93" s="383"/>
      <c r="BL93" s="383"/>
      <c r="BM93" s="383"/>
      <c r="BN93" s="383"/>
      <c r="BO93" s="383"/>
      <c r="BP93" s="383"/>
      <c r="BQ93" s="383"/>
      <c r="BR93" s="383"/>
      <c r="BS93" s="383"/>
      <c r="BT93" s="383"/>
      <c r="BU93" s="383"/>
      <c r="BV93" s="383"/>
      <c r="BW93" s="383"/>
      <c r="BX93" s="383"/>
      <c r="BY93" s="383"/>
      <c r="BZ93" s="383"/>
      <c r="CA93" s="383"/>
      <c r="CB93" s="383"/>
      <c r="CC93" s="383"/>
      <c r="CD93" s="383"/>
      <c r="CE93" s="383"/>
      <c r="CF93" s="383"/>
      <c r="CG93" s="383"/>
      <c r="CH93" s="383"/>
      <c r="CI93" s="383"/>
      <c r="CJ93" s="383"/>
      <c r="CK93" s="383"/>
      <c r="CL93" s="383"/>
      <c r="CM93" s="383"/>
      <c r="CN93" s="383"/>
      <c r="CO93" s="383"/>
      <c r="CP93" s="383"/>
      <c r="CQ93" s="383"/>
      <c r="CR93" s="383"/>
      <c r="CS93" s="383"/>
      <c r="CT93" s="383"/>
      <c r="CU93" s="383"/>
      <c r="CV93" s="383"/>
      <c r="CW93" s="383"/>
      <c r="CX93" s="383"/>
      <c r="CY93" s="383"/>
      <c r="CZ93" s="383"/>
      <c r="DA93" s="383"/>
      <c r="DB93" s="383"/>
      <c r="DC93" s="383"/>
      <c r="DD93" s="383"/>
      <c r="DE93" s="383"/>
      <c r="DF93" s="383"/>
      <c r="DG93" s="383"/>
      <c r="DH93" s="383"/>
      <c r="DI93" s="383"/>
      <c r="DJ93" s="384"/>
    </row>
    <row r="94" spans="3:115" ht="12.6" customHeight="1">
      <c r="C94" s="382" t="s">
        <v>87</v>
      </c>
      <c r="D94" s="383"/>
      <c r="E94" s="383"/>
      <c r="F94" s="383"/>
      <c r="G94" s="383"/>
      <c r="H94" s="383"/>
      <c r="I94" s="383"/>
      <c r="J94" s="383"/>
      <c r="K94" s="383"/>
      <c r="L94" s="383"/>
      <c r="M94" s="383"/>
      <c r="N94" s="383"/>
      <c r="O94" s="383"/>
      <c r="P94" s="383"/>
      <c r="Q94" s="383"/>
      <c r="R94" s="383"/>
      <c r="S94" s="383"/>
      <c r="T94" s="383"/>
      <c r="U94" s="383"/>
      <c r="V94" s="383"/>
      <c r="W94" s="383"/>
      <c r="X94" s="383"/>
      <c r="Y94" s="383"/>
      <c r="Z94" s="383"/>
      <c r="AA94" s="383"/>
      <c r="AB94" s="383"/>
      <c r="AC94" s="383"/>
      <c r="AD94" s="383"/>
      <c r="AE94" s="383"/>
      <c r="AF94" s="383"/>
      <c r="AG94" s="383"/>
      <c r="AH94" s="383"/>
      <c r="AI94" s="383"/>
      <c r="AJ94" s="383"/>
      <c r="AK94" s="383"/>
      <c r="AL94" s="383"/>
      <c r="AM94" s="383"/>
      <c r="AN94" s="383"/>
      <c r="AO94" s="383"/>
      <c r="AP94" s="383"/>
      <c r="AQ94" s="383"/>
      <c r="AR94" s="383"/>
      <c r="AS94" s="383"/>
      <c r="AT94" s="383"/>
      <c r="AU94" s="383"/>
      <c r="AV94" s="383"/>
      <c r="AW94" s="383"/>
      <c r="AX94" s="383"/>
      <c r="AY94" s="383"/>
      <c r="AZ94" s="383"/>
      <c r="BA94" s="383"/>
      <c r="BB94" s="383"/>
      <c r="BC94" s="383"/>
      <c r="BD94" s="383"/>
      <c r="BE94" s="383"/>
      <c r="BF94" s="383"/>
      <c r="BG94" s="383"/>
      <c r="BH94" s="383"/>
      <c r="BI94" s="383"/>
      <c r="BJ94" s="383"/>
      <c r="BK94" s="383"/>
      <c r="BL94" s="383"/>
      <c r="BM94" s="383"/>
      <c r="BN94" s="383"/>
      <c r="BO94" s="383"/>
      <c r="BP94" s="383"/>
      <c r="BQ94" s="383"/>
      <c r="BR94" s="383"/>
      <c r="BS94" s="383"/>
      <c r="BT94" s="383"/>
      <c r="BU94" s="383"/>
      <c r="BV94" s="383"/>
      <c r="BW94" s="383"/>
      <c r="BX94" s="383"/>
      <c r="BY94" s="383"/>
      <c r="BZ94" s="383"/>
      <c r="CA94" s="383"/>
      <c r="CB94" s="383"/>
      <c r="CC94" s="383"/>
      <c r="CD94" s="383"/>
      <c r="CE94" s="383"/>
      <c r="CF94" s="383"/>
      <c r="CG94" s="383"/>
      <c r="CH94" s="383"/>
      <c r="CI94" s="383"/>
      <c r="CJ94" s="383"/>
      <c r="CK94" s="383"/>
      <c r="CL94" s="383"/>
      <c r="CM94" s="383"/>
      <c r="CN94" s="383"/>
      <c r="CO94" s="383"/>
      <c r="CP94" s="383"/>
      <c r="CQ94" s="383"/>
      <c r="CR94" s="383"/>
      <c r="CS94" s="383"/>
      <c r="CT94" s="383"/>
      <c r="CU94" s="383"/>
      <c r="CV94" s="383"/>
      <c r="CW94" s="383"/>
      <c r="CX94" s="383"/>
      <c r="CY94" s="383"/>
      <c r="CZ94" s="383"/>
      <c r="DA94" s="383"/>
      <c r="DB94" s="383"/>
      <c r="DC94" s="383"/>
      <c r="DD94" s="383"/>
      <c r="DE94" s="383"/>
      <c r="DF94" s="383"/>
      <c r="DG94" s="383"/>
      <c r="DH94" s="383"/>
      <c r="DI94" s="383"/>
      <c r="DJ94" s="384"/>
    </row>
    <row r="95" spans="3:115" ht="12.6" customHeight="1">
      <c r="C95" s="382" t="s">
        <v>204</v>
      </c>
      <c r="D95" s="383"/>
      <c r="E95" s="383"/>
      <c r="F95" s="383"/>
      <c r="G95" s="383"/>
      <c r="H95" s="383"/>
      <c r="I95" s="383"/>
      <c r="J95" s="383"/>
      <c r="K95" s="383"/>
      <c r="L95" s="383"/>
      <c r="M95" s="383"/>
      <c r="N95" s="383"/>
      <c r="O95" s="383"/>
      <c r="P95" s="383"/>
      <c r="Q95" s="383"/>
      <c r="R95" s="383"/>
      <c r="S95" s="383"/>
      <c r="T95" s="383"/>
      <c r="U95" s="383"/>
      <c r="V95" s="383"/>
      <c r="W95" s="383"/>
      <c r="X95" s="383"/>
      <c r="Y95" s="383"/>
      <c r="Z95" s="383"/>
      <c r="AA95" s="383"/>
      <c r="AB95" s="383"/>
      <c r="AC95" s="383"/>
      <c r="AD95" s="383"/>
      <c r="AE95" s="383"/>
      <c r="AF95" s="383"/>
      <c r="AG95" s="383"/>
      <c r="AH95" s="383"/>
      <c r="AI95" s="383"/>
      <c r="AJ95" s="383"/>
      <c r="AK95" s="383"/>
      <c r="AL95" s="383"/>
      <c r="AM95" s="383"/>
      <c r="AN95" s="383"/>
      <c r="AO95" s="383"/>
      <c r="AP95" s="383"/>
      <c r="AQ95" s="383"/>
      <c r="AR95" s="383"/>
      <c r="AS95" s="383"/>
      <c r="AT95" s="383"/>
      <c r="AU95" s="383"/>
      <c r="AV95" s="383"/>
      <c r="AW95" s="383"/>
      <c r="AX95" s="383"/>
      <c r="AY95" s="383"/>
      <c r="AZ95" s="383"/>
      <c r="BA95" s="383"/>
      <c r="BB95" s="383"/>
      <c r="BC95" s="383"/>
      <c r="BD95" s="383"/>
      <c r="BE95" s="383"/>
      <c r="BF95" s="383"/>
      <c r="BG95" s="383"/>
      <c r="BH95" s="383"/>
      <c r="BI95" s="383"/>
      <c r="BJ95" s="383"/>
      <c r="BK95" s="383"/>
      <c r="BL95" s="383"/>
      <c r="BM95" s="383"/>
      <c r="BN95" s="383"/>
      <c r="BO95" s="383"/>
      <c r="BP95" s="383"/>
      <c r="BQ95" s="383"/>
      <c r="BR95" s="383"/>
      <c r="BS95" s="383"/>
      <c r="BT95" s="383"/>
      <c r="BU95" s="383"/>
      <c r="BV95" s="383"/>
      <c r="BW95" s="383"/>
      <c r="BX95" s="383"/>
      <c r="BY95" s="383"/>
      <c r="BZ95" s="383"/>
      <c r="CA95" s="383"/>
      <c r="CB95" s="383"/>
      <c r="CC95" s="383"/>
      <c r="CD95" s="383"/>
      <c r="CE95" s="383"/>
      <c r="CF95" s="383"/>
      <c r="CG95" s="383"/>
      <c r="CH95" s="383"/>
      <c r="CI95" s="383"/>
      <c r="CJ95" s="383"/>
      <c r="CK95" s="383"/>
      <c r="CL95" s="383"/>
      <c r="CM95" s="383"/>
      <c r="CN95" s="383"/>
      <c r="CO95" s="383"/>
      <c r="CP95" s="383"/>
      <c r="CQ95" s="383"/>
      <c r="CR95" s="383"/>
      <c r="CS95" s="383"/>
      <c r="CT95" s="383"/>
      <c r="CU95" s="383"/>
      <c r="CV95" s="383"/>
      <c r="CW95" s="383"/>
      <c r="CX95" s="383"/>
      <c r="CY95" s="383"/>
      <c r="CZ95" s="383"/>
      <c r="DA95" s="383"/>
      <c r="DB95" s="383"/>
      <c r="DC95" s="383"/>
      <c r="DD95" s="383"/>
      <c r="DE95" s="383"/>
      <c r="DF95" s="383"/>
      <c r="DG95" s="383"/>
      <c r="DH95" s="383"/>
      <c r="DI95" s="383"/>
      <c r="DJ95" s="384"/>
    </row>
    <row r="96" spans="3:115" ht="12.6" customHeight="1">
      <c r="C96" s="382"/>
      <c r="D96" s="383"/>
      <c r="E96" s="383"/>
      <c r="F96" s="383"/>
      <c r="G96" s="383"/>
      <c r="H96" s="383"/>
      <c r="I96" s="383"/>
      <c r="J96" s="383"/>
      <c r="K96" s="383"/>
      <c r="L96" s="383"/>
      <c r="M96" s="383"/>
      <c r="N96" s="383"/>
      <c r="O96" s="383"/>
      <c r="P96" s="383"/>
      <c r="Q96" s="383"/>
      <c r="R96" s="383"/>
      <c r="S96" s="383"/>
      <c r="T96" s="383"/>
      <c r="U96" s="383"/>
      <c r="V96" s="383"/>
      <c r="W96" s="383"/>
      <c r="X96" s="383"/>
      <c r="Y96" s="383"/>
      <c r="Z96" s="383"/>
      <c r="AA96" s="383"/>
      <c r="AB96" s="383"/>
      <c r="AC96" s="383"/>
      <c r="AD96" s="383"/>
      <c r="AE96" s="383"/>
      <c r="AF96" s="383"/>
      <c r="AG96" s="383"/>
      <c r="AH96" s="383"/>
      <c r="AI96" s="383"/>
      <c r="AJ96" s="383"/>
      <c r="AK96" s="383"/>
      <c r="AL96" s="383"/>
      <c r="AM96" s="383"/>
      <c r="AN96" s="383"/>
      <c r="AO96" s="383"/>
      <c r="AP96" s="383"/>
      <c r="AQ96" s="383"/>
      <c r="AR96" s="383"/>
      <c r="AS96" s="383"/>
      <c r="AT96" s="383"/>
      <c r="AU96" s="383"/>
      <c r="AV96" s="383"/>
      <c r="AW96" s="383"/>
      <c r="AX96" s="383"/>
      <c r="AY96" s="383"/>
      <c r="AZ96" s="383"/>
      <c r="BA96" s="383"/>
      <c r="BB96" s="383"/>
      <c r="BC96" s="383"/>
      <c r="BD96" s="383"/>
      <c r="BE96" s="383"/>
      <c r="BF96" s="383"/>
      <c r="BG96" s="383"/>
      <c r="BH96" s="383"/>
      <c r="BI96" s="383"/>
      <c r="BJ96" s="383"/>
      <c r="BK96" s="383"/>
      <c r="BL96" s="383"/>
      <c r="BM96" s="383"/>
      <c r="BN96" s="383"/>
      <c r="BO96" s="383"/>
      <c r="BP96" s="383"/>
      <c r="BQ96" s="383"/>
      <c r="BR96" s="383"/>
      <c r="BS96" s="383"/>
      <c r="BT96" s="383"/>
      <c r="BU96" s="383"/>
      <c r="BV96" s="383"/>
      <c r="BW96" s="383"/>
      <c r="BX96" s="383"/>
      <c r="BY96" s="383"/>
      <c r="BZ96" s="383"/>
      <c r="CA96" s="383"/>
      <c r="CB96" s="383"/>
      <c r="CC96" s="383"/>
      <c r="CD96" s="383"/>
      <c r="CE96" s="383"/>
      <c r="CF96" s="383"/>
      <c r="CG96" s="383"/>
      <c r="CH96" s="383"/>
      <c r="CI96" s="383"/>
      <c r="CJ96" s="383"/>
      <c r="CK96" s="383"/>
      <c r="CL96" s="383"/>
      <c r="CM96" s="383"/>
      <c r="CN96" s="383"/>
      <c r="CO96" s="383"/>
      <c r="CP96" s="383"/>
      <c r="CQ96" s="383"/>
      <c r="CR96" s="383"/>
      <c r="CS96" s="383"/>
      <c r="CT96" s="383"/>
      <c r="CU96" s="383"/>
      <c r="CV96" s="383"/>
      <c r="CW96" s="383"/>
      <c r="CX96" s="383"/>
      <c r="CY96" s="383"/>
      <c r="CZ96" s="383"/>
      <c r="DA96" s="383"/>
      <c r="DB96" s="383"/>
      <c r="DC96" s="383"/>
      <c r="DD96" s="383"/>
      <c r="DE96" s="383"/>
      <c r="DF96" s="383"/>
      <c r="DG96" s="383"/>
      <c r="DH96" s="383"/>
      <c r="DI96" s="383"/>
      <c r="DJ96" s="384"/>
    </row>
    <row r="97" spans="2:116" ht="24" customHeight="1">
      <c r="C97" s="385" t="s">
        <v>109</v>
      </c>
      <c r="D97" s="386"/>
      <c r="E97" s="386"/>
      <c r="F97" s="386"/>
      <c r="G97" s="386"/>
      <c r="H97" s="386"/>
      <c r="I97" s="386"/>
      <c r="J97" s="386"/>
      <c r="K97" s="386"/>
      <c r="L97" s="386"/>
      <c r="M97" s="386"/>
      <c r="N97" s="386"/>
      <c r="O97" s="386"/>
      <c r="P97" s="386"/>
      <c r="Q97" s="386"/>
      <c r="R97" s="386"/>
      <c r="S97" s="386"/>
      <c r="T97" s="386"/>
      <c r="U97" s="386"/>
      <c r="V97" s="386"/>
      <c r="W97" s="386"/>
      <c r="X97" s="386"/>
      <c r="Y97" s="386"/>
      <c r="Z97" s="386"/>
      <c r="AA97" s="386"/>
      <c r="AB97" s="386"/>
      <c r="AC97" s="386"/>
      <c r="AD97" s="386"/>
      <c r="AE97" s="386"/>
      <c r="AF97" s="386"/>
      <c r="AG97" s="386"/>
      <c r="AH97" s="386"/>
      <c r="AI97" s="386"/>
      <c r="AJ97" s="386"/>
      <c r="AK97" s="386"/>
      <c r="AL97" s="386"/>
      <c r="AM97" s="386"/>
      <c r="AN97" s="386"/>
      <c r="AO97" s="386"/>
      <c r="AP97" s="386"/>
      <c r="AQ97" s="386"/>
      <c r="AR97" s="386"/>
      <c r="AS97" s="386"/>
      <c r="AT97" s="386"/>
      <c r="AU97" s="386"/>
      <c r="AV97" s="386"/>
      <c r="AW97" s="386"/>
      <c r="AX97" s="386"/>
      <c r="AY97" s="386"/>
      <c r="AZ97" s="386"/>
      <c r="BA97" s="386"/>
      <c r="BB97" s="386"/>
      <c r="BC97" s="386"/>
      <c r="BD97" s="386"/>
      <c r="BE97" s="386"/>
      <c r="BF97" s="386"/>
      <c r="BG97" s="386"/>
      <c r="BH97" s="386"/>
      <c r="BI97" s="386"/>
      <c r="BJ97" s="386"/>
      <c r="BK97" s="386"/>
      <c r="BL97" s="386"/>
      <c r="BM97" s="386"/>
      <c r="BN97" s="386"/>
      <c r="BO97" s="386"/>
      <c r="BP97" s="386"/>
      <c r="BQ97" s="386"/>
      <c r="BR97" s="386"/>
      <c r="BS97" s="386"/>
      <c r="BT97" s="386"/>
      <c r="BU97" s="386"/>
      <c r="BV97" s="386"/>
      <c r="BW97" s="386"/>
      <c r="BX97" s="386"/>
      <c r="BY97" s="386"/>
      <c r="BZ97" s="386"/>
      <c r="CA97" s="386"/>
      <c r="CB97" s="386"/>
      <c r="CC97" s="386"/>
      <c r="CD97" s="386"/>
      <c r="CE97" s="386"/>
      <c r="CF97" s="386"/>
      <c r="CG97" s="386"/>
      <c r="CH97" s="386"/>
      <c r="CI97" s="386"/>
      <c r="CJ97" s="386"/>
      <c r="CK97" s="386"/>
      <c r="CL97" s="386"/>
      <c r="CM97" s="386"/>
      <c r="CN97" s="386"/>
      <c r="CO97" s="386"/>
      <c r="CP97" s="386"/>
      <c r="CQ97" s="386"/>
      <c r="CR97" s="386"/>
      <c r="CS97" s="386"/>
      <c r="CT97" s="386"/>
      <c r="CU97" s="386"/>
      <c r="CV97" s="386"/>
      <c r="CW97" s="386"/>
      <c r="CX97" s="386"/>
      <c r="CY97" s="386"/>
      <c r="CZ97" s="386"/>
      <c r="DA97" s="386"/>
      <c r="DB97" s="386"/>
      <c r="DC97" s="386"/>
      <c r="DD97" s="386"/>
      <c r="DE97" s="386"/>
      <c r="DF97" s="386"/>
      <c r="DG97" s="386"/>
      <c r="DH97" s="386"/>
      <c r="DI97" s="386"/>
      <c r="DJ97" s="387"/>
    </row>
    <row r="98" spans="2:116" ht="12.6" customHeight="1">
      <c r="C98" s="388" t="s">
        <v>88</v>
      </c>
      <c r="D98" s="389"/>
      <c r="E98" s="389"/>
      <c r="F98" s="389"/>
      <c r="G98" s="389"/>
      <c r="H98" s="389"/>
      <c r="I98" s="389"/>
      <c r="J98" s="389"/>
      <c r="K98" s="389"/>
      <c r="L98" s="389"/>
      <c r="M98" s="389"/>
      <c r="N98" s="389"/>
      <c r="O98" s="389"/>
      <c r="P98" s="389"/>
      <c r="Q98" s="389"/>
      <c r="R98" s="389"/>
      <c r="S98" s="389"/>
      <c r="T98" s="389"/>
      <c r="U98" s="389"/>
      <c r="V98" s="389"/>
      <c r="W98" s="389"/>
      <c r="X98" s="389"/>
      <c r="Y98" s="389"/>
      <c r="Z98" s="389"/>
      <c r="AA98" s="389"/>
      <c r="AB98" s="389"/>
      <c r="AC98" s="389"/>
      <c r="AD98" s="389"/>
      <c r="AE98" s="389"/>
      <c r="AF98" s="389"/>
      <c r="AG98" s="389"/>
      <c r="AH98" s="389"/>
      <c r="AI98" s="389"/>
      <c r="AJ98" s="389"/>
      <c r="AK98" s="389"/>
      <c r="AL98" s="389"/>
      <c r="AM98" s="389"/>
      <c r="AN98" s="389"/>
      <c r="AO98" s="389"/>
      <c r="AP98" s="389"/>
      <c r="AQ98" s="389"/>
      <c r="AR98" s="389"/>
      <c r="AS98" s="389"/>
      <c r="AT98" s="389"/>
      <c r="AU98" s="389"/>
      <c r="AV98" s="389"/>
      <c r="AW98" s="389"/>
      <c r="AX98" s="389"/>
      <c r="AY98" s="389"/>
      <c r="AZ98" s="389"/>
      <c r="BA98" s="389"/>
      <c r="BB98" s="389"/>
      <c r="BC98" s="389"/>
      <c r="BD98" s="389"/>
      <c r="BE98" s="389"/>
      <c r="BF98" s="389"/>
      <c r="BG98" s="389"/>
      <c r="BH98" s="389"/>
      <c r="BI98" s="389"/>
      <c r="BJ98" s="389"/>
      <c r="BK98" s="389"/>
      <c r="BL98" s="389"/>
      <c r="BM98" s="389"/>
      <c r="BN98" s="389"/>
      <c r="BO98" s="389"/>
      <c r="BP98" s="389"/>
      <c r="BQ98" s="389"/>
      <c r="BR98" s="389"/>
      <c r="BS98" s="389"/>
      <c r="BT98" s="389"/>
      <c r="BU98" s="389"/>
      <c r="BV98" s="389"/>
      <c r="BW98" s="389"/>
      <c r="BX98" s="389"/>
      <c r="BY98" s="389"/>
      <c r="BZ98" s="389"/>
      <c r="CA98" s="389"/>
      <c r="CB98" s="389"/>
      <c r="CC98" s="389"/>
      <c r="CD98" s="389"/>
      <c r="CE98" s="389"/>
      <c r="CF98" s="389"/>
      <c r="CG98" s="389"/>
      <c r="CH98" s="389"/>
      <c r="CI98" s="389"/>
      <c r="CJ98" s="389"/>
      <c r="CK98" s="389"/>
      <c r="CL98" s="389"/>
      <c r="CM98" s="389"/>
      <c r="CN98" s="389"/>
      <c r="CO98" s="389"/>
      <c r="CP98" s="389"/>
      <c r="CQ98" s="389"/>
      <c r="CR98" s="389"/>
      <c r="CS98" s="389"/>
      <c r="CT98" s="389"/>
      <c r="CU98" s="389"/>
      <c r="CV98" s="389"/>
      <c r="CW98" s="389"/>
      <c r="CX98" s="389"/>
      <c r="CY98" s="389"/>
      <c r="CZ98" s="389"/>
      <c r="DA98" s="389"/>
      <c r="DB98" s="389"/>
      <c r="DC98" s="389"/>
      <c r="DD98" s="389"/>
      <c r="DE98" s="389"/>
      <c r="DF98" s="389"/>
      <c r="DG98" s="389"/>
      <c r="DH98" s="389"/>
      <c r="DI98" s="389"/>
      <c r="DJ98" s="390"/>
    </row>
    <row r="99" spans="2:116" ht="12.6" customHeight="1">
      <c r="C99" s="388" t="s">
        <v>203</v>
      </c>
      <c r="D99" s="389"/>
      <c r="E99" s="389"/>
      <c r="F99" s="389"/>
      <c r="G99" s="389"/>
      <c r="H99" s="389"/>
      <c r="I99" s="389"/>
      <c r="J99" s="389"/>
      <c r="K99" s="389"/>
      <c r="L99" s="389"/>
      <c r="M99" s="389"/>
      <c r="N99" s="389"/>
      <c r="O99" s="389"/>
      <c r="P99" s="389"/>
      <c r="Q99" s="389"/>
      <c r="R99" s="389"/>
      <c r="S99" s="389"/>
      <c r="T99" s="389"/>
      <c r="U99" s="389"/>
      <c r="V99" s="389"/>
      <c r="W99" s="389"/>
      <c r="X99" s="389"/>
      <c r="Y99" s="389"/>
      <c r="Z99" s="389"/>
      <c r="AA99" s="389"/>
      <c r="AB99" s="389"/>
      <c r="AC99" s="389"/>
      <c r="AD99" s="389"/>
      <c r="AE99" s="389"/>
      <c r="AF99" s="389"/>
      <c r="AG99" s="389"/>
      <c r="AH99" s="389"/>
      <c r="AI99" s="389"/>
      <c r="AJ99" s="389"/>
      <c r="AK99" s="389"/>
      <c r="AL99" s="389"/>
      <c r="AM99" s="389"/>
      <c r="AN99" s="389"/>
      <c r="AO99" s="389"/>
      <c r="AP99" s="389"/>
      <c r="AQ99" s="389"/>
      <c r="AR99" s="389"/>
      <c r="AS99" s="389"/>
      <c r="AT99" s="389"/>
      <c r="AU99" s="389"/>
      <c r="AV99" s="389"/>
      <c r="AW99" s="389"/>
      <c r="AX99" s="389"/>
      <c r="AY99" s="389"/>
      <c r="AZ99" s="389"/>
      <c r="BA99" s="389"/>
      <c r="BB99" s="389"/>
      <c r="BC99" s="389"/>
      <c r="BD99" s="389"/>
      <c r="BE99" s="389"/>
      <c r="BF99" s="389"/>
      <c r="BG99" s="389"/>
      <c r="BH99" s="389"/>
      <c r="BI99" s="389"/>
      <c r="BJ99" s="389"/>
      <c r="BK99" s="389"/>
      <c r="BL99" s="389"/>
      <c r="BM99" s="389"/>
      <c r="BN99" s="389"/>
      <c r="BO99" s="389"/>
      <c r="BP99" s="389"/>
      <c r="BQ99" s="389"/>
      <c r="BR99" s="389"/>
      <c r="BS99" s="389"/>
      <c r="BT99" s="389"/>
      <c r="BU99" s="389"/>
      <c r="BV99" s="389"/>
      <c r="BW99" s="389"/>
      <c r="BX99" s="389"/>
      <c r="BY99" s="389"/>
      <c r="BZ99" s="389"/>
      <c r="CA99" s="389"/>
      <c r="CB99" s="389"/>
      <c r="CC99" s="389"/>
      <c r="CD99" s="389"/>
      <c r="CE99" s="389"/>
      <c r="CF99" s="389"/>
      <c r="CG99" s="389"/>
      <c r="CH99" s="389"/>
      <c r="CI99" s="389"/>
      <c r="CJ99" s="389"/>
      <c r="CK99" s="389"/>
      <c r="CL99" s="389"/>
      <c r="CM99" s="389"/>
      <c r="CN99" s="389"/>
      <c r="CO99" s="389"/>
      <c r="CP99" s="389"/>
      <c r="CQ99" s="389"/>
      <c r="CR99" s="389"/>
      <c r="CS99" s="389"/>
      <c r="CT99" s="389"/>
      <c r="CU99" s="389"/>
      <c r="CV99" s="389"/>
      <c r="CW99" s="389"/>
      <c r="CX99" s="389"/>
      <c r="CY99" s="389"/>
      <c r="CZ99" s="389"/>
      <c r="DA99" s="389"/>
      <c r="DB99" s="389"/>
      <c r="DC99" s="389"/>
      <c r="DD99" s="389"/>
      <c r="DE99" s="389"/>
      <c r="DF99" s="389"/>
      <c r="DG99" s="389"/>
      <c r="DH99" s="389"/>
      <c r="DI99" s="389"/>
      <c r="DJ99" s="390"/>
    </row>
    <row r="100" spans="2:116" ht="12.6" customHeight="1">
      <c r="C100" s="388"/>
      <c r="D100" s="389"/>
      <c r="E100" s="389"/>
      <c r="F100" s="389"/>
      <c r="G100" s="389"/>
      <c r="H100" s="389"/>
      <c r="I100" s="389"/>
      <c r="J100" s="389"/>
      <c r="K100" s="389"/>
      <c r="L100" s="389"/>
      <c r="M100" s="389"/>
      <c r="N100" s="389"/>
      <c r="O100" s="389"/>
      <c r="P100" s="389"/>
      <c r="Q100" s="389"/>
      <c r="R100" s="389"/>
      <c r="S100" s="389"/>
      <c r="T100" s="389"/>
      <c r="U100" s="389"/>
      <c r="V100" s="389"/>
      <c r="W100" s="389"/>
      <c r="X100" s="389"/>
      <c r="Y100" s="389"/>
      <c r="Z100" s="389"/>
      <c r="AA100" s="389"/>
      <c r="AB100" s="389"/>
      <c r="AC100" s="389"/>
      <c r="AD100" s="389"/>
      <c r="AE100" s="389"/>
      <c r="AF100" s="389"/>
      <c r="AG100" s="389"/>
      <c r="AH100" s="389"/>
      <c r="AI100" s="389"/>
      <c r="AJ100" s="389"/>
      <c r="AK100" s="389"/>
      <c r="AL100" s="389"/>
      <c r="AM100" s="389"/>
      <c r="AN100" s="389"/>
      <c r="AO100" s="389"/>
      <c r="AP100" s="389"/>
      <c r="AQ100" s="389"/>
      <c r="AR100" s="389"/>
      <c r="AS100" s="389"/>
      <c r="AT100" s="389"/>
      <c r="AU100" s="389"/>
      <c r="AV100" s="389"/>
      <c r="AW100" s="389"/>
      <c r="AX100" s="389"/>
      <c r="AY100" s="389"/>
      <c r="AZ100" s="389"/>
      <c r="BA100" s="389"/>
      <c r="BB100" s="389"/>
      <c r="BC100" s="389"/>
      <c r="BD100" s="389"/>
      <c r="BE100" s="389"/>
      <c r="BF100" s="389"/>
      <c r="BG100" s="389"/>
      <c r="BH100" s="389"/>
      <c r="BI100" s="389"/>
      <c r="BJ100" s="389"/>
      <c r="BK100" s="389"/>
      <c r="BL100" s="389"/>
      <c r="BM100" s="389"/>
      <c r="BN100" s="389"/>
      <c r="BO100" s="389"/>
      <c r="BP100" s="389"/>
      <c r="BQ100" s="389"/>
      <c r="BR100" s="389"/>
      <c r="BS100" s="389"/>
      <c r="BT100" s="389"/>
      <c r="BU100" s="389"/>
      <c r="BV100" s="389"/>
      <c r="BW100" s="389"/>
      <c r="BX100" s="389"/>
      <c r="BY100" s="389"/>
      <c r="BZ100" s="389"/>
      <c r="CA100" s="389"/>
      <c r="CB100" s="389"/>
      <c r="CC100" s="389"/>
      <c r="CD100" s="389"/>
      <c r="CE100" s="389"/>
      <c r="CF100" s="389"/>
      <c r="CG100" s="389"/>
      <c r="CH100" s="389"/>
      <c r="CI100" s="389"/>
      <c r="CJ100" s="389"/>
      <c r="CK100" s="389"/>
      <c r="CL100" s="389"/>
      <c r="CM100" s="389"/>
      <c r="CN100" s="389"/>
      <c r="CO100" s="389"/>
      <c r="CP100" s="389"/>
      <c r="CQ100" s="389"/>
      <c r="CR100" s="389"/>
      <c r="CS100" s="389"/>
      <c r="CT100" s="389"/>
      <c r="CU100" s="389"/>
      <c r="CV100" s="389"/>
      <c r="CW100" s="389"/>
      <c r="CX100" s="389"/>
      <c r="CY100" s="389"/>
      <c r="CZ100" s="389"/>
      <c r="DA100" s="389"/>
      <c r="DB100" s="389"/>
      <c r="DC100" s="389"/>
      <c r="DD100" s="389"/>
      <c r="DE100" s="389"/>
      <c r="DF100" s="389"/>
      <c r="DG100" s="389"/>
      <c r="DH100" s="389"/>
      <c r="DI100" s="389"/>
      <c r="DJ100" s="390"/>
    </row>
    <row r="101" spans="2:116" ht="18" customHeight="1">
      <c r="C101" s="376" t="s">
        <v>110</v>
      </c>
      <c r="D101" s="377"/>
      <c r="E101" s="377"/>
      <c r="F101" s="377"/>
      <c r="G101" s="377"/>
      <c r="H101" s="377"/>
      <c r="I101" s="377"/>
      <c r="J101" s="377"/>
      <c r="K101" s="377"/>
      <c r="L101" s="377"/>
      <c r="M101" s="377"/>
      <c r="N101" s="377"/>
      <c r="O101" s="377"/>
      <c r="P101" s="377"/>
      <c r="Q101" s="377"/>
      <c r="R101" s="377"/>
      <c r="S101" s="377"/>
      <c r="T101" s="377"/>
      <c r="U101" s="377"/>
      <c r="V101" s="377"/>
      <c r="W101" s="377"/>
      <c r="X101" s="377"/>
      <c r="Y101" s="377"/>
      <c r="Z101" s="377"/>
      <c r="AA101" s="377"/>
      <c r="AB101" s="377"/>
      <c r="AC101" s="377"/>
      <c r="AD101" s="377"/>
      <c r="AE101" s="377"/>
      <c r="AF101" s="377"/>
      <c r="AG101" s="377"/>
      <c r="AH101" s="377"/>
      <c r="AI101" s="377"/>
      <c r="AJ101" s="377"/>
      <c r="AK101" s="377"/>
      <c r="AL101" s="377"/>
      <c r="AM101" s="377"/>
      <c r="AN101" s="377"/>
      <c r="AO101" s="377"/>
      <c r="AP101" s="377"/>
      <c r="AQ101" s="377"/>
      <c r="AR101" s="377"/>
      <c r="AS101" s="377"/>
      <c r="AT101" s="377"/>
      <c r="AU101" s="377"/>
      <c r="AV101" s="377"/>
      <c r="AW101" s="377"/>
      <c r="AX101" s="377"/>
      <c r="AY101" s="377"/>
      <c r="AZ101" s="377"/>
      <c r="BA101" s="377"/>
      <c r="BB101" s="377"/>
      <c r="BC101" s="377"/>
      <c r="BD101" s="377"/>
      <c r="BE101" s="377"/>
      <c r="BF101" s="377"/>
      <c r="BG101" s="377"/>
      <c r="BH101" s="377"/>
      <c r="BI101" s="377"/>
      <c r="BJ101" s="377"/>
      <c r="BK101" s="377"/>
      <c r="BL101" s="377"/>
      <c r="BM101" s="377"/>
      <c r="BN101" s="377"/>
      <c r="BO101" s="377"/>
      <c r="BP101" s="377"/>
      <c r="BQ101" s="377"/>
      <c r="BR101" s="377"/>
      <c r="BS101" s="377"/>
      <c r="BT101" s="377"/>
      <c r="BU101" s="377"/>
      <c r="BV101" s="377"/>
      <c r="BW101" s="377"/>
      <c r="BX101" s="377"/>
      <c r="BY101" s="377"/>
      <c r="BZ101" s="377"/>
      <c r="CA101" s="377"/>
      <c r="CB101" s="377"/>
      <c r="CC101" s="377"/>
      <c r="CD101" s="377"/>
      <c r="CE101" s="377"/>
      <c r="CF101" s="377"/>
      <c r="CG101" s="377"/>
      <c r="CH101" s="377"/>
      <c r="CI101" s="377"/>
      <c r="CJ101" s="377"/>
      <c r="CK101" s="377"/>
      <c r="CL101" s="377"/>
      <c r="CM101" s="377"/>
      <c r="CN101" s="377"/>
      <c r="CO101" s="377"/>
      <c r="CP101" s="377"/>
      <c r="CQ101" s="377"/>
      <c r="CR101" s="377"/>
      <c r="CS101" s="377"/>
      <c r="CT101" s="377"/>
      <c r="CU101" s="377"/>
      <c r="CV101" s="377"/>
      <c r="CW101" s="377"/>
      <c r="CX101" s="377"/>
      <c r="CY101" s="377"/>
      <c r="CZ101" s="377"/>
      <c r="DA101" s="377"/>
      <c r="DB101" s="377"/>
      <c r="DC101" s="377"/>
      <c r="DD101" s="377"/>
      <c r="DE101" s="377"/>
      <c r="DF101" s="377"/>
      <c r="DG101" s="377"/>
      <c r="DH101" s="377"/>
      <c r="DI101" s="377"/>
      <c r="DJ101" s="378"/>
    </row>
    <row r="102" spans="2:116" ht="12.75" customHeight="1">
      <c r="C102" s="403" t="s">
        <v>179</v>
      </c>
      <c r="D102" s="404"/>
      <c r="E102" s="404"/>
      <c r="F102" s="404"/>
      <c r="G102" s="404"/>
      <c r="H102" s="404"/>
      <c r="I102" s="404"/>
      <c r="J102" s="404"/>
      <c r="K102" s="404"/>
      <c r="L102" s="404"/>
      <c r="M102" s="404"/>
      <c r="N102" s="404"/>
      <c r="O102" s="404"/>
      <c r="P102" s="404"/>
      <c r="Q102" s="404"/>
      <c r="R102" s="404"/>
      <c r="S102" s="404"/>
      <c r="T102" s="404"/>
      <c r="U102" s="404"/>
      <c r="V102" s="404"/>
      <c r="W102" s="404"/>
      <c r="X102" s="404"/>
      <c r="Y102" s="404"/>
      <c r="Z102" s="404"/>
      <c r="AA102" s="404"/>
      <c r="AB102" s="404"/>
      <c r="AC102" s="404"/>
      <c r="AD102" s="404"/>
      <c r="AE102" s="404"/>
      <c r="AF102" s="404"/>
      <c r="AG102" s="404"/>
      <c r="AH102" s="404"/>
      <c r="AI102" s="404"/>
      <c r="AJ102" s="404"/>
      <c r="AK102" s="404"/>
      <c r="AL102" s="404"/>
      <c r="AM102" s="404"/>
      <c r="AN102" s="404"/>
      <c r="AO102" s="404"/>
      <c r="AP102" s="404"/>
      <c r="AQ102" s="404"/>
      <c r="AR102" s="404"/>
      <c r="AS102" s="404"/>
      <c r="AT102" s="404"/>
      <c r="AU102" s="404"/>
      <c r="AV102" s="404"/>
      <c r="AW102" s="404"/>
      <c r="AX102" s="404"/>
      <c r="AY102" s="404"/>
      <c r="AZ102" s="404"/>
      <c r="BA102" s="404"/>
      <c r="BB102" s="404"/>
      <c r="BC102" s="404"/>
      <c r="BD102" s="404"/>
      <c r="BE102" s="404"/>
      <c r="BF102" s="404"/>
      <c r="BG102" s="404"/>
      <c r="BH102" s="404"/>
      <c r="BI102" s="404"/>
      <c r="BJ102" s="404"/>
      <c r="BK102" s="404"/>
      <c r="BL102" s="404"/>
      <c r="BM102" s="404"/>
      <c r="BN102" s="404"/>
      <c r="BO102" s="404"/>
      <c r="BP102" s="404"/>
      <c r="BQ102" s="404"/>
      <c r="BR102" s="404"/>
      <c r="BS102" s="404"/>
      <c r="BT102" s="404"/>
      <c r="BU102" s="404"/>
      <c r="BV102" s="404"/>
      <c r="BW102" s="404"/>
      <c r="BX102" s="404"/>
      <c r="BY102" s="404"/>
      <c r="BZ102" s="404"/>
      <c r="CA102" s="404"/>
      <c r="CB102" s="404"/>
      <c r="CC102" s="404"/>
      <c r="CD102" s="404"/>
      <c r="CE102" s="404"/>
      <c r="CF102" s="404"/>
      <c r="CG102" s="404"/>
      <c r="CH102" s="404"/>
      <c r="CI102" s="404"/>
      <c r="CJ102" s="404"/>
      <c r="CK102" s="404"/>
      <c r="CL102" s="404"/>
      <c r="CM102" s="404"/>
      <c r="CN102" s="404"/>
      <c r="CO102" s="404"/>
      <c r="CP102" s="404"/>
      <c r="CQ102" s="404"/>
      <c r="CR102" s="404"/>
      <c r="CS102" s="404"/>
      <c r="CT102" s="404"/>
      <c r="CU102" s="404"/>
      <c r="CV102" s="404"/>
      <c r="CW102" s="404"/>
      <c r="CX102" s="404"/>
      <c r="CY102" s="404"/>
      <c r="CZ102" s="404"/>
      <c r="DA102" s="404"/>
      <c r="DB102" s="404"/>
      <c r="DC102" s="404"/>
      <c r="DD102" s="404"/>
      <c r="DE102" s="404"/>
      <c r="DF102" s="404"/>
      <c r="DG102" s="404"/>
      <c r="DH102" s="404"/>
      <c r="DI102" s="404"/>
      <c r="DJ102" s="405"/>
    </row>
    <row r="103" spans="2:116" ht="12.75" customHeight="1">
      <c r="C103" s="394" t="str">
        <f>'CERTIFICADO con M1CH'!C103:DJ103</f>
        <v>Laboratorio de Metrología CANAGROSA - Laboratorio Dimensional / Conductividad</v>
      </c>
      <c r="D103" s="395"/>
      <c r="E103" s="395"/>
      <c r="F103" s="395"/>
      <c r="G103" s="395"/>
      <c r="H103" s="395"/>
      <c r="I103" s="395"/>
      <c r="J103" s="395"/>
      <c r="K103" s="395"/>
      <c r="L103" s="395"/>
      <c r="M103" s="395"/>
      <c r="N103" s="395"/>
      <c r="O103" s="395"/>
      <c r="P103" s="395"/>
      <c r="Q103" s="395"/>
      <c r="R103" s="395"/>
      <c r="S103" s="395"/>
      <c r="T103" s="395"/>
      <c r="U103" s="395"/>
      <c r="V103" s="395"/>
      <c r="W103" s="395"/>
      <c r="X103" s="395"/>
      <c r="Y103" s="395"/>
      <c r="Z103" s="395"/>
      <c r="AA103" s="395"/>
      <c r="AB103" s="395"/>
      <c r="AC103" s="395"/>
      <c r="AD103" s="395"/>
      <c r="AE103" s="395"/>
      <c r="AF103" s="395"/>
      <c r="AG103" s="395"/>
      <c r="AH103" s="395"/>
      <c r="AI103" s="395"/>
      <c r="AJ103" s="395"/>
      <c r="AK103" s="395"/>
      <c r="AL103" s="395"/>
      <c r="AM103" s="395"/>
      <c r="AN103" s="395"/>
      <c r="AO103" s="395"/>
      <c r="AP103" s="395"/>
      <c r="AQ103" s="395"/>
      <c r="AR103" s="395"/>
      <c r="AS103" s="395"/>
      <c r="AT103" s="395"/>
      <c r="AU103" s="395"/>
      <c r="AV103" s="395"/>
      <c r="AW103" s="395"/>
      <c r="AX103" s="395"/>
      <c r="AY103" s="395"/>
      <c r="AZ103" s="395"/>
      <c r="BA103" s="395"/>
      <c r="BB103" s="395"/>
      <c r="BC103" s="395"/>
      <c r="BD103" s="395"/>
      <c r="BE103" s="395"/>
      <c r="BF103" s="395"/>
      <c r="BG103" s="395"/>
      <c r="BH103" s="395"/>
      <c r="BI103" s="395"/>
      <c r="BJ103" s="395"/>
      <c r="BK103" s="395"/>
      <c r="BL103" s="395"/>
      <c r="BM103" s="395"/>
      <c r="BN103" s="395"/>
      <c r="BO103" s="395"/>
      <c r="BP103" s="395"/>
      <c r="BQ103" s="395"/>
      <c r="BR103" s="395"/>
      <c r="BS103" s="395"/>
      <c r="BT103" s="395"/>
      <c r="BU103" s="395"/>
      <c r="BV103" s="395"/>
      <c r="BW103" s="395"/>
      <c r="BX103" s="395"/>
      <c r="BY103" s="395"/>
      <c r="BZ103" s="395"/>
      <c r="CA103" s="395"/>
      <c r="CB103" s="395"/>
      <c r="CC103" s="395"/>
      <c r="CD103" s="395"/>
      <c r="CE103" s="395"/>
      <c r="CF103" s="395"/>
      <c r="CG103" s="395"/>
      <c r="CH103" s="395"/>
      <c r="CI103" s="395"/>
      <c r="CJ103" s="395"/>
      <c r="CK103" s="395"/>
      <c r="CL103" s="395"/>
      <c r="CM103" s="395"/>
      <c r="CN103" s="395"/>
      <c r="CO103" s="395"/>
      <c r="CP103" s="395"/>
      <c r="CQ103" s="395"/>
      <c r="CR103" s="395"/>
      <c r="CS103" s="395"/>
      <c r="CT103" s="395"/>
      <c r="CU103" s="395"/>
      <c r="CV103" s="395"/>
      <c r="CW103" s="395"/>
      <c r="CX103" s="395"/>
      <c r="CY103" s="395"/>
      <c r="CZ103" s="395"/>
      <c r="DA103" s="395"/>
      <c r="DB103" s="395"/>
      <c r="DC103" s="395"/>
      <c r="DD103" s="395"/>
      <c r="DE103" s="395"/>
      <c r="DF103" s="395"/>
      <c r="DG103" s="395"/>
      <c r="DH103" s="395"/>
      <c r="DI103" s="395"/>
      <c r="DJ103" s="396"/>
      <c r="DK103" s="22"/>
      <c r="DL103" s="22"/>
    </row>
    <row r="104" spans="2:116">
      <c r="B104" s="176"/>
      <c r="C104" s="176"/>
      <c r="D104" s="176"/>
      <c r="E104" s="176"/>
      <c r="F104" s="176"/>
      <c r="G104" s="176"/>
      <c r="H104" s="176"/>
      <c r="I104" s="17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c r="CS104" s="176"/>
      <c r="CT104" s="176"/>
      <c r="CU104" s="176"/>
      <c r="CV104" s="176"/>
      <c r="CW104" s="176"/>
      <c r="CX104" s="176"/>
      <c r="CY104" s="176"/>
      <c r="CZ104" s="176"/>
      <c r="DA104" s="176"/>
      <c r="DB104" s="176"/>
      <c r="DC104" s="176"/>
      <c r="DD104" s="176"/>
      <c r="DE104" s="176"/>
      <c r="DF104" s="176"/>
      <c r="DG104" s="176"/>
      <c r="DH104" s="176"/>
      <c r="DI104" s="176"/>
      <c r="DJ104" s="176"/>
      <c r="DK104" s="176"/>
      <c r="DL104" s="21"/>
    </row>
    <row r="105" spans="2:116">
      <c r="B105" s="176"/>
      <c r="C105" s="176"/>
      <c r="D105" s="176"/>
      <c r="E105" s="176"/>
      <c r="F105" s="176"/>
      <c r="G105" s="176"/>
      <c r="H105" s="176"/>
      <c r="I105" s="17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c r="CS105" s="176"/>
      <c r="CT105" s="176"/>
      <c r="CU105" s="176"/>
      <c r="CV105" s="176"/>
      <c r="CW105" s="176"/>
      <c r="CX105" s="176"/>
      <c r="CY105" s="176"/>
      <c r="CZ105" s="176"/>
      <c r="DA105" s="176"/>
      <c r="DB105" s="176"/>
      <c r="DC105" s="176"/>
      <c r="DD105" s="176"/>
      <c r="DE105" s="176"/>
      <c r="DF105" s="176"/>
      <c r="DG105" s="176"/>
      <c r="DH105" s="176"/>
      <c r="DI105" s="176"/>
      <c r="DJ105" s="176"/>
      <c r="DK105" s="176"/>
      <c r="DL105" s="21"/>
    </row>
    <row r="106" spans="2:116">
      <c r="B106" s="176"/>
      <c r="C106" s="176"/>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c r="CS106" s="176"/>
      <c r="CT106" s="176"/>
      <c r="CU106" s="176"/>
      <c r="CV106" s="176"/>
      <c r="CW106" s="176"/>
      <c r="CX106" s="176"/>
      <c r="CY106" s="176"/>
      <c r="CZ106" s="176"/>
      <c r="DA106" s="176"/>
      <c r="DB106" s="176"/>
      <c r="DC106" s="176"/>
      <c r="DD106" s="176"/>
      <c r="DE106" s="176"/>
      <c r="DF106" s="176"/>
      <c r="DG106" s="176"/>
      <c r="DH106" s="176"/>
      <c r="DI106" s="176"/>
      <c r="DJ106" s="176"/>
      <c r="DK106" s="176"/>
      <c r="DL106" s="21"/>
    </row>
    <row r="107" spans="2:116">
      <c r="B107" s="176"/>
      <c r="C107" s="176"/>
      <c r="D107" s="176"/>
      <c r="E107" s="176"/>
      <c r="F107" s="176"/>
      <c r="G107" s="176"/>
      <c r="H107" s="176"/>
      <c r="I107" s="17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c r="CS107" s="176"/>
      <c r="CT107" s="176"/>
      <c r="CU107" s="176"/>
      <c r="CV107" s="176"/>
      <c r="CW107" s="176"/>
      <c r="CX107" s="176"/>
      <c r="CY107" s="176"/>
      <c r="CZ107" s="176"/>
      <c r="DA107" s="176"/>
      <c r="DB107" s="176"/>
      <c r="DC107" s="176"/>
      <c r="DD107" s="176"/>
      <c r="DE107" s="176"/>
      <c r="DF107" s="176"/>
      <c r="DG107" s="176"/>
      <c r="DH107" s="176"/>
      <c r="DI107" s="176"/>
      <c r="DJ107" s="176"/>
      <c r="DK107" s="176"/>
      <c r="DL107" s="21"/>
    </row>
    <row r="108" spans="2:116">
      <c r="B108" s="176"/>
      <c r="C108" s="176"/>
      <c r="D108" s="176"/>
      <c r="E108" s="176"/>
      <c r="F108" s="176"/>
      <c r="G108" s="176"/>
      <c r="H108" s="176"/>
      <c r="I108" s="17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c r="CS108" s="176"/>
      <c r="CT108" s="176"/>
      <c r="CU108" s="176"/>
      <c r="CV108" s="176"/>
      <c r="CW108" s="176"/>
      <c r="CX108" s="176"/>
      <c r="CY108" s="176"/>
      <c r="CZ108" s="176"/>
      <c r="DA108" s="176"/>
      <c r="DB108" s="176"/>
      <c r="DC108" s="176"/>
      <c r="DD108" s="176"/>
      <c r="DE108" s="176"/>
      <c r="DF108" s="176"/>
      <c r="DG108" s="176"/>
      <c r="DH108" s="176"/>
      <c r="DI108" s="176"/>
      <c r="DJ108" s="176"/>
      <c r="DK108" s="176"/>
      <c r="DL108" s="21"/>
    </row>
    <row r="109" spans="2:116">
      <c r="B109" s="176"/>
      <c r="C109" s="176"/>
      <c r="D109" s="176"/>
      <c r="E109" s="176"/>
      <c r="F109" s="176"/>
      <c r="G109" s="176"/>
      <c r="H109" s="176"/>
      <c r="I109" s="17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c r="CS109" s="176"/>
      <c r="CT109" s="176"/>
      <c r="CU109" s="176"/>
      <c r="CV109" s="176"/>
      <c r="CW109" s="176"/>
      <c r="CX109" s="176"/>
      <c r="CY109" s="176"/>
      <c r="CZ109" s="176"/>
      <c r="DA109" s="176"/>
      <c r="DB109" s="176"/>
      <c r="DC109" s="176"/>
      <c r="DD109" s="176"/>
      <c r="DE109" s="176"/>
      <c r="DF109" s="176"/>
      <c r="DG109" s="176"/>
      <c r="DH109" s="176"/>
      <c r="DI109" s="176"/>
      <c r="DJ109" s="176"/>
      <c r="DK109" s="176"/>
      <c r="DL109" s="21"/>
    </row>
    <row r="110" spans="2:116">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c r="BP110" s="25"/>
      <c r="BQ110" s="25"/>
      <c r="BR110" s="25"/>
      <c r="BS110" s="25"/>
      <c r="BT110" s="25"/>
      <c r="BU110" s="25"/>
      <c r="BV110" s="25"/>
      <c r="BW110" s="25"/>
      <c r="BX110" s="25"/>
      <c r="BY110" s="25"/>
      <c r="BZ110" s="25"/>
      <c r="CA110" s="25"/>
      <c r="CB110" s="25"/>
      <c r="CC110" s="25"/>
      <c r="CD110" s="25"/>
      <c r="CE110" s="25"/>
      <c r="CF110" s="25"/>
      <c r="CG110" s="25"/>
      <c r="CH110" s="25"/>
      <c r="CI110" s="25"/>
      <c r="CJ110" s="25"/>
      <c r="CK110" s="25"/>
      <c r="CL110" s="25"/>
      <c r="CM110" s="25"/>
      <c r="CN110" s="25"/>
      <c r="CO110" s="25"/>
      <c r="CP110" s="25"/>
      <c r="CQ110" s="25"/>
      <c r="CR110" s="25"/>
      <c r="CS110" s="25"/>
      <c r="CT110" s="25"/>
      <c r="CU110" s="25"/>
      <c r="CV110" s="25"/>
      <c r="CW110" s="25"/>
      <c r="CX110" s="25"/>
      <c r="CY110" s="25"/>
      <c r="CZ110" s="25"/>
      <c r="DA110" s="25"/>
      <c r="DB110" s="25"/>
      <c r="DC110" s="25"/>
      <c r="DD110" s="25"/>
      <c r="DE110" s="25"/>
      <c r="DF110" s="25"/>
      <c r="DG110" s="25"/>
      <c r="DH110" s="25"/>
      <c r="DI110" s="25"/>
      <c r="DJ110" s="25"/>
      <c r="DK110" s="21"/>
      <c r="DL110" s="21"/>
    </row>
    <row r="111" spans="2:116">
      <c r="C111" s="26"/>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c r="CU111" s="27"/>
      <c r="CV111" s="27"/>
      <c r="CW111" s="27"/>
      <c r="CX111" s="27"/>
      <c r="CY111" s="27"/>
      <c r="CZ111" s="27"/>
      <c r="DA111" s="27"/>
      <c r="DB111" s="27"/>
      <c r="DC111" s="27"/>
      <c r="DD111" s="27"/>
      <c r="DE111" s="27"/>
      <c r="DF111" s="27"/>
      <c r="DG111" s="27"/>
      <c r="DH111" s="27"/>
      <c r="DI111" s="27"/>
      <c r="DJ111" s="27"/>
      <c r="DK111" s="21"/>
      <c r="DL111" s="21"/>
    </row>
    <row r="112" spans="2:116">
      <c r="C112" s="28"/>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c r="CU112" s="27"/>
      <c r="CV112" s="27"/>
      <c r="CW112" s="27"/>
      <c r="CX112" s="27"/>
      <c r="CY112" s="27"/>
      <c r="CZ112" s="27"/>
      <c r="DA112" s="27"/>
      <c r="DB112" s="27"/>
      <c r="DC112" s="27"/>
      <c r="DD112" s="27"/>
      <c r="DE112" s="27"/>
      <c r="DF112" s="27"/>
      <c r="DG112" s="27"/>
      <c r="DH112" s="27"/>
      <c r="DI112" s="27"/>
      <c r="DJ112" s="27"/>
      <c r="DK112" s="21"/>
      <c r="DL112" s="21"/>
    </row>
    <row r="113" spans="1:116">
      <c r="C113" s="28"/>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c r="CU113" s="27"/>
      <c r="CV113" s="27"/>
      <c r="CW113" s="27"/>
      <c r="CX113" s="27"/>
      <c r="CY113" s="27"/>
      <c r="CZ113" s="27"/>
      <c r="DA113" s="27"/>
      <c r="DB113" s="27"/>
      <c r="DC113" s="27"/>
      <c r="DD113" s="27"/>
      <c r="DE113" s="27"/>
      <c r="DF113" s="27"/>
      <c r="DG113" s="27"/>
      <c r="DH113" s="27"/>
      <c r="DI113" s="27"/>
      <c r="DJ113" s="27"/>
      <c r="DK113" s="21"/>
      <c r="DL113" s="21"/>
    </row>
    <row r="114" spans="1:116">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row>
    <row r="115" spans="1:116">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row>
    <row r="116" spans="1:116">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row>
    <row r="118" spans="1:116" ht="12.75" customHeight="1">
      <c r="A118" s="359" t="s">
        <v>131</v>
      </c>
      <c r="B118" s="360"/>
      <c r="C118" s="360"/>
      <c r="D118" s="360"/>
      <c r="E118" s="360"/>
      <c r="F118" s="360"/>
      <c r="G118" s="360"/>
      <c r="H118" s="360"/>
      <c r="I118" s="360"/>
      <c r="J118" s="360"/>
      <c r="K118" s="360"/>
      <c r="L118" s="360"/>
      <c r="M118" s="360"/>
      <c r="N118" s="360"/>
      <c r="O118" s="360"/>
      <c r="P118" s="360"/>
      <c r="Q118" s="360"/>
      <c r="R118" s="360"/>
      <c r="S118" s="360"/>
      <c r="T118" s="360"/>
      <c r="U118" s="360"/>
      <c r="V118" s="360"/>
      <c r="W118" s="360"/>
      <c r="X118" s="360"/>
      <c r="Y118" s="360"/>
      <c r="Z118" s="360"/>
      <c r="AA118" s="360"/>
      <c r="AB118" s="360"/>
      <c r="AC118" s="360"/>
      <c r="AD118" s="360"/>
      <c r="AE118" s="360"/>
      <c r="AF118" s="360"/>
      <c r="AG118" s="360"/>
      <c r="AH118" s="360"/>
      <c r="AI118" s="360"/>
      <c r="AJ118" s="360"/>
      <c r="AK118" s="360"/>
      <c r="AL118" s="360"/>
      <c r="AM118" s="360"/>
      <c r="AN118" s="360"/>
      <c r="AO118" s="360"/>
      <c r="AP118" s="360"/>
      <c r="AQ118" s="360"/>
      <c r="AR118" s="360"/>
      <c r="AS118" s="360"/>
      <c r="AT118" s="360"/>
      <c r="AU118" s="360"/>
      <c r="AV118" s="360"/>
      <c r="AW118" s="360"/>
      <c r="AX118" s="360"/>
      <c r="AY118" s="360"/>
      <c r="AZ118" s="360"/>
      <c r="BA118" s="360"/>
      <c r="BB118" s="360"/>
      <c r="BC118" s="360"/>
      <c r="BD118" s="360"/>
      <c r="BE118" s="360"/>
      <c r="BF118" s="360"/>
      <c r="BG118" s="360"/>
      <c r="BH118" s="360"/>
      <c r="BI118" s="360"/>
      <c r="BJ118" s="360"/>
      <c r="BK118" s="360"/>
      <c r="BL118" s="360"/>
      <c r="BM118" s="360"/>
      <c r="BN118" s="360"/>
      <c r="BO118" s="360"/>
      <c r="BP118" s="360"/>
      <c r="BQ118" s="360"/>
      <c r="BR118" s="360"/>
      <c r="BS118" s="360"/>
      <c r="BT118" s="360"/>
      <c r="BU118" s="360"/>
      <c r="BV118" s="360"/>
      <c r="BW118" s="360"/>
      <c r="BX118" s="360"/>
      <c r="BY118" s="360"/>
      <c r="BZ118" s="360"/>
      <c r="CA118" s="360"/>
      <c r="CB118" s="360"/>
      <c r="CC118" s="360"/>
      <c r="CD118" s="360"/>
      <c r="CE118" s="360"/>
      <c r="CF118" s="360"/>
      <c r="CG118" s="360"/>
      <c r="CH118" s="360"/>
      <c r="CI118" s="360"/>
      <c r="CJ118" s="360"/>
      <c r="CK118" s="360"/>
      <c r="CL118" s="360"/>
      <c r="CM118" s="360"/>
      <c r="CN118" s="360"/>
      <c r="CO118" s="360"/>
      <c r="CP118" s="360"/>
      <c r="CQ118" s="360"/>
      <c r="CR118" s="360"/>
      <c r="CS118" s="360"/>
      <c r="CT118" s="360"/>
      <c r="CU118" s="360"/>
      <c r="CV118" s="360"/>
      <c r="CW118" s="360"/>
      <c r="CX118" s="360"/>
      <c r="CY118" s="360"/>
      <c r="CZ118" s="360"/>
      <c r="DA118" s="360"/>
      <c r="DB118" s="360"/>
      <c r="DC118" s="360"/>
      <c r="DD118" s="360"/>
      <c r="DE118" s="360"/>
      <c r="DF118" s="360"/>
      <c r="DG118" s="360"/>
      <c r="DH118" s="360"/>
      <c r="DI118" s="360"/>
      <c r="DJ118" s="360"/>
      <c r="DK118" s="360"/>
      <c r="DL118" s="360"/>
    </row>
    <row r="119" spans="1:116">
      <c r="A119" s="360"/>
      <c r="B119" s="360"/>
      <c r="C119" s="360"/>
      <c r="D119" s="360"/>
      <c r="E119" s="360"/>
      <c r="F119" s="360"/>
      <c r="G119" s="360"/>
      <c r="H119" s="360"/>
      <c r="I119" s="360"/>
      <c r="J119" s="360"/>
      <c r="K119" s="360"/>
      <c r="L119" s="360"/>
      <c r="M119" s="360"/>
      <c r="N119" s="360"/>
      <c r="O119" s="360"/>
      <c r="P119" s="360"/>
      <c r="Q119" s="360"/>
      <c r="R119" s="360"/>
      <c r="S119" s="360"/>
      <c r="T119" s="360"/>
      <c r="U119" s="360"/>
      <c r="V119" s="360"/>
      <c r="W119" s="360"/>
      <c r="X119" s="360"/>
      <c r="Y119" s="360"/>
      <c r="Z119" s="360"/>
      <c r="AA119" s="360"/>
      <c r="AB119" s="360"/>
      <c r="AC119" s="360"/>
      <c r="AD119" s="360"/>
      <c r="AE119" s="360"/>
      <c r="AF119" s="360"/>
      <c r="AG119" s="360"/>
      <c r="AH119" s="360"/>
      <c r="AI119" s="360"/>
      <c r="AJ119" s="360"/>
      <c r="AK119" s="360"/>
      <c r="AL119" s="360"/>
      <c r="AM119" s="360"/>
      <c r="AN119" s="360"/>
      <c r="AO119" s="360"/>
      <c r="AP119" s="360"/>
      <c r="AQ119" s="360"/>
      <c r="AR119" s="360"/>
      <c r="AS119" s="360"/>
      <c r="AT119" s="360"/>
      <c r="AU119" s="360"/>
      <c r="AV119" s="360"/>
      <c r="AW119" s="360"/>
      <c r="AX119" s="360"/>
      <c r="AY119" s="360"/>
      <c r="AZ119" s="360"/>
      <c r="BA119" s="360"/>
      <c r="BB119" s="360"/>
      <c r="BC119" s="360"/>
      <c r="BD119" s="360"/>
      <c r="BE119" s="360"/>
      <c r="BF119" s="360"/>
      <c r="BG119" s="360"/>
      <c r="BH119" s="360"/>
      <c r="BI119" s="360"/>
      <c r="BJ119" s="360"/>
      <c r="BK119" s="360"/>
      <c r="BL119" s="360"/>
      <c r="BM119" s="360"/>
      <c r="BN119" s="360"/>
      <c r="BO119" s="360"/>
      <c r="BP119" s="360"/>
      <c r="BQ119" s="360"/>
      <c r="BR119" s="360"/>
      <c r="BS119" s="360"/>
      <c r="BT119" s="360"/>
      <c r="BU119" s="360"/>
      <c r="BV119" s="360"/>
      <c r="BW119" s="360"/>
      <c r="BX119" s="360"/>
      <c r="BY119" s="360"/>
      <c r="BZ119" s="360"/>
      <c r="CA119" s="360"/>
      <c r="CB119" s="360"/>
      <c r="CC119" s="360"/>
      <c r="CD119" s="360"/>
      <c r="CE119" s="360"/>
      <c r="CF119" s="360"/>
      <c r="CG119" s="360"/>
      <c r="CH119" s="360"/>
      <c r="CI119" s="360"/>
      <c r="CJ119" s="360"/>
      <c r="CK119" s="360"/>
      <c r="CL119" s="360"/>
      <c r="CM119" s="360"/>
      <c r="CN119" s="360"/>
      <c r="CO119" s="360"/>
      <c r="CP119" s="360"/>
      <c r="CQ119" s="360"/>
      <c r="CR119" s="360"/>
      <c r="CS119" s="360"/>
      <c r="CT119" s="360"/>
      <c r="CU119" s="360"/>
      <c r="CV119" s="360"/>
      <c r="CW119" s="360"/>
      <c r="CX119" s="360"/>
      <c r="CY119" s="360"/>
      <c r="CZ119" s="360"/>
      <c r="DA119" s="360"/>
      <c r="DB119" s="360"/>
      <c r="DC119" s="360"/>
      <c r="DD119" s="360"/>
      <c r="DE119" s="360"/>
      <c r="DF119" s="360"/>
      <c r="DG119" s="360"/>
      <c r="DH119" s="360"/>
      <c r="DI119" s="360"/>
      <c r="DJ119" s="360"/>
      <c r="DK119" s="360"/>
      <c r="DL119" s="360"/>
    </row>
    <row r="125" spans="1:116">
      <c r="H125" s="379"/>
      <c r="I125" s="379"/>
      <c r="J125" s="379"/>
      <c r="K125" s="379"/>
      <c r="L125" s="379"/>
      <c r="M125" s="379"/>
      <c r="N125" s="379"/>
      <c r="O125" s="379"/>
      <c r="P125" s="379"/>
      <c r="Q125" s="379"/>
      <c r="R125" s="379"/>
      <c r="S125" s="379"/>
      <c r="T125" s="379"/>
      <c r="U125" s="379"/>
      <c r="V125" s="379"/>
      <c r="W125" s="379"/>
      <c r="X125" s="379"/>
      <c r="Y125" s="379"/>
      <c r="Z125" s="379"/>
      <c r="AA125" s="379"/>
      <c r="AB125" s="379"/>
      <c r="AC125" s="379"/>
      <c r="AD125" s="379"/>
      <c r="AE125" s="379"/>
      <c r="AF125" s="379"/>
      <c r="AG125" s="379"/>
      <c r="AH125" s="379"/>
      <c r="AM125" s="380" t="s">
        <v>72</v>
      </c>
      <c r="AN125" s="380"/>
      <c r="AO125" s="380"/>
      <c r="AP125" s="380"/>
      <c r="AQ125" s="380"/>
      <c r="AR125" s="380"/>
      <c r="AS125" s="380"/>
      <c r="AT125" s="380"/>
      <c r="AU125" s="380"/>
      <c r="AV125" s="380"/>
      <c r="AW125" s="380"/>
      <c r="AX125" s="380"/>
      <c r="AY125" s="380"/>
      <c r="AZ125" s="380"/>
      <c r="BA125" s="380"/>
      <c r="BB125" s="380"/>
      <c r="BC125" s="380"/>
      <c r="BD125" s="380"/>
      <c r="BE125" s="380"/>
      <c r="BF125" s="380"/>
      <c r="BG125" s="380"/>
      <c r="BH125" s="380"/>
      <c r="BI125" s="380"/>
      <c r="BJ125" s="380"/>
      <c r="BK125" s="380"/>
      <c r="BL125" s="380"/>
      <c r="BM125" s="381">
        <f>BM71</f>
        <v>0</v>
      </c>
      <c r="BN125" s="381"/>
      <c r="BO125" s="381"/>
      <c r="BP125" s="381"/>
      <c r="BQ125" s="381"/>
      <c r="BR125" s="381"/>
      <c r="BS125" s="381"/>
      <c r="BT125" s="381"/>
      <c r="BU125" s="381"/>
      <c r="BV125" s="381"/>
      <c r="BW125" s="381"/>
      <c r="BX125" s="381"/>
      <c r="BY125" s="381"/>
      <c r="BZ125" s="381"/>
      <c r="CA125" s="381"/>
      <c r="CB125" s="381"/>
      <c r="CC125" s="381"/>
      <c r="CD125" s="381"/>
      <c r="CE125" s="381"/>
      <c r="CF125" s="381"/>
      <c r="CG125" s="381"/>
      <c r="CH125" s="381"/>
      <c r="CI125" s="19"/>
      <c r="CJ125" s="19"/>
    </row>
    <row r="126" spans="1:116">
      <c r="H126" s="379"/>
      <c r="I126" s="379"/>
      <c r="J126" s="379"/>
      <c r="K126" s="379"/>
      <c r="L126" s="379"/>
      <c r="M126" s="379"/>
      <c r="N126" s="379"/>
      <c r="O126" s="379"/>
      <c r="P126" s="379"/>
      <c r="Q126" s="379"/>
      <c r="R126" s="379"/>
      <c r="S126" s="379"/>
      <c r="T126" s="379"/>
      <c r="U126" s="379"/>
      <c r="V126" s="379"/>
      <c r="W126" s="379"/>
      <c r="X126" s="379"/>
      <c r="Y126" s="379"/>
      <c r="Z126" s="379"/>
      <c r="AA126" s="379"/>
      <c r="AB126" s="379"/>
      <c r="AC126" s="379"/>
      <c r="AD126" s="379"/>
      <c r="AE126" s="379"/>
      <c r="AF126" s="379"/>
      <c r="AG126" s="379"/>
      <c r="AH126" s="37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79"/>
      <c r="BN126" s="179"/>
      <c r="BO126" s="179"/>
      <c r="BP126" s="179"/>
      <c r="BQ126" s="179"/>
      <c r="BR126" s="179"/>
      <c r="BS126" s="179"/>
      <c r="BT126" s="179"/>
      <c r="BU126" s="179"/>
      <c r="BV126" s="179"/>
      <c r="BW126" s="179"/>
      <c r="BX126" s="179"/>
      <c r="BY126" s="179"/>
      <c r="BZ126" s="179"/>
      <c r="CA126" s="179"/>
      <c r="CB126" s="179"/>
      <c r="CC126" s="179"/>
      <c r="CD126" s="179"/>
      <c r="CE126" s="179"/>
      <c r="CF126" s="179"/>
      <c r="CG126" s="179"/>
      <c r="CH126" s="179"/>
      <c r="CI126" s="19"/>
      <c r="CJ126" s="19"/>
    </row>
    <row r="128" spans="1:116" ht="15" customHeight="1">
      <c r="B128" s="369" t="s">
        <v>100</v>
      </c>
      <c r="C128" s="369"/>
      <c r="D128" s="369"/>
      <c r="E128" s="369"/>
      <c r="F128" s="369"/>
      <c r="G128" s="369"/>
      <c r="H128" s="369"/>
      <c r="I128" s="369"/>
      <c r="J128" s="369"/>
      <c r="K128" s="369"/>
      <c r="L128" s="369"/>
      <c r="M128" s="369"/>
      <c r="N128" s="369"/>
      <c r="O128" s="369"/>
      <c r="P128" s="369"/>
      <c r="Q128" s="369"/>
      <c r="R128" s="369"/>
      <c r="S128" s="369"/>
      <c r="T128" s="369"/>
      <c r="U128" s="369"/>
      <c r="V128" s="369"/>
      <c r="W128" s="369"/>
      <c r="X128" s="369"/>
      <c r="Y128" s="369"/>
      <c r="Z128" s="369"/>
      <c r="AA128" s="369"/>
      <c r="AB128" s="369"/>
      <c r="AC128" s="369"/>
      <c r="AD128" s="369"/>
      <c r="AE128" s="369"/>
      <c r="AF128" s="369"/>
      <c r="AG128" s="369"/>
      <c r="AH128" s="369"/>
      <c r="AI128" s="369"/>
      <c r="AJ128" s="369"/>
      <c r="AK128" s="369"/>
      <c r="AL128" s="369"/>
      <c r="AM128" s="369"/>
      <c r="AN128" s="369"/>
      <c r="AO128" s="369"/>
      <c r="AP128" s="369"/>
      <c r="AQ128" s="369"/>
      <c r="AR128" s="369"/>
      <c r="AS128" s="369"/>
      <c r="AT128" s="369"/>
      <c r="AU128" s="369"/>
      <c r="AV128" s="369"/>
      <c r="AW128" s="369"/>
      <c r="AX128" s="369"/>
      <c r="AY128" s="369"/>
      <c r="AZ128" s="369"/>
      <c r="BA128" s="369"/>
      <c r="BB128" s="369"/>
      <c r="BC128" s="369"/>
      <c r="BD128" s="369"/>
      <c r="BE128" s="369"/>
      <c r="BF128" s="369"/>
      <c r="BG128" s="369"/>
      <c r="BH128" s="369"/>
      <c r="BI128" s="369"/>
      <c r="BJ128" s="369"/>
      <c r="BK128" s="369"/>
      <c r="BL128" s="369"/>
      <c r="BM128" s="369"/>
      <c r="BN128" s="369"/>
      <c r="BO128" s="369"/>
      <c r="BP128" s="369"/>
      <c r="BQ128" s="369"/>
      <c r="BR128" s="369"/>
      <c r="BS128" s="369"/>
      <c r="BT128" s="369"/>
      <c r="BU128" s="369"/>
      <c r="BV128" s="369"/>
      <c r="BW128" s="369"/>
      <c r="BX128" s="369"/>
      <c r="BY128" s="369"/>
      <c r="BZ128" s="369"/>
      <c r="CA128" s="369"/>
      <c r="CB128" s="369"/>
      <c r="CC128" s="369"/>
      <c r="CD128" s="369"/>
      <c r="CE128" s="369"/>
      <c r="CF128" s="369"/>
      <c r="CG128" s="369"/>
      <c r="CH128" s="369"/>
      <c r="CI128" s="369"/>
      <c r="CJ128" s="369"/>
      <c r="CK128" s="369"/>
      <c r="CL128" s="369"/>
      <c r="CM128" s="369"/>
      <c r="CN128" s="369"/>
      <c r="CO128" s="369"/>
      <c r="CP128" s="369"/>
      <c r="CQ128" s="369"/>
      <c r="CR128" s="369"/>
      <c r="CS128" s="369"/>
      <c r="CT128" s="369"/>
      <c r="CU128" s="369"/>
      <c r="CV128" s="369"/>
      <c r="CW128" s="369"/>
      <c r="CX128" s="369"/>
      <c r="CY128" s="369"/>
      <c r="CZ128" s="369"/>
      <c r="DA128" s="369"/>
      <c r="DB128" s="369"/>
      <c r="DC128" s="369"/>
      <c r="DD128" s="369"/>
      <c r="DE128" s="369"/>
      <c r="DF128" s="369"/>
      <c r="DG128" s="369"/>
      <c r="DH128" s="369"/>
      <c r="DI128" s="369"/>
      <c r="DJ128" s="369"/>
      <c r="DK128" s="369"/>
    </row>
    <row r="131" spans="2:107" ht="12.75" customHeight="1">
      <c r="D131" s="370" t="s">
        <v>160</v>
      </c>
      <c r="E131" s="371"/>
      <c r="F131" s="371"/>
      <c r="G131" s="371"/>
      <c r="H131" s="371"/>
      <c r="I131" s="371"/>
      <c r="J131" s="371"/>
      <c r="K131" s="371"/>
      <c r="L131" s="371"/>
      <c r="M131" s="371"/>
      <c r="N131" s="371"/>
      <c r="O131" s="371"/>
      <c r="P131" s="372"/>
      <c r="Q131" s="370" t="s">
        <v>162</v>
      </c>
      <c r="R131" s="371"/>
      <c r="S131" s="371"/>
      <c r="T131" s="371"/>
      <c r="U131" s="371"/>
      <c r="V131" s="371"/>
      <c r="W131" s="371"/>
      <c r="X131" s="371"/>
      <c r="Y131" s="371"/>
      <c r="Z131" s="371"/>
      <c r="AA131" s="371"/>
      <c r="AB131" s="371"/>
      <c r="AC131" s="372"/>
      <c r="AD131" s="370" t="s">
        <v>164</v>
      </c>
      <c r="AE131" s="371"/>
      <c r="AF131" s="371"/>
      <c r="AG131" s="371"/>
      <c r="AH131" s="371"/>
      <c r="AI131" s="371"/>
      <c r="AJ131" s="371"/>
      <c r="AK131" s="371"/>
      <c r="AL131" s="371"/>
      <c r="AM131" s="371"/>
      <c r="AN131" s="371"/>
      <c r="AO131" s="371"/>
      <c r="AP131" s="372"/>
      <c r="AQ131" s="370" t="s">
        <v>98</v>
      </c>
      <c r="AR131" s="371"/>
      <c r="AS131" s="371"/>
      <c r="AT131" s="371"/>
      <c r="AU131" s="371"/>
      <c r="AV131" s="371"/>
      <c r="AW131" s="371"/>
      <c r="AX131" s="371"/>
      <c r="AY131" s="371"/>
      <c r="AZ131" s="371"/>
      <c r="BA131" s="371"/>
      <c r="BB131" s="371"/>
      <c r="BC131" s="372"/>
      <c r="BD131" s="370" t="s">
        <v>127</v>
      </c>
      <c r="BE131" s="371"/>
      <c r="BF131" s="371"/>
      <c r="BG131" s="371"/>
      <c r="BH131" s="371"/>
      <c r="BI131" s="371"/>
      <c r="BJ131" s="371"/>
      <c r="BK131" s="371"/>
      <c r="BL131" s="371"/>
      <c r="BM131" s="371"/>
      <c r="BN131" s="371"/>
      <c r="BO131" s="371"/>
      <c r="BP131" s="372"/>
      <c r="BQ131" s="370" t="s">
        <v>102</v>
      </c>
      <c r="BR131" s="371"/>
      <c r="BS131" s="371"/>
      <c r="BT131" s="371"/>
      <c r="BU131" s="371"/>
      <c r="BV131" s="371"/>
      <c r="BW131" s="371"/>
      <c r="BX131" s="371"/>
      <c r="BY131" s="371"/>
      <c r="BZ131" s="371"/>
      <c r="CA131" s="371"/>
      <c r="CB131" s="371"/>
      <c r="CC131" s="372"/>
      <c r="CD131" s="370" t="s">
        <v>178</v>
      </c>
      <c r="CE131" s="371"/>
      <c r="CF131" s="371"/>
      <c r="CG131" s="371"/>
      <c r="CH131" s="371"/>
      <c r="CI131" s="371"/>
      <c r="CJ131" s="371"/>
      <c r="CK131" s="371"/>
      <c r="CL131" s="371"/>
      <c r="CM131" s="371"/>
      <c r="CN131" s="371"/>
      <c r="CO131" s="371"/>
      <c r="CP131" s="372"/>
      <c r="CQ131" s="370" t="s">
        <v>209</v>
      </c>
      <c r="CR131" s="371"/>
      <c r="CS131" s="371"/>
      <c r="CT131" s="371"/>
      <c r="CU131" s="371"/>
      <c r="CV131" s="371"/>
      <c r="CW131" s="371"/>
      <c r="CX131" s="371"/>
      <c r="CY131" s="371"/>
      <c r="CZ131" s="371"/>
      <c r="DA131" s="371"/>
      <c r="DB131" s="371"/>
      <c r="DC131" s="372"/>
    </row>
    <row r="132" spans="2:107" ht="7.5" customHeight="1">
      <c r="D132" s="373"/>
      <c r="E132" s="374"/>
      <c r="F132" s="374"/>
      <c r="G132" s="374"/>
      <c r="H132" s="374"/>
      <c r="I132" s="374"/>
      <c r="J132" s="374"/>
      <c r="K132" s="374"/>
      <c r="L132" s="374"/>
      <c r="M132" s="374"/>
      <c r="N132" s="374"/>
      <c r="O132" s="374"/>
      <c r="P132" s="375"/>
      <c r="Q132" s="373"/>
      <c r="R132" s="374"/>
      <c r="S132" s="374"/>
      <c r="T132" s="374"/>
      <c r="U132" s="374"/>
      <c r="V132" s="374"/>
      <c r="W132" s="374"/>
      <c r="X132" s="374"/>
      <c r="Y132" s="374"/>
      <c r="Z132" s="374"/>
      <c r="AA132" s="374"/>
      <c r="AB132" s="374"/>
      <c r="AC132" s="375"/>
      <c r="AD132" s="373"/>
      <c r="AE132" s="374"/>
      <c r="AF132" s="374"/>
      <c r="AG132" s="374"/>
      <c r="AH132" s="374"/>
      <c r="AI132" s="374"/>
      <c r="AJ132" s="374"/>
      <c r="AK132" s="374"/>
      <c r="AL132" s="374"/>
      <c r="AM132" s="374"/>
      <c r="AN132" s="374"/>
      <c r="AO132" s="374"/>
      <c r="AP132" s="375"/>
      <c r="AQ132" s="373"/>
      <c r="AR132" s="374"/>
      <c r="AS132" s="374"/>
      <c r="AT132" s="374"/>
      <c r="AU132" s="374"/>
      <c r="AV132" s="374"/>
      <c r="AW132" s="374"/>
      <c r="AX132" s="374"/>
      <c r="AY132" s="374"/>
      <c r="AZ132" s="374"/>
      <c r="BA132" s="374"/>
      <c r="BB132" s="374"/>
      <c r="BC132" s="375"/>
      <c r="BD132" s="373"/>
      <c r="BE132" s="374"/>
      <c r="BF132" s="374"/>
      <c r="BG132" s="374"/>
      <c r="BH132" s="374"/>
      <c r="BI132" s="374"/>
      <c r="BJ132" s="374"/>
      <c r="BK132" s="374"/>
      <c r="BL132" s="374"/>
      <c r="BM132" s="374"/>
      <c r="BN132" s="374"/>
      <c r="BO132" s="374"/>
      <c r="BP132" s="375"/>
      <c r="BQ132" s="373"/>
      <c r="BR132" s="374"/>
      <c r="BS132" s="374"/>
      <c r="BT132" s="374"/>
      <c r="BU132" s="374"/>
      <c r="BV132" s="374"/>
      <c r="BW132" s="374"/>
      <c r="BX132" s="374"/>
      <c r="BY132" s="374"/>
      <c r="BZ132" s="374"/>
      <c r="CA132" s="374"/>
      <c r="CB132" s="374"/>
      <c r="CC132" s="375"/>
      <c r="CD132" s="373"/>
      <c r="CE132" s="374"/>
      <c r="CF132" s="374"/>
      <c r="CG132" s="374"/>
      <c r="CH132" s="374"/>
      <c r="CI132" s="374"/>
      <c r="CJ132" s="374"/>
      <c r="CK132" s="374"/>
      <c r="CL132" s="374"/>
      <c r="CM132" s="374"/>
      <c r="CN132" s="374"/>
      <c r="CO132" s="374"/>
      <c r="CP132" s="375"/>
      <c r="CQ132" s="373"/>
      <c r="CR132" s="374"/>
      <c r="CS132" s="374"/>
      <c r="CT132" s="374"/>
      <c r="CU132" s="374"/>
      <c r="CV132" s="374"/>
      <c r="CW132" s="374"/>
      <c r="CX132" s="374"/>
      <c r="CY132" s="374"/>
      <c r="CZ132" s="374"/>
      <c r="DA132" s="374"/>
      <c r="DB132" s="374"/>
      <c r="DC132" s="375"/>
    </row>
    <row r="133" spans="2:107" ht="12.75" customHeight="1">
      <c r="D133" s="366" t="s">
        <v>161</v>
      </c>
      <c r="E133" s="367"/>
      <c r="F133" s="367"/>
      <c r="G133" s="367"/>
      <c r="H133" s="367"/>
      <c r="I133" s="367"/>
      <c r="J133" s="367"/>
      <c r="K133" s="367"/>
      <c r="L133" s="367"/>
      <c r="M133" s="367"/>
      <c r="N133" s="367"/>
      <c r="O133" s="367"/>
      <c r="P133" s="368"/>
      <c r="Q133" s="366" t="s">
        <v>163</v>
      </c>
      <c r="R133" s="367"/>
      <c r="S133" s="367"/>
      <c r="T133" s="367"/>
      <c r="U133" s="367"/>
      <c r="V133" s="367"/>
      <c r="W133" s="367"/>
      <c r="X133" s="367"/>
      <c r="Y133" s="367"/>
      <c r="Z133" s="367"/>
      <c r="AA133" s="367"/>
      <c r="AB133" s="367"/>
      <c r="AC133" s="368"/>
      <c r="AD133" s="366" t="s">
        <v>165</v>
      </c>
      <c r="AE133" s="367"/>
      <c r="AF133" s="367"/>
      <c r="AG133" s="367"/>
      <c r="AH133" s="367"/>
      <c r="AI133" s="367"/>
      <c r="AJ133" s="367"/>
      <c r="AK133" s="367"/>
      <c r="AL133" s="367"/>
      <c r="AM133" s="367"/>
      <c r="AN133" s="367"/>
      <c r="AO133" s="367"/>
      <c r="AP133" s="368"/>
      <c r="AQ133" s="366" t="s">
        <v>106</v>
      </c>
      <c r="AR133" s="367"/>
      <c r="AS133" s="367"/>
      <c r="AT133" s="367"/>
      <c r="AU133" s="367"/>
      <c r="AV133" s="367"/>
      <c r="AW133" s="367"/>
      <c r="AX133" s="367"/>
      <c r="AY133" s="367"/>
      <c r="AZ133" s="367"/>
      <c r="BA133" s="367"/>
      <c r="BB133" s="367"/>
      <c r="BC133" s="368"/>
      <c r="BD133" s="366" t="s">
        <v>99</v>
      </c>
      <c r="BE133" s="367"/>
      <c r="BF133" s="367"/>
      <c r="BG133" s="367"/>
      <c r="BH133" s="367"/>
      <c r="BI133" s="367"/>
      <c r="BJ133" s="367"/>
      <c r="BK133" s="367"/>
      <c r="BL133" s="367"/>
      <c r="BM133" s="367"/>
      <c r="BN133" s="367"/>
      <c r="BO133" s="367"/>
      <c r="BP133" s="368"/>
      <c r="BQ133" s="366"/>
      <c r="BR133" s="367"/>
      <c r="BS133" s="367"/>
      <c r="BT133" s="367"/>
      <c r="BU133" s="367"/>
      <c r="BV133" s="367"/>
      <c r="BW133" s="367"/>
      <c r="BX133" s="367"/>
      <c r="BY133" s="367"/>
      <c r="BZ133" s="367"/>
      <c r="CA133" s="367"/>
      <c r="CB133" s="367"/>
      <c r="CC133" s="368"/>
      <c r="CD133" s="366" t="s">
        <v>178</v>
      </c>
      <c r="CE133" s="367"/>
      <c r="CF133" s="367"/>
      <c r="CG133" s="367"/>
      <c r="CH133" s="367"/>
      <c r="CI133" s="367"/>
      <c r="CJ133" s="367"/>
      <c r="CK133" s="367"/>
      <c r="CL133" s="367"/>
      <c r="CM133" s="367"/>
      <c r="CN133" s="367"/>
      <c r="CO133" s="367"/>
      <c r="CP133" s="368"/>
      <c r="CQ133" s="366" t="s">
        <v>210</v>
      </c>
      <c r="CR133" s="367"/>
      <c r="CS133" s="367"/>
      <c r="CT133" s="367"/>
      <c r="CU133" s="367"/>
      <c r="CV133" s="367"/>
      <c r="CW133" s="367"/>
      <c r="CX133" s="367"/>
      <c r="CY133" s="367"/>
      <c r="CZ133" s="367"/>
      <c r="DA133" s="367"/>
      <c r="DB133" s="367"/>
      <c r="DC133" s="368"/>
    </row>
    <row r="134" spans="2:107">
      <c r="D134" s="356" t="e">
        <f>'CALIBRACIÓN con ME2C'!Z16</f>
        <v>#N/A</v>
      </c>
      <c r="E134" s="356"/>
      <c r="F134" s="356"/>
      <c r="G134" s="356"/>
      <c r="H134" s="356"/>
      <c r="I134" s="356"/>
      <c r="J134" s="356"/>
      <c r="K134" s="356"/>
      <c r="L134" s="356"/>
      <c r="M134" s="356"/>
      <c r="N134" s="356"/>
      <c r="O134" s="356"/>
      <c r="P134" s="356"/>
      <c r="Q134" s="356" t="e">
        <f>'CALIBRACIÓN con ME2C'!AA16</f>
        <v>#DIV/0!</v>
      </c>
      <c r="R134" s="356"/>
      <c r="S134" s="356"/>
      <c r="T134" s="356"/>
      <c r="U134" s="356"/>
      <c r="V134" s="356"/>
      <c r="W134" s="356"/>
      <c r="X134" s="356"/>
      <c r="Y134" s="356"/>
      <c r="Z134" s="356"/>
      <c r="AA134" s="356"/>
      <c r="AB134" s="356"/>
      <c r="AC134" s="356"/>
      <c r="AD134" s="356" t="e">
        <f>IF(Q134=0,"",'CALIBRACIÓN con ME2C'!AB16)</f>
        <v>#DIV/0!</v>
      </c>
      <c r="AE134" s="356"/>
      <c r="AF134" s="356"/>
      <c r="AG134" s="356"/>
      <c r="AH134" s="356"/>
      <c r="AI134" s="356"/>
      <c r="AJ134" s="356"/>
      <c r="AK134" s="356"/>
      <c r="AL134" s="356"/>
      <c r="AM134" s="356"/>
      <c r="AN134" s="356"/>
      <c r="AO134" s="356"/>
      <c r="AP134" s="356"/>
      <c r="AQ134" s="356" t="e">
        <f>'CALIBRACIÓN con ME2C'!AC16</f>
        <v>#DIV/0!</v>
      </c>
      <c r="AR134" s="356"/>
      <c r="AS134" s="356"/>
      <c r="AT134" s="356"/>
      <c r="AU134" s="356"/>
      <c r="AV134" s="356"/>
      <c r="AW134" s="356"/>
      <c r="AX134" s="356"/>
      <c r="AY134" s="356"/>
      <c r="AZ134" s="356"/>
      <c r="BA134" s="356"/>
      <c r="BB134" s="356"/>
      <c r="BC134" s="356"/>
      <c r="BD134" s="356" t="e">
        <f>'CALIBRACIÓN con ME2C'!AD16</f>
        <v>#DIV/0!</v>
      </c>
      <c r="BE134" s="356"/>
      <c r="BF134" s="356"/>
      <c r="BG134" s="356"/>
      <c r="BH134" s="356"/>
      <c r="BI134" s="356"/>
      <c r="BJ134" s="356"/>
      <c r="BK134" s="356"/>
      <c r="BL134" s="356"/>
      <c r="BM134" s="356"/>
      <c r="BN134" s="356"/>
      <c r="BO134" s="356"/>
      <c r="BP134" s="356"/>
      <c r="BQ134" s="356" t="e">
        <f>IF('CALIBRACIÓN con ME2C'!AE16&gt;100,"&gt;100",'CALIBRACIÓN con ME2C'!AE16)</f>
        <v>#DIV/0!</v>
      </c>
      <c r="BR134" s="356"/>
      <c r="BS134" s="356"/>
      <c r="BT134" s="356"/>
      <c r="BU134" s="356"/>
      <c r="BV134" s="356"/>
      <c r="BW134" s="356"/>
      <c r="BX134" s="356"/>
      <c r="BY134" s="356"/>
      <c r="BZ134" s="356"/>
      <c r="CA134" s="356"/>
      <c r="CB134" s="356"/>
      <c r="CC134" s="356"/>
      <c r="CD134" s="356" t="e">
        <f>DATOS!$D$18</f>
        <v>#N/A</v>
      </c>
      <c r="CE134" s="356"/>
      <c r="CF134" s="356"/>
      <c r="CG134" s="356"/>
      <c r="CH134" s="356"/>
      <c r="CI134" s="356"/>
      <c r="CJ134" s="356"/>
      <c r="CK134" s="356"/>
      <c r="CL134" s="356"/>
      <c r="CM134" s="356"/>
      <c r="CN134" s="356"/>
      <c r="CO134" s="356"/>
      <c r="CP134" s="356"/>
      <c r="CQ134" s="356"/>
      <c r="CR134" s="356"/>
      <c r="CS134" s="356"/>
      <c r="CT134" s="356"/>
      <c r="CU134" s="356"/>
      <c r="CV134" s="356"/>
      <c r="CW134" s="356"/>
      <c r="CX134" s="356"/>
      <c r="CY134" s="356"/>
      <c r="CZ134" s="356"/>
      <c r="DA134" s="356"/>
      <c r="DB134" s="356"/>
      <c r="DC134" s="356"/>
    </row>
    <row r="135" spans="2:107">
      <c r="D135" s="356" t="e">
        <f>'CALIBRACIÓN con ME2C'!Z17</f>
        <v>#N/A</v>
      </c>
      <c r="E135" s="356"/>
      <c r="F135" s="356"/>
      <c r="G135" s="356"/>
      <c r="H135" s="356"/>
      <c r="I135" s="356"/>
      <c r="J135" s="356"/>
      <c r="K135" s="356"/>
      <c r="L135" s="356"/>
      <c r="M135" s="356"/>
      <c r="N135" s="356"/>
      <c r="O135" s="356"/>
      <c r="P135" s="356"/>
      <c r="Q135" s="356" t="e">
        <f>'CALIBRACIÓN con ME2C'!AA17</f>
        <v>#DIV/0!</v>
      </c>
      <c r="R135" s="356"/>
      <c r="S135" s="356"/>
      <c r="T135" s="356"/>
      <c r="U135" s="356"/>
      <c r="V135" s="356"/>
      <c r="W135" s="356"/>
      <c r="X135" s="356"/>
      <c r="Y135" s="356"/>
      <c r="Z135" s="356"/>
      <c r="AA135" s="356"/>
      <c r="AB135" s="356"/>
      <c r="AC135" s="356"/>
      <c r="AD135" s="356" t="e">
        <f>IF(Q135=0,"",'CALIBRACIÓN con ME2C'!AB17)</f>
        <v>#DIV/0!</v>
      </c>
      <c r="AE135" s="356"/>
      <c r="AF135" s="356"/>
      <c r="AG135" s="356"/>
      <c r="AH135" s="356"/>
      <c r="AI135" s="356"/>
      <c r="AJ135" s="356"/>
      <c r="AK135" s="356"/>
      <c r="AL135" s="356"/>
      <c r="AM135" s="356"/>
      <c r="AN135" s="356"/>
      <c r="AO135" s="356"/>
      <c r="AP135" s="356"/>
      <c r="AQ135" s="356" t="e">
        <f>'CALIBRACIÓN con ME2C'!AC17</f>
        <v>#DIV/0!</v>
      </c>
      <c r="AR135" s="356"/>
      <c r="AS135" s="356"/>
      <c r="AT135" s="356"/>
      <c r="AU135" s="356"/>
      <c r="AV135" s="356"/>
      <c r="AW135" s="356"/>
      <c r="AX135" s="356"/>
      <c r="AY135" s="356"/>
      <c r="AZ135" s="356"/>
      <c r="BA135" s="356"/>
      <c r="BB135" s="356"/>
      <c r="BC135" s="356"/>
      <c r="BD135" s="356" t="e">
        <f>'CALIBRACIÓN con ME2C'!AD17</f>
        <v>#DIV/0!</v>
      </c>
      <c r="BE135" s="356"/>
      <c r="BF135" s="356"/>
      <c r="BG135" s="356"/>
      <c r="BH135" s="356"/>
      <c r="BI135" s="356"/>
      <c r="BJ135" s="356"/>
      <c r="BK135" s="356"/>
      <c r="BL135" s="356"/>
      <c r="BM135" s="356"/>
      <c r="BN135" s="356"/>
      <c r="BO135" s="356"/>
      <c r="BP135" s="356"/>
      <c r="BQ135" s="356" t="e">
        <f>IF('CALIBRACIÓN con ME2C'!AE17&gt;100,"&gt;100",'CALIBRACIÓN con ME2C'!AE17)</f>
        <v>#DIV/0!</v>
      </c>
      <c r="BR135" s="356"/>
      <c r="BS135" s="356"/>
      <c r="BT135" s="356"/>
      <c r="BU135" s="356"/>
      <c r="BV135" s="356"/>
      <c r="BW135" s="356"/>
      <c r="BX135" s="356"/>
      <c r="BY135" s="356"/>
      <c r="BZ135" s="356"/>
      <c r="CA135" s="356"/>
      <c r="CB135" s="356"/>
      <c r="CC135" s="356"/>
      <c r="CD135" s="356" t="e">
        <f>DATOS!$D$18</f>
        <v>#N/A</v>
      </c>
      <c r="CE135" s="356"/>
      <c r="CF135" s="356"/>
      <c r="CG135" s="356"/>
      <c r="CH135" s="356"/>
      <c r="CI135" s="356"/>
      <c r="CJ135" s="356"/>
      <c r="CK135" s="356"/>
      <c r="CL135" s="356"/>
      <c r="CM135" s="356"/>
      <c r="CN135" s="356"/>
      <c r="CO135" s="356"/>
      <c r="CP135" s="356"/>
      <c r="CQ135" s="356"/>
      <c r="CR135" s="356"/>
      <c r="CS135" s="356"/>
      <c r="CT135" s="356"/>
      <c r="CU135" s="356"/>
      <c r="CV135" s="356"/>
      <c r="CW135" s="356"/>
      <c r="CX135" s="356"/>
      <c r="CY135" s="356"/>
      <c r="CZ135" s="356"/>
      <c r="DA135" s="356"/>
      <c r="DB135" s="356"/>
      <c r="DC135" s="356"/>
    </row>
    <row r="136" spans="2:107">
      <c r="D136" s="356" t="e">
        <f>'CALIBRACIÓN con ME2C'!Z18</f>
        <v>#N/A</v>
      </c>
      <c r="E136" s="356"/>
      <c r="F136" s="356"/>
      <c r="G136" s="356"/>
      <c r="H136" s="356"/>
      <c r="I136" s="356"/>
      <c r="J136" s="356"/>
      <c r="K136" s="356"/>
      <c r="L136" s="356"/>
      <c r="M136" s="356"/>
      <c r="N136" s="356"/>
      <c r="O136" s="356"/>
      <c r="P136" s="356"/>
      <c r="Q136" s="356" t="e">
        <f>'CALIBRACIÓN con ME2C'!AA18</f>
        <v>#DIV/0!</v>
      </c>
      <c r="R136" s="356"/>
      <c r="S136" s="356"/>
      <c r="T136" s="356"/>
      <c r="U136" s="356"/>
      <c r="V136" s="356"/>
      <c r="W136" s="356"/>
      <c r="X136" s="356"/>
      <c r="Y136" s="356"/>
      <c r="Z136" s="356"/>
      <c r="AA136" s="356"/>
      <c r="AB136" s="356"/>
      <c r="AC136" s="356"/>
      <c r="AD136" s="356" t="e">
        <f>IF(Q136=0,"",'CALIBRACIÓN con ME2C'!AB18)</f>
        <v>#DIV/0!</v>
      </c>
      <c r="AE136" s="356"/>
      <c r="AF136" s="356"/>
      <c r="AG136" s="356"/>
      <c r="AH136" s="356"/>
      <c r="AI136" s="356"/>
      <c r="AJ136" s="356"/>
      <c r="AK136" s="356"/>
      <c r="AL136" s="356"/>
      <c r="AM136" s="356"/>
      <c r="AN136" s="356"/>
      <c r="AO136" s="356"/>
      <c r="AP136" s="356"/>
      <c r="AQ136" s="356" t="e">
        <f>'CALIBRACIÓN con ME2C'!AC18</f>
        <v>#DIV/0!</v>
      </c>
      <c r="AR136" s="356"/>
      <c r="AS136" s="356"/>
      <c r="AT136" s="356"/>
      <c r="AU136" s="356"/>
      <c r="AV136" s="356"/>
      <c r="AW136" s="356"/>
      <c r="AX136" s="356"/>
      <c r="AY136" s="356"/>
      <c r="AZ136" s="356"/>
      <c r="BA136" s="356"/>
      <c r="BB136" s="356"/>
      <c r="BC136" s="356"/>
      <c r="BD136" s="356" t="e">
        <f>'CALIBRACIÓN con ME2C'!AD18</f>
        <v>#DIV/0!</v>
      </c>
      <c r="BE136" s="356"/>
      <c r="BF136" s="356"/>
      <c r="BG136" s="356"/>
      <c r="BH136" s="356"/>
      <c r="BI136" s="356"/>
      <c r="BJ136" s="356"/>
      <c r="BK136" s="356"/>
      <c r="BL136" s="356"/>
      <c r="BM136" s="356"/>
      <c r="BN136" s="356"/>
      <c r="BO136" s="356"/>
      <c r="BP136" s="356"/>
      <c r="BQ136" s="356" t="e">
        <f>IF('CALIBRACIÓN con ME2C'!AE18&gt;100,"&gt;100",'CALIBRACIÓN con ME2C'!AE18)</f>
        <v>#DIV/0!</v>
      </c>
      <c r="BR136" s="356"/>
      <c r="BS136" s="356"/>
      <c r="BT136" s="356"/>
      <c r="BU136" s="356"/>
      <c r="BV136" s="356"/>
      <c r="BW136" s="356"/>
      <c r="BX136" s="356"/>
      <c r="BY136" s="356"/>
      <c r="BZ136" s="356"/>
      <c r="CA136" s="356"/>
      <c r="CB136" s="356"/>
      <c r="CC136" s="356"/>
      <c r="CD136" s="356" t="e">
        <f>DATOS!$D$18</f>
        <v>#N/A</v>
      </c>
      <c r="CE136" s="356"/>
      <c r="CF136" s="356"/>
      <c r="CG136" s="356"/>
      <c r="CH136" s="356"/>
      <c r="CI136" s="356"/>
      <c r="CJ136" s="356"/>
      <c r="CK136" s="356"/>
      <c r="CL136" s="356"/>
      <c r="CM136" s="356"/>
      <c r="CN136" s="356"/>
      <c r="CO136" s="356"/>
      <c r="CP136" s="356"/>
      <c r="CQ136" s="356"/>
      <c r="CR136" s="356"/>
      <c r="CS136" s="356"/>
      <c r="CT136" s="356"/>
      <c r="CU136" s="356"/>
      <c r="CV136" s="356"/>
      <c r="CW136" s="356"/>
      <c r="CX136" s="356"/>
      <c r="CY136" s="356"/>
      <c r="CZ136" s="356"/>
      <c r="DA136" s="356"/>
      <c r="DB136" s="356"/>
      <c r="DC136" s="356"/>
    </row>
    <row r="137" spans="2:107">
      <c r="D137" s="356" t="e">
        <f>'CALIBRACIÓN con ME2C'!Z19</f>
        <v>#N/A</v>
      </c>
      <c r="E137" s="356"/>
      <c r="F137" s="356"/>
      <c r="G137" s="356"/>
      <c r="H137" s="356"/>
      <c r="I137" s="356"/>
      <c r="J137" s="356"/>
      <c r="K137" s="356"/>
      <c r="L137" s="356"/>
      <c r="M137" s="356"/>
      <c r="N137" s="356"/>
      <c r="O137" s="356"/>
      <c r="P137" s="356"/>
      <c r="Q137" s="356" t="e">
        <f>'CALIBRACIÓN con ME2C'!AA19</f>
        <v>#DIV/0!</v>
      </c>
      <c r="R137" s="356"/>
      <c r="S137" s="356"/>
      <c r="T137" s="356"/>
      <c r="U137" s="356"/>
      <c r="V137" s="356"/>
      <c r="W137" s="356"/>
      <c r="X137" s="356"/>
      <c r="Y137" s="356"/>
      <c r="Z137" s="356"/>
      <c r="AA137" s="356"/>
      <c r="AB137" s="356"/>
      <c r="AC137" s="356"/>
      <c r="AD137" s="356" t="e">
        <f>IF(Q137=0,"",'CALIBRACIÓN con ME2C'!AB19)</f>
        <v>#DIV/0!</v>
      </c>
      <c r="AE137" s="356"/>
      <c r="AF137" s="356"/>
      <c r="AG137" s="356"/>
      <c r="AH137" s="356"/>
      <c r="AI137" s="356"/>
      <c r="AJ137" s="356"/>
      <c r="AK137" s="356"/>
      <c r="AL137" s="356"/>
      <c r="AM137" s="356"/>
      <c r="AN137" s="356"/>
      <c r="AO137" s="356"/>
      <c r="AP137" s="356"/>
      <c r="AQ137" s="356" t="e">
        <f>'CALIBRACIÓN con ME2C'!AC19</f>
        <v>#DIV/0!</v>
      </c>
      <c r="AR137" s="356"/>
      <c r="AS137" s="356"/>
      <c r="AT137" s="356"/>
      <c r="AU137" s="356"/>
      <c r="AV137" s="356"/>
      <c r="AW137" s="356"/>
      <c r="AX137" s="356"/>
      <c r="AY137" s="356"/>
      <c r="AZ137" s="356"/>
      <c r="BA137" s="356"/>
      <c r="BB137" s="356"/>
      <c r="BC137" s="356"/>
      <c r="BD137" s="356" t="e">
        <f>'CALIBRACIÓN con ME2C'!AD19</f>
        <v>#DIV/0!</v>
      </c>
      <c r="BE137" s="356"/>
      <c r="BF137" s="356"/>
      <c r="BG137" s="356"/>
      <c r="BH137" s="356"/>
      <c r="BI137" s="356"/>
      <c r="BJ137" s="356"/>
      <c r="BK137" s="356"/>
      <c r="BL137" s="356"/>
      <c r="BM137" s="356"/>
      <c r="BN137" s="356"/>
      <c r="BO137" s="356"/>
      <c r="BP137" s="356"/>
      <c r="BQ137" s="356" t="e">
        <f>IF('CALIBRACIÓN con ME2C'!AE19&gt;100,"&gt;100",'CALIBRACIÓN con ME2C'!AE19)</f>
        <v>#DIV/0!</v>
      </c>
      <c r="BR137" s="356"/>
      <c r="BS137" s="356"/>
      <c r="BT137" s="356"/>
      <c r="BU137" s="356"/>
      <c r="BV137" s="356"/>
      <c r="BW137" s="356"/>
      <c r="BX137" s="356"/>
      <c r="BY137" s="356"/>
      <c r="BZ137" s="356"/>
      <c r="CA137" s="356"/>
      <c r="CB137" s="356"/>
      <c r="CC137" s="356"/>
      <c r="CD137" s="356" t="e">
        <f>DATOS!$D$18</f>
        <v>#N/A</v>
      </c>
      <c r="CE137" s="356"/>
      <c r="CF137" s="356"/>
      <c r="CG137" s="356"/>
      <c r="CH137" s="356"/>
      <c r="CI137" s="356"/>
      <c r="CJ137" s="356"/>
      <c r="CK137" s="356"/>
      <c r="CL137" s="356"/>
      <c r="CM137" s="356"/>
      <c r="CN137" s="356"/>
      <c r="CO137" s="356"/>
      <c r="CP137" s="356"/>
      <c r="CQ137" s="356"/>
      <c r="CR137" s="356"/>
      <c r="CS137" s="356"/>
      <c r="CT137" s="356"/>
      <c r="CU137" s="356"/>
      <c r="CV137" s="356"/>
      <c r="CW137" s="356"/>
      <c r="CX137" s="356"/>
      <c r="CY137" s="356"/>
      <c r="CZ137" s="356"/>
      <c r="DA137" s="356"/>
      <c r="DB137" s="356"/>
      <c r="DC137" s="356"/>
    </row>
    <row r="138" spans="2:107">
      <c r="D138" s="356" t="e">
        <f>'CALIBRACIÓN con ME2C'!Z20</f>
        <v>#N/A</v>
      </c>
      <c r="E138" s="356"/>
      <c r="F138" s="356"/>
      <c r="G138" s="356"/>
      <c r="H138" s="356"/>
      <c r="I138" s="356"/>
      <c r="J138" s="356"/>
      <c r="K138" s="356"/>
      <c r="L138" s="356"/>
      <c r="M138" s="356"/>
      <c r="N138" s="356"/>
      <c r="O138" s="356"/>
      <c r="P138" s="356"/>
      <c r="Q138" s="356" t="e">
        <f>'CALIBRACIÓN con ME2C'!AA20</f>
        <v>#DIV/0!</v>
      </c>
      <c r="R138" s="356"/>
      <c r="S138" s="356"/>
      <c r="T138" s="356"/>
      <c r="U138" s="356"/>
      <c r="V138" s="356"/>
      <c r="W138" s="356"/>
      <c r="X138" s="356"/>
      <c r="Y138" s="356"/>
      <c r="Z138" s="356"/>
      <c r="AA138" s="356"/>
      <c r="AB138" s="356"/>
      <c r="AC138" s="356"/>
      <c r="AD138" s="356" t="e">
        <f>IF(Q138=0,"",'CALIBRACIÓN con ME2C'!AB20)</f>
        <v>#DIV/0!</v>
      </c>
      <c r="AE138" s="356"/>
      <c r="AF138" s="356"/>
      <c r="AG138" s="356"/>
      <c r="AH138" s="356"/>
      <c r="AI138" s="356"/>
      <c r="AJ138" s="356"/>
      <c r="AK138" s="356"/>
      <c r="AL138" s="356"/>
      <c r="AM138" s="356"/>
      <c r="AN138" s="356"/>
      <c r="AO138" s="356"/>
      <c r="AP138" s="356"/>
      <c r="AQ138" s="356" t="e">
        <f>'CALIBRACIÓN con ME2C'!AC20</f>
        <v>#DIV/0!</v>
      </c>
      <c r="AR138" s="356"/>
      <c r="AS138" s="356"/>
      <c r="AT138" s="356"/>
      <c r="AU138" s="356"/>
      <c r="AV138" s="356"/>
      <c r="AW138" s="356"/>
      <c r="AX138" s="356"/>
      <c r="AY138" s="356"/>
      <c r="AZ138" s="356"/>
      <c r="BA138" s="356"/>
      <c r="BB138" s="356"/>
      <c r="BC138" s="356"/>
      <c r="BD138" s="356" t="e">
        <f>'CALIBRACIÓN con ME2C'!AD20</f>
        <v>#DIV/0!</v>
      </c>
      <c r="BE138" s="356"/>
      <c r="BF138" s="356"/>
      <c r="BG138" s="356"/>
      <c r="BH138" s="356"/>
      <c r="BI138" s="356"/>
      <c r="BJ138" s="356"/>
      <c r="BK138" s="356"/>
      <c r="BL138" s="356"/>
      <c r="BM138" s="356"/>
      <c r="BN138" s="356"/>
      <c r="BO138" s="356"/>
      <c r="BP138" s="356"/>
      <c r="BQ138" s="356" t="e">
        <f>IF('CALIBRACIÓN con ME2C'!AE20&gt;100,"&gt;100",'CALIBRACIÓN con ME2C'!AE20)</f>
        <v>#DIV/0!</v>
      </c>
      <c r="BR138" s="356"/>
      <c r="BS138" s="356"/>
      <c r="BT138" s="356"/>
      <c r="BU138" s="356"/>
      <c r="BV138" s="356"/>
      <c r="BW138" s="356"/>
      <c r="BX138" s="356"/>
      <c r="BY138" s="356"/>
      <c r="BZ138" s="356"/>
      <c r="CA138" s="356"/>
      <c r="CB138" s="356"/>
      <c r="CC138" s="356"/>
      <c r="CD138" s="356" t="e">
        <f>DATOS!$D$18</f>
        <v>#N/A</v>
      </c>
      <c r="CE138" s="356"/>
      <c r="CF138" s="356"/>
      <c r="CG138" s="356"/>
      <c r="CH138" s="356"/>
      <c r="CI138" s="356"/>
      <c r="CJ138" s="356"/>
      <c r="CK138" s="356"/>
      <c r="CL138" s="356"/>
      <c r="CM138" s="356"/>
      <c r="CN138" s="356"/>
      <c r="CO138" s="356"/>
      <c r="CP138" s="356"/>
      <c r="CQ138" s="356"/>
      <c r="CR138" s="356"/>
      <c r="CS138" s="356"/>
      <c r="CT138" s="356"/>
      <c r="CU138" s="356"/>
      <c r="CV138" s="356"/>
      <c r="CW138" s="356"/>
      <c r="CX138" s="356"/>
      <c r="CY138" s="356"/>
      <c r="CZ138" s="356"/>
      <c r="DA138" s="356"/>
      <c r="DB138" s="356"/>
      <c r="DC138" s="356"/>
    </row>
    <row r="139" spans="2:107">
      <c r="D139" s="356" t="e">
        <f>'CALIBRACIÓN con ME2C'!Z21</f>
        <v>#N/A</v>
      </c>
      <c r="E139" s="356"/>
      <c r="F139" s="356"/>
      <c r="G139" s="356"/>
      <c r="H139" s="356"/>
      <c r="I139" s="356"/>
      <c r="J139" s="356"/>
      <c r="K139" s="356"/>
      <c r="L139" s="356"/>
      <c r="M139" s="356"/>
      <c r="N139" s="356"/>
      <c r="O139" s="356"/>
      <c r="P139" s="356"/>
      <c r="Q139" s="356" t="e">
        <f>'CALIBRACIÓN con ME2C'!AA21</f>
        <v>#DIV/0!</v>
      </c>
      <c r="R139" s="356"/>
      <c r="S139" s="356"/>
      <c r="T139" s="356"/>
      <c r="U139" s="356"/>
      <c r="V139" s="356"/>
      <c r="W139" s="356"/>
      <c r="X139" s="356"/>
      <c r="Y139" s="356"/>
      <c r="Z139" s="356"/>
      <c r="AA139" s="356"/>
      <c r="AB139" s="356"/>
      <c r="AC139" s="356"/>
      <c r="AD139" s="356" t="e">
        <f>IF(Q139=0,"",'CALIBRACIÓN con ME2C'!AB21)</f>
        <v>#DIV/0!</v>
      </c>
      <c r="AE139" s="356"/>
      <c r="AF139" s="356"/>
      <c r="AG139" s="356"/>
      <c r="AH139" s="356"/>
      <c r="AI139" s="356"/>
      <c r="AJ139" s="356"/>
      <c r="AK139" s="356"/>
      <c r="AL139" s="356"/>
      <c r="AM139" s="356"/>
      <c r="AN139" s="356"/>
      <c r="AO139" s="356"/>
      <c r="AP139" s="356"/>
      <c r="AQ139" s="356" t="e">
        <f>'CALIBRACIÓN con ME2C'!AC21</f>
        <v>#DIV/0!</v>
      </c>
      <c r="AR139" s="356"/>
      <c r="AS139" s="356"/>
      <c r="AT139" s="356"/>
      <c r="AU139" s="356"/>
      <c r="AV139" s="356"/>
      <c r="AW139" s="356"/>
      <c r="AX139" s="356"/>
      <c r="AY139" s="356"/>
      <c r="AZ139" s="356"/>
      <c r="BA139" s="356"/>
      <c r="BB139" s="356"/>
      <c r="BC139" s="356"/>
      <c r="BD139" s="356" t="e">
        <f>'CALIBRACIÓN con ME2C'!AD21</f>
        <v>#DIV/0!</v>
      </c>
      <c r="BE139" s="356"/>
      <c r="BF139" s="356"/>
      <c r="BG139" s="356"/>
      <c r="BH139" s="356"/>
      <c r="BI139" s="356"/>
      <c r="BJ139" s="356"/>
      <c r="BK139" s="356"/>
      <c r="BL139" s="356"/>
      <c r="BM139" s="356"/>
      <c r="BN139" s="356"/>
      <c r="BO139" s="356"/>
      <c r="BP139" s="356"/>
      <c r="BQ139" s="356" t="e">
        <f>IF('CALIBRACIÓN con ME2C'!AE21&gt;100,"&gt;100",'CALIBRACIÓN con ME2C'!AE21)</f>
        <v>#DIV/0!</v>
      </c>
      <c r="BR139" s="356"/>
      <c r="BS139" s="356"/>
      <c r="BT139" s="356"/>
      <c r="BU139" s="356"/>
      <c r="BV139" s="356"/>
      <c r="BW139" s="356"/>
      <c r="BX139" s="356"/>
      <c r="BY139" s="356"/>
      <c r="BZ139" s="356"/>
      <c r="CA139" s="356"/>
      <c r="CB139" s="356"/>
      <c r="CC139" s="356"/>
      <c r="CD139" s="356" t="e">
        <f>DATOS!$D$18</f>
        <v>#N/A</v>
      </c>
      <c r="CE139" s="356"/>
      <c r="CF139" s="356"/>
      <c r="CG139" s="356"/>
      <c r="CH139" s="356"/>
      <c r="CI139" s="356"/>
      <c r="CJ139" s="356"/>
      <c r="CK139" s="356"/>
      <c r="CL139" s="356"/>
      <c r="CM139" s="356"/>
      <c r="CN139" s="356"/>
      <c r="CO139" s="356"/>
      <c r="CP139" s="356"/>
      <c r="CQ139" s="356"/>
      <c r="CR139" s="356"/>
      <c r="CS139" s="356"/>
      <c r="CT139" s="356"/>
      <c r="CU139" s="356"/>
      <c r="CV139" s="356"/>
      <c r="CW139" s="356"/>
      <c r="CX139" s="356"/>
      <c r="CY139" s="356"/>
      <c r="CZ139" s="356"/>
      <c r="DA139" s="356"/>
      <c r="DB139" s="356"/>
      <c r="DC139" s="356"/>
    </row>
    <row r="140" spans="2:107">
      <c r="D140" s="356" t="e">
        <f>'CALIBRACIÓN con ME2C'!Z22</f>
        <v>#N/A</v>
      </c>
      <c r="E140" s="356"/>
      <c r="F140" s="356"/>
      <c r="G140" s="356"/>
      <c r="H140" s="356"/>
      <c r="I140" s="356"/>
      <c r="J140" s="356"/>
      <c r="K140" s="356"/>
      <c r="L140" s="356"/>
      <c r="M140" s="356"/>
      <c r="N140" s="356"/>
      <c r="O140" s="356"/>
      <c r="P140" s="356"/>
      <c r="Q140" s="356" t="e">
        <f>'CALIBRACIÓN con ME2C'!AA22</f>
        <v>#DIV/0!</v>
      </c>
      <c r="R140" s="356"/>
      <c r="S140" s="356"/>
      <c r="T140" s="356"/>
      <c r="U140" s="356"/>
      <c r="V140" s="356"/>
      <c r="W140" s="356"/>
      <c r="X140" s="356"/>
      <c r="Y140" s="356"/>
      <c r="Z140" s="356"/>
      <c r="AA140" s="356"/>
      <c r="AB140" s="356"/>
      <c r="AC140" s="356"/>
      <c r="AD140" s="356" t="e">
        <f>IF(Q140=0,"",'CALIBRACIÓN con ME2C'!AB22)</f>
        <v>#DIV/0!</v>
      </c>
      <c r="AE140" s="356"/>
      <c r="AF140" s="356"/>
      <c r="AG140" s="356"/>
      <c r="AH140" s="356"/>
      <c r="AI140" s="356"/>
      <c r="AJ140" s="356"/>
      <c r="AK140" s="356"/>
      <c r="AL140" s="356"/>
      <c r="AM140" s="356"/>
      <c r="AN140" s="356"/>
      <c r="AO140" s="356"/>
      <c r="AP140" s="356"/>
      <c r="AQ140" s="356" t="e">
        <f>'CALIBRACIÓN con ME2C'!AC22</f>
        <v>#DIV/0!</v>
      </c>
      <c r="AR140" s="356"/>
      <c r="AS140" s="356"/>
      <c r="AT140" s="356"/>
      <c r="AU140" s="356"/>
      <c r="AV140" s="356"/>
      <c r="AW140" s="356"/>
      <c r="AX140" s="356"/>
      <c r="AY140" s="356"/>
      <c r="AZ140" s="356"/>
      <c r="BA140" s="356"/>
      <c r="BB140" s="356"/>
      <c r="BC140" s="356"/>
      <c r="BD140" s="356" t="e">
        <f>'CALIBRACIÓN con ME2C'!AD22</f>
        <v>#DIV/0!</v>
      </c>
      <c r="BE140" s="356"/>
      <c r="BF140" s="356"/>
      <c r="BG140" s="356"/>
      <c r="BH140" s="356"/>
      <c r="BI140" s="356"/>
      <c r="BJ140" s="356"/>
      <c r="BK140" s="356"/>
      <c r="BL140" s="356"/>
      <c r="BM140" s="356"/>
      <c r="BN140" s="356"/>
      <c r="BO140" s="356"/>
      <c r="BP140" s="356"/>
      <c r="BQ140" s="356" t="e">
        <f>IF('CALIBRACIÓN con ME2C'!AE22&gt;100,"&gt;100",'CALIBRACIÓN con ME2C'!AE22)</f>
        <v>#DIV/0!</v>
      </c>
      <c r="BR140" s="356"/>
      <c r="BS140" s="356"/>
      <c r="BT140" s="356"/>
      <c r="BU140" s="356"/>
      <c r="BV140" s="356"/>
      <c r="BW140" s="356"/>
      <c r="BX140" s="356"/>
      <c r="BY140" s="356"/>
      <c r="BZ140" s="356"/>
      <c r="CA140" s="356"/>
      <c r="CB140" s="356"/>
      <c r="CC140" s="356"/>
      <c r="CD140" s="356" t="e">
        <f>DATOS!$D$18</f>
        <v>#N/A</v>
      </c>
      <c r="CE140" s="356"/>
      <c r="CF140" s="356"/>
      <c r="CG140" s="356"/>
      <c r="CH140" s="356"/>
      <c r="CI140" s="356"/>
      <c r="CJ140" s="356"/>
      <c r="CK140" s="356"/>
      <c r="CL140" s="356"/>
      <c r="CM140" s="356"/>
      <c r="CN140" s="356"/>
      <c r="CO140" s="356"/>
      <c r="CP140" s="356"/>
      <c r="CQ140" s="356"/>
      <c r="CR140" s="356"/>
      <c r="CS140" s="356"/>
      <c r="CT140" s="356"/>
      <c r="CU140" s="356"/>
      <c r="CV140" s="356"/>
      <c r="CW140" s="356"/>
      <c r="CX140" s="356"/>
      <c r="CY140" s="356"/>
      <c r="CZ140" s="356"/>
      <c r="DA140" s="356"/>
      <c r="DB140" s="356"/>
      <c r="DC140" s="356"/>
    </row>
    <row r="141" spans="2:107">
      <c r="D141" s="356" t="e">
        <f>'CALIBRACIÓN con ME2C'!Z23</f>
        <v>#N/A</v>
      </c>
      <c r="E141" s="356"/>
      <c r="F141" s="356"/>
      <c r="G141" s="356"/>
      <c r="H141" s="356"/>
      <c r="I141" s="356"/>
      <c r="J141" s="356"/>
      <c r="K141" s="356"/>
      <c r="L141" s="356"/>
      <c r="M141" s="356"/>
      <c r="N141" s="356"/>
      <c r="O141" s="356"/>
      <c r="P141" s="356"/>
      <c r="Q141" s="356" t="e">
        <f>'CALIBRACIÓN con ME2C'!AA23</f>
        <v>#DIV/0!</v>
      </c>
      <c r="R141" s="356"/>
      <c r="S141" s="356"/>
      <c r="T141" s="356"/>
      <c r="U141" s="356"/>
      <c r="V141" s="356"/>
      <c r="W141" s="356"/>
      <c r="X141" s="356"/>
      <c r="Y141" s="356"/>
      <c r="Z141" s="356"/>
      <c r="AA141" s="356"/>
      <c r="AB141" s="356"/>
      <c r="AC141" s="356"/>
      <c r="AD141" s="356" t="e">
        <f>IF(Q141=0,"",'CALIBRACIÓN con ME2C'!AB23)</f>
        <v>#DIV/0!</v>
      </c>
      <c r="AE141" s="356"/>
      <c r="AF141" s="356"/>
      <c r="AG141" s="356"/>
      <c r="AH141" s="356"/>
      <c r="AI141" s="356"/>
      <c r="AJ141" s="356"/>
      <c r="AK141" s="356"/>
      <c r="AL141" s="356"/>
      <c r="AM141" s="356"/>
      <c r="AN141" s="356"/>
      <c r="AO141" s="356"/>
      <c r="AP141" s="356"/>
      <c r="AQ141" s="356" t="e">
        <f>'CALIBRACIÓN con ME2C'!AC23</f>
        <v>#DIV/0!</v>
      </c>
      <c r="AR141" s="356"/>
      <c r="AS141" s="356"/>
      <c r="AT141" s="356"/>
      <c r="AU141" s="356"/>
      <c r="AV141" s="356"/>
      <c r="AW141" s="356"/>
      <c r="AX141" s="356"/>
      <c r="AY141" s="356"/>
      <c r="AZ141" s="356"/>
      <c r="BA141" s="356"/>
      <c r="BB141" s="356"/>
      <c r="BC141" s="356"/>
      <c r="BD141" s="356" t="e">
        <f>'CALIBRACIÓN con ME2C'!AD23</f>
        <v>#DIV/0!</v>
      </c>
      <c r="BE141" s="356"/>
      <c r="BF141" s="356"/>
      <c r="BG141" s="356"/>
      <c r="BH141" s="356"/>
      <c r="BI141" s="356"/>
      <c r="BJ141" s="356"/>
      <c r="BK141" s="356"/>
      <c r="BL141" s="356"/>
      <c r="BM141" s="356"/>
      <c r="BN141" s="356"/>
      <c r="BO141" s="356"/>
      <c r="BP141" s="356"/>
      <c r="BQ141" s="356" t="e">
        <f>IF('CALIBRACIÓN con ME2C'!AE23&gt;100,"&gt;100",'CALIBRACIÓN con ME2C'!AE23)</f>
        <v>#DIV/0!</v>
      </c>
      <c r="BR141" s="356"/>
      <c r="BS141" s="356"/>
      <c r="BT141" s="356"/>
      <c r="BU141" s="356"/>
      <c r="BV141" s="356"/>
      <c r="BW141" s="356"/>
      <c r="BX141" s="356"/>
      <c r="BY141" s="356"/>
      <c r="BZ141" s="356"/>
      <c r="CA141" s="356"/>
      <c r="CB141" s="356"/>
      <c r="CC141" s="356"/>
      <c r="CD141" s="356" t="e">
        <f>DATOS!$D$18</f>
        <v>#N/A</v>
      </c>
      <c r="CE141" s="356"/>
      <c r="CF141" s="356"/>
      <c r="CG141" s="356"/>
      <c r="CH141" s="356"/>
      <c r="CI141" s="356"/>
      <c r="CJ141" s="356"/>
      <c r="CK141" s="356"/>
      <c r="CL141" s="356"/>
      <c r="CM141" s="356"/>
      <c r="CN141" s="356"/>
      <c r="CO141" s="356"/>
      <c r="CP141" s="356"/>
      <c r="CQ141" s="356"/>
      <c r="CR141" s="356"/>
      <c r="CS141" s="356"/>
      <c r="CT141" s="356"/>
      <c r="CU141" s="356"/>
      <c r="CV141" s="356"/>
      <c r="CW141" s="356"/>
      <c r="CX141" s="356"/>
      <c r="CY141" s="356"/>
      <c r="CZ141" s="356"/>
      <c r="DA141" s="356"/>
      <c r="DB141" s="356"/>
      <c r="DC141" s="356"/>
    </row>
    <row r="142" spans="2:107" ht="12.75" customHeight="1">
      <c r="D142" s="356" t="e">
        <f>'CALIBRACIÓN con ME2C'!Z24</f>
        <v>#N/A</v>
      </c>
      <c r="E142" s="356"/>
      <c r="F142" s="356"/>
      <c r="G142" s="356"/>
      <c r="H142" s="356"/>
      <c r="I142" s="356"/>
      <c r="J142" s="356"/>
      <c r="K142" s="356"/>
      <c r="L142" s="356"/>
      <c r="M142" s="356"/>
      <c r="N142" s="356"/>
      <c r="O142" s="356"/>
      <c r="P142" s="356"/>
      <c r="Q142" s="356" t="e">
        <f>'CALIBRACIÓN con ME2C'!AA24</f>
        <v>#DIV/0!</v>
      </c>
      <c r="R142" s="356"/>
      <c r="S142" s="356"/>
      <c r="T142" s="356"/>
      <c r="U142" s="356"/>
      <c r="V142" s="356"/>
      <c r="W142" s="356"/>
      <c r="X142" s="356"/>
      <c r="Y142" s="356"/>
      <c r="Z142" s="356"/>
      <c r="AA142" s="356"/>
      <c r="AB142" s="356"/>
      <c r="AC142" s="356"/>
      <c r="AD142" s="356" t="e">
        <f>IF(Q142=0,"",'CALIBRACIÓN con ME2C'!AB24)</f>
        <v>#DIV/0!</v>
      </c>
      <c r="AE142" s="356"/>
      <c r="AF142" s="356"/>
      <c r="AG142" s="356"/>
      <c r="AH142" s="356"/>
      <c r="AI142" s="356"/>
      <c r="AJ142" s="356"/>
      <c r="AK142" s="356"/>
      <c r="AL142" s="356"/>
      <c r="AM142" s="356"/>
      <c r="AN142" s="356"/>
      <c r="AO142" s="356"/>
      <c r="AP142" s="356"/>
      <c r="AQ142" s="356" t="e">
        <f>'CALIBRACIÓN con ME2C'!AC24</f>
        <v>#DIV/0!</v>
      </c>
      <c r="AR142" s="356"/>
      <c r="AS142" s="356"/>
      <c r="AT142" s="356"/>
      <c r="AU142" s="356"/>
      <c r="AV142" s="356"/>
      <c r="AW142" s="356"/>
      <c r="AX142" s="356"/>
      <c r="AY142" s="356"/>
      <c r="AZ142" s="356"/>
      <c r="BA142" s="356"/>
      <c r="BB142" s="356"/>
      <c r="BC142" s="356"/>
      <c r="BD142" s="356" t="e">
        <f>'CALIBRACIÓN con ME2C'!AD24</f>
        <v>#DIV/0!</v>
      </c>
      <c r="BE142" s="356"/>
      <c r="BF142" s="356"/>
      <c r="BG142" s="356"/>
      <c r="BH142" s="356"/>
      <c r="BI142" s="356"/>
      <c r="BJ142" s="356"/>
      <c r="BK142" s="356"/>
      <c r="BL142" s="356"/>
      <c r="BM142" s="356"/>
      <c r="BN142" s="356"/>
      <c r="BO142" s="356"/>
      <c r="BP142" s="356"/>
      <c r="BQ142" s="356" t="e">
        <f>IF('CALIBRACIÓN con ME2C'!AE24&gt;100,"&gt;100",'CALIBRACIÓN con ME2C'!AE24)</f>
        <v>#DIV/0!</v>
      </c>
      <c r="BR142" s="356"/>
      <c r="BS142" s="356"/>
      <c r="BT142" s="356"/>
      <c r="BU142" s="356"/>
      <c r="BV142" s="356"/>
      <c r="BW142" s="356"/>
      <c r="BX142" s="356"/>
      <c r="BY142" s="356"/>
      <c r="BZ142" s="356"/>
      <c r="CA142" s="356"/>
      <c r="CB142" s="356"/>
      <c r="CC142" s="356"/>
      <c r="CD142" s="356" t="e">
        <f>DATOS!$D$18</f>
        <v>#N/A</v>
      </c>
      <c r="CE142" s="356"/>
      <c r="CF142" s="356"/>
      <c r="CG142" s="356"/>
      <c r="CH142" s="356"/>
      <c r="CI142" s="356"/>
      <c r="CJ142" s="356"/>
      <c r="CK142" s="356"/>
      <c r="CL142" s="356"/>
      <c r="CM142" s="356"/>
      <c r="CN142" s="356"/>
      <c r="CO142" s="356"/>
      <c r="CP142" s="356"/>
      <c r="CQ142" s="356"/>
      <c r="CR142" s="356"/>
      <c r="CS142" s="356"/>
      <c r="CT142" s="356"/>
      <c r="CU142" s="356"/>
      <c r="CV142" s="356"/>
      <c r="CW142" s="356"/>
      <c r="CX142" s="356"/>
      <c r="CY142" s="356"/>
      <c r="CZ142" s="356"/>
      <c r="DA142" s="356"/>
      <c r="DB142" s="356"/>
      <c r="DC142" s="356"/>
    </row>
    <row r="143" spans="2:107" ht="12.75" customHeight="1">
      <c r="D143" s="356" t="e">
        <f>'CALIBRACIÓN con ME2C'!Z25</f>
        <v>#N/A</v>
      </c>
      <c r="E143" s="356"/>
      <c r="F143" s="356"/>
      <c r="G143" s="356"/>
      <c r="H143" s="356"/>
      <c r="I143" s="356"/>
      <c r="J143" s="356"/>
      <c r="K143" s="356"/>
      <c r="L143" s="356"/>
      <c r="M143" s="356"/>
      <c r="N143" s="356"/>
      <c r="O143" s="356"/>
      <c r="P143" s="356"/>
      <c r="Q143" s="356" t="e">
        <f>'CALIBRACIÓN con ME2C'!AA25</f>
        <v>#DIV/0!</v>
      </c>
      <c r="R143" s="356"/>
      <c r="S143" s="356"/>
      <c r="T143" s="356"/>
      <c r="U143" s="356"/>
      <c r="V143" s="356"/>
      <c r="W143" s="356"/>
      <c r="X143" s="356"/>
      <c r="Y143" s="356"/>
      <c r="Z143" s="356"/>
      <c r="AA143" s="356"/>
      <c r="AB143" s="356"/>
      <c r="AC143" s="356"/>
      <c r="AD143" s="356" t="e">
        <f>IF(Q143=0,"",'CALIBRACIÓN con ME2C'!AB25)</f>
        <v>#DIV/0!</v>
      </c>
      <c r="AE143" s="356"/>
      <c r="AF143" s="356"/>
      <c r="AG143" s="356"/>
      <c r="AH143" s="356"/>
      <c r="AI143" s="356"/>
      <c r="AJ143" s="356"/>
      <c r="AK143" s="356"/>
      <c r="AL143" s="356"/>
      <c r="AM143" s="356"/>
      <c r="AN143" s="356"/>
      <c r="AO143" s="356"/>
      <c r="AP143" s="356"/>
      <c r="AQ143" s="356" t="e">
        <f>'CALIBRACIÓN con ME2C'!AC25</f>
        <v>#DIV/0!</v>
      </c>
      <c r="AR143" s="356"/>
      <c r="AS143" s="356"/>
      <c r="AT143" s="356"/>
      <c r="AU143" s="356"/>
      <c r="AV143" s="356"/>
      <c r="AW143" s="356"/>
      <c r="AX143" s="356"/>
      <c r="AY143" s="356"/>
      <c r="AZ143" s="356"/>
      <c r="BA143" s="356"/>
      <c r="BB143" s="356"/>
      <c r="BC143" s="356"/>
      <c r="BD143" s="356" t="e">
        <f>'CALIBRACIÓN con ME2C'!AD25</f>
        <v>#DIV/0!</v>
      </c>
      <c r="BE143" s="356"/>
      <c r="BF143" s="356"/>
      <c r="BG143" s="356"/>
      <c r="BH143" s="356"/>
      <c r="BI143" s="356"/>
      <c r="BJ143" s="356"/>
      <c r="BK143" s="356"/>
      <c r="BL143" s="356"/>
      <c r="BM143" s="356"/>
      <c r="BN143" s="356"/>
      <c r="BO143" s="356"/>
      <c r="BP143" s="356"/>
      <c r="BQ143" s="356" t="e">
        <f>IF('CALIBRACIÓN con ME2C'!AE25&gt;100,"&gt;100",'CALIBRACIÓN con ME2C'!AE25)</f>
        <v>#DIV/0!</v>
      </c>
      <c r="BR143" s="356"/>
      <c r="BS143" s="356"/>
      <c r="BT143" s="356"/>
      <c r="BU143" s="356"/>
      <c r="BV143" s="356"/>
      <c r="BW143" s="356"/>
      <c r="BX143" s="356"/>
      <c r="BY143" s="356"/>
      <c r="BZ143" s="356"/>
      <c r="CA143" s="356"/>
      <c r="CB143" s="356"/>
      <c r="CC143" s="356"/>
      <c r="CD143" s="356" t="e">
        <f>DATOS!$D$18</f>
        <v>#N/A</v>
      </c>
      <c r="CE143" s="356"/>
      <c r="CF143" s="356"/>
      <c r="CG143" s="356"/>
      <c r="CH143" s="356"/>
      <c r="CI143" s="356"/>
      <c r="CJ143" s="356"/>
      <c r="CK143" s="356"/>
      <c r="CL143" s="356"/>
      <c r="CM143" s="356"/>
      <c r="CN143" s="356"/>
      <c r="CO143" s="356"/>
      <c r="CP143" s="356"/>
      <c r="CQ143" s="356"/>
      <c r="CR143" s="356"/>
      <c r="CS143" s="356"/>
      <c r="CT143" s="356"/>
      <c r="CU143" s="356"/>
      <c r="CV143" s="356"/>
      <c r="CW143" s="356"/>
      <c r="CX143" s="356"/>
      <c r="CY143" s="356"/>
      <c r="CZ143" s="356"/>
      <c r="DA143" s="356"/>
      <c r="DB143" s="356"/>
      <c r="DC143" s="356"/>
    </row>
    <row r="144" spans="2:107" ht="12.75" customHeight="1">
      <c r="B144" s="20"/>
      <c r="C144" s="20"/>
      <c r="D144" s="356" t="e">
        <f>'CALIBRACIÓN con ME2C'!Z26</f>
        <v>#N/A</v>
      </c>
      <c r="E144" s="356"/>
      <c r="F144" s="356"/>
      <c r="G144" s="356"/>
      <c r="H144" s="356"/>
      <c r="I144" s="356"/>
      <c r="J144" s="356"/>
      <c r="K144" s="356"/>
      <c r="L144" s="356"/>
      <c r="M144" s="356"/>
      <c r="N144" s="356"/>
      <c r="O144" s="356"/>
      <c r="P144" s="356"/>
      <c r="Q144" s="356" t="e">
        <f>'CALIBRACIÓN con ME2C'!AA26</f>
        <v>#DIV/0!</v>
      </c>
      <c r="R144" s="356"/>
      <c r="S144" s="356"/>
      <c r="T144" s="356"/>
      <c r="U144" s="356"/>
      <c r="V144" s="356"/>
      <c r="W144" s="356"/>
      <c r="X144" s="356"/>
      <c r="Y144" s="356"/>
      <c r="Z144" s="356"/>
      <c r="AA144" s="356"/>
      <c r="AB144" s="356"/>
      <c r="AC144" s="356"/>
      <c r="AD144" s="356" t="e">
        <f>IF(Q144=0,"",'CALIBRACIÓN con ME2C'!AB26)</f>
        <v>#DIV/0!</v>
      </c>
      <c r="AE144" s="356"/>
      <c r="AF144" s="356"/>
      <c r="AG144" s="356"/>
      <c r="AH144" s="356"/>
      <c r="AI144" s="356"/>
      <c r="AJ144" s="356"/>
      <c r="AK144" s="356"/>
      <c r="AL144" s="356"/>
      <c r="AM144" s="356"/>
      <c r="AN144" s="356"/>
      <c r="AO144" s="356"/>
      <c r="AP144" s="356"/>
      <c r="AQ144" s="356" t="e">
        <f>'CALIBRACIÓN con ME2C'!AC26</f>
        <v>#DIV/0!</v>
      </c>
      <c r="AR144" s="356"/>
      <c r="AS144" s="356"/>
      <c r="AT144" s="356"/>
      <c r="AU144" s="356"/>
      <c r="AV144" s="356"/>
      <c r="AW144" s="356"/>
      <c r="AX144" s="356"/>
      <c r="AY144" s="356"/>
      <c r="AZ144" s="356"/>
      <c r="BA144" s="356"/>
      <c r="BB144" s="356"/>
      <c r="BC144" s="356"/>
      <c r="BD144" s="356" t="e">
        <f>'CALIBRACIÓN con ME2C'!AD26</f>
        <v>#DIV/0!</v>
      </c>
      <c r="BE144" s="356"/>
      <c r="BF144" s="356"/>
      <c r="BG144" s="356"/>
      <c r="BH144" s="356"/>
      <c r="BI144" s="356"/>
      <c r="BJ144" s="356"/>
      <c r="BK144" s="356"/>
      <c r="BL144" s="356"/>
      <c r="BM144" s="356"/>
      <c r="BN144" s="356"/>
      <c r="BO144" s="356"/>
      <c r="BP144" s="356"/>
      <c r="BQ144" s="356" t="e">
        <f>IF('CALIBRACIÓN con ME2C'!AE26&gt;100,"&gt;100",'CALIBRACIÓN con ME2C'!AE26)</f>
        <v>#DIV/0!</v>
      </c>
      <c r="BR144" s="356"/>
      <c r="BS144" s="356"/>
      <c r="BT144" s="356"/>
      <c r="BU144" s="356"/>
      <c r="BV144" s="356"/>
      <c r="BW144" s="356"/>
      <c r="BX144" s="356"/>
      <c r="BY144" s="356"/>
      <c r="BZ144" s="356"/>
      <c r="CA144" s="356"/>
      <c r="CB144" s="356"/>
      <c r="CC144" s="356"/>
      <c r="CD144" s="356" t="e">
        <f>DATOS!$D$18</f>
        <v>#N/A</v>
      </c>
      <c r="CE144" s="356"/>
      <c r="CF144" s="356"/>
      <c r="CG144" s="356"/>
      <c r="CH144" s="356"/>
      <c r="CI144" s="356"/>
      <c r="CJ144" s="356"/>
      <c r="CK144" s="356"/>
      <c r="CL144" s="356"/>
      <c r="CM144" s="356"/>
      <c r="CN144" s="356"/>
      <c r="CO144" s="356"/>
      <c r="CP144" s="356"/>
      <c r="CQ144" s="356"/>
      <c r="CR144" s="356"/>
      <c r="CS144" s="356"/>
      <c r="CT144" s="356"/>
      <c r="CU144" s="356"/>
      <c r="CV144" s="356"/>
      <c r="CW144" s="356"/>
      <c r="CX144" s="356"/>
      <c r="CY144" s="356"/>
      <c r="CZ144" s="356"/>
      <c r="DA144" s="356"/>
      <c r="DB144" s="356"/>
      <c r="DC144" s="356"/>
    </row>
    <row r="145" spans="2:114" ht="12.75" customHeight="1">
      <c r="B145" s="30"/>
      <c r="C145" s="30"/>
      <c r="D145" s="356" t="e">
        <f>'CALIBRACIÓN con ME2C'!Z27</f>
        <v>#N/A</v>
      </c>
      <c r="E145" s="356"/>
      <c r="F145" s="356"/>
      <c r="G145" s="356"/>
      <c r="H145" s="356"/>
      <c r="I145" s="356"/>
      <c r="J145" s="356"/>
      <c r="K145" s="356"/>
      <c r="L145" s="356"/>
      <c r="M145" s="356"/>
      <c r="N145" s="356"/>
      <c r="O145" s="356"/>
      <c r="P145" s="356"/>
      <c r="Q145" s="356" t="e">
        <f>'CALIBRACIÓN con ME2C'!AA27</f>
        <v>#DIV/0!</v>
      </c>
      <c r="R145" s="356"/>
      <c r="S145" s="356"/>
      <c r="T145" s="356"/>
      <c r="U145" s="356"/>
      <c r="V145" s="356"/>
      <c r="W145" s="356"/>
      <c r="X145" s="356"/>
      <c r="Y145" s="356"/>
      <c r="Z145" s="356"/>
      <c r="AA145" s="356"/>
      <c r="AB145" s="356"/>
      <c r="AC145" s="356"/>
      <c r="AD145" s="356" t="e">
        <f>IF(Q145=0,"",'CALIBRACIÓN con ME2C'!AB27)</f>
        <v>#DIV/0!</v>
      </c>
      <c r="AE145" s="356"/>
      <c r="AF145" s="356"/>
      <c r="AG145" s="356"/>
      <c r="AH145" s="356"/>
      <c r="AI145" s="356"/>
      <c r="AJ145" s="356"/>
      <c r="AK145" s="356"/>
      <c r="AL145" s="356"/>
      <c r="AM145" s="356"/>
      <c r="AN145" s="356"/>
      <c r="AO145" s="356"/>
      <c r="AP145" s="356"/>
      <c r="AQ145" s="356" t="e">
        <f>'CALIBRACIÓN con ME2C'!AC27</f>
        <v>#DIV/0!</v>
      </c>
      <c r="AR145" s="356"/>
      <c r="AS145" s="356"/>
      <c r="AT145" s="356"/>
      <c r="AU145" s="356"/>
      <c r="AV145" s="356"/>
      <c r="AW145" s="356"/>
      <c r="AX145" s="356"/>
      <c r="AY145" s="356"/>
      <c r="AZ145" s="356"/>
      <c r="BA145" s="356"/>
      <c r="BB145" s="356"/>
      <c r="BC145" s="356"/>
      <c r="BD145" s="356" t="e">
        <f>'CALIBRACIÓN con ME2C'!AD27</f>
        <v>#DIV/0!</v>
      </c>
      <c r="BE145" s="356"/>
      <c r="BF145" s="356"/>
      <c r="BG145" s="356"/>
      <c r="BH145" s="356"/>
      <c r="BI145" s="356"/>
      <c r="BJ145" s="356"/>
      <c r="BK145" s="356"/>
      <c r="BL145" s="356"/>
      <c r="BM145" s="356"/>
      <c r="BN145" s="356"/>
      <c r="BO145" s="356"/>
      <c r="BP145" s="356"/>
      <c r="BQ145" s="356" t="e">
        <f>IF('CALIBRACIÓN con ME2C'!AE27&gt;100,"&gt;100",'CALIBRACIÓN con ME2C'!AE27)</f>
        <v>#DIV/0!</v>
      </c>
      <c r="BR145" s="356"/>
      <c r="BS145" s="356"/>
      <c r="BT145" s="356"/>
      <c r="BU145" s="356"/>
      <c r="BV145" s="356"/>
      <c r="BW145" s="356"/>
      <c r="BX145" s="356"/>
      <c r="BY145" s="356"/>
      <c r="BZ145" s="356"/>
      <c r="CA145" s="356"/>
      <c r="CB145" s="356"/>
      <c r="CC145" s="356"/>
      <c r="CD145" s="356" t="e">
        <f>DATOS!$D$18</f>
        <v>#N/A</v>
      </c>
      <c r="CE145" s="356"/>
      <c r="CF145" s="356"/>
      <c r="CG145" s="356"/>
      <c r="CH145" s="356"/>
      <c r="CI145" s="356"/>
      <c r="CJ145" s="356"/>
      <c r="CK145" s="356"/>
      <c r="CL145" s="356"/>
      <c r="CM145" s="356"/>
      <c r="CN145" s="356"/>
      <c r="CO145" s="356"/>
      <c r="CP145" s="356"/>
      <c r="CQ145" s="356"/>
      <c r="CR145" s="356"/>
      <c r="CS145" s="356"/>
      <c r="CT145" s="356"/>
      <c r="CU145" s="356"/>
      <c r="CV145" s="356"/>
      <c r="CW145" s="356"/>
      <c r="CX145" s="356"/>
      <c r="CY145" s="356"/>
      <c r="CZ145" s="356"/>
      <c r="DA145" s="356"/>
      <c r="DB145" s="356"/>
      <c r="DC145" s="356"/>
    </row>
    <row r="146" spans="2:114" ht="12.75" customHeight="1">
      <c r="B146" s="30"/>
      <c r="C146" s="30"/>
      <c r="D146" s="356" t="e">
        <f>'CALIBRACIÓN con ME2C'!Z28</f>
        <v>#N/A</v>
      </c>
      <c r="E146" s="356"/>
      <c r="F146" s="356"/>
      <c r="G146" s="356"/>
      <c r="H146" s="356"/>
      <c r="I146" s="356"/>
      <c r="J146" s="356"/>
      <c r="K146" s="356"/>
      <c r="L146" s="356"/>
      <c r="M146" s="356"/>
      <c r="N146" s="356"/>
      <c r="O146" s="356"/>
      <c r="P146" s="356"/>
      <c r="Q146" s="356" t="e">
        <f>'CALIBRACIÓN con ME2C'!AA28</f>
        <v>#DIV/0!</v>
      </c>
      <c r="R146" s="356"/>
      <c r="S146" s="356"/>
      <c r="T146" s="356"/>
      <c r="U146" s="356"/>
      <c r="V146" s="356"/>
      <c r="W146" s="356"/>
      <c r="X146" s="356"/>
      <c r="Y146" s="356"/>
      <c r="Z146" s="356"/>
      <c r="AA146" s="356"/>
      <c r="AB146" s="356"/>
      <c r="AC146" s="356"/>
      <c r="AD146" s="356" t="e">
        <f>IF(Q146=0,"",'CALIBRACIÓN con ME2C'!AB28)</f>
        <v>#DIV/0!</v>
      </c>
      <c r="AE146" s="356"/>
      <c r="AF146" s="356"/>
      <c r="AG146" s="356"/>
      <c r="AH146" s="356"/>
      <c r="AI146" s="356"/>
      <c r="AJ146" s="356"/>
      <c r="AK146" s="356"/>
      <c r="AL146" s="356"/>
      <c r="AM146" s="356"/>
      <c r="AN146" s="356"/>
      <c r="AO146" s="356"/>
      <c r="AP146" s="356"/>
      <c r="AQ146" s="356" t="e">
        <f>'CALIBRACIÓN con ME2C'!AC28</f>
        <v>#DIV/0!</v>
      </c>
      <c r="AR146" s="356"/>
      <c r="AS146" s="356"/>
      <c r="AT146" s="356"/>
      <c r="AU146" s="356"/>
      <c r="AV146" s="356"/>
      <c r="AW146" s="356"/>
      <c r="AX146" s="356"/>
      <c r="AY146" s="356"/>
      <c r="AZ146" s="356"/>
      <c r="BA146" s="356"/>
      <c r="BB146" s="356"/>
      <c r="BC146" s="356"/>
      <c r="BD146" s="356" t="e">
        <f>'CALIBRACIÓN con ME2C'!AD28</f>
        <v>#DIV/0!</v>
      </c>
      <c r="BE146" s="356"/>
      <c r="BF146" s="356"/>
      <c r="BG146" s="356"/>
      <c r="BH146" s="356"/>
      <c r="BI146" s="356"/>
      <c r="BJ146" s="356"/>
      <c r="BK146" s="356"/>
      <c r="BL146" s="356"/>
      <c r="BM146" s="356"/>
      <c r="BN146" s="356"/>
      <c r="BO146" s="356"/>
      <c r="BP146" s="356"/>
      <c r="BQ146" s="356" t="e">
        <f>IF('CALIBRACIÓN con ME2C'!AE28&gt;100,"&gt;100",'CALIBRACIÓN con ME2C'!AE28)</f>
        <v>#DIV/0!</v>
      </c>
      <c r="BR146" s="356"/>
      <c r="BS146" s="356"/>
      <c r="BT146" s="356"/>
      <c r="BU146" s="356"/>
      <c r="BV146" s="356"/>
      <c r="BW146" s="356"/>
      <c r="BX146" s="356"/>
      <c r="BY146" s="356"/>
      <c r="BZ146" s="356"/>
      <c r="CA146" s="356"/>
      <c r="CB146" s="356"/>
      <c r="CC146" s="356"/>
      <c r="CD146" s="356" t="e">
        <f>DATOS!$D$18</f>
        <v>#N/A</v>
      </c>
      <c r="CE146" s="356"/>
      <c r="CF146" s="356"/>
      <c r="CG146" s="356"/>
      <c r="CH146" s="356"/>
      <c r="CI146" s="356"/>
      <c r="CJ146" s="356"/>
      <c r="CK146" s="356"/>
      <c r="CL146" s="356"/>
      <c r="CM146" s="356"/>
      <c r="CN146" s="356"/>
      <c r="CO146" s="356"/>
      <c r="CP146" s="356"/>
      <c r="CQ146" s="356"/>
      <c r="CR146" s="356"/>
      <c r="CS146" s="356"/>
      <c r="CT146" s="356"/>
      <c r="CU146" s="356"/>
      <c r="CV146" s="356"/>
      <c r="CW146" s="356"/>
      <c r="CX146" s="356"/>
      <c r="CY146" s="356"/>
      <c r="CZ146" s="356"/>
      <c r="DA146" s="356"/>
      <c r="DB146" s="356"/>
      <c r="DC146" s="356"/>
    </row>
    <row r="147" spans="2:114" ht="12.75" customHeight="1">
      <c r="B147" s="20"/>
      <c r="C147" s="20"/>
      <c r="D147" s="356" t="e">
        <f>'CALIBRACIÓN con ME2C'!Z29</f>
        <v>#N/A</v>
      </c>
      <c r="E147" s="356"/>
      <c r="F147" s="356"/>
      <c r="G147" s="356"/>
      <c r="H147" s="356"/>
      <c r="I147" s="356"/>
      <c r="J147" s="356"/>
      <c r="K147" s="356"/>
      <c r="L147" s="356"/>
      <c r="M147" s="356"/>
      <c r="N147" s="356"/>
      <c r="O147" s="356"/>
      <c r="P147" s="356"/>
      <c r="Q147" s="356" t="e">
        <f>'CALIBRACIÓN con ME2C'!AA29</f>
        <v>#DIV/0!</v>
      </c>
      <c r="R147" s="356"/>
      <c r="S147" s="356"/>
      <c r="T147" s="356"/>
      <c r="U147" s="356"/>
      <c r="V147" s="356"/>
      <c r="W147" s="356"/>
      <c r="X147" s="356"/>
      <c r="Y147" s="356"/>
      <c r="Z147" s="356"/>
      <c r="AA147" s="356"/>
      <c r="AB147" s="356"/>
      <c r="AC147" s="356"/>
      <c r="AD147" s="356" t="e">
        <f>IF(Q147=0,"",'CALIBRACIÓN con ME2C'!AB29)</f>
        <v>#DIV/0!</v>
      </c>
      <c r="AE147" s="356"/>
      <c r="AF147" s="356"/>
      <c r="AG147" s="356"/>
      <c r="AH147" s="356"/>
      <c r="AI147" s="356"/>
      <c r="AJ147" s="356"/>
      <c r="AK147" s="356"/>
      <c r="AL147" s="356"/>
      <c r="AM147" s="356"/>
      <c r="AN147" s="356"/>
      <c r="AO147" s="356"/>
      <c r="AP147" s="356"/>
      <c r="AQ147" s="356" t="e">
        <f>'CALIBRACIÓN con ME2C'!AC29</f>
        <v>#DIV/0!</v>
      </c>
      <c r="AR147" s="356"/>
      <c r="AS147" s="356"/>
      <c r="AT147" s="356"/>
      <c r="AU147" s="356"/>
      <c r="AV147" s="356"/>
      <c r="AW147" s="356"/>
      <c r="AX147" s="356"/>
      <c r="AY147" s="356"/>
      <c r="AZ147" s="356"/>
      <c r="BA147" s="356"/>
      <c r="BB147" s="356"/>
      <c r="BC147" s="356"/>
      <c r="BD147" s="356" t="e">
        <f>'CALIBRACIÓN con ME2C'!AD29</f>
        <v>#DIV/0!</v>
      </c>
      <c r="BE147" s="356"/>
      <c r="BF147" s="356"/>
      <c r="BG147" s="356"/>
      <c r="BH147" s="356"/>
      <c r="BI147" s="356"/>
      <c r="BJ147" s="356"/>
      <c r="BK147" s="356"/>
      <c r="BL147" s="356"/>
      <c r="BM147" s="356"/>
      <c r="BN147" s="356"/>
      <c r="BO147" s="356"/>
      <c r="BP147" s="356"/>
      <c r="BQ147" s="356" t="e">
        <f>IF('CALIBRACIÓN con ME2C'!AE29&gt;100,"&gt;100",'CALIBRACIÓN con ME2C'!AE29)</f>
        <v>#DIV/0!</v>
      </c>
      <c r="BR147" s="356"/>
      <c r="BS147" s="356"/>
      <c r="BT147" s="356"/>
      <c r="BU147" s="356"/>
      <c r="BV147" s="356"/>
      <c r="BW147" s="356"/>
      <c r="BX147" s="356"/>
      <c r="BY147" s="356"/>
      <c r="BZ147" s="356"/>
      <c r="CA147" s="356"/>
      <c r="CB147" s="356"/>
      <c r="CC147" s="356"/>
      <c r="CD147" s="356" t="e">
        <f>DATOS!$D$18</f>
        <v>#N/A</v>
      </c>
      <c r="CE147" s="356"/>
      <c r="CF147" s="356"/>
      <c r="CG147" s="356"/>
      <c r="CH147" s="356"/>
      <c r="CI147" s="356"/>
      <c r="CJ147" s="356"/>
      <c r="CK147" s="356"/>
      <c r="CL147" s="356"/>
      <c r="CM147" s="356"/>
      <c r="CN147" s="356"/>
      <c r="CO147" s="356"/>
      <c r="CP147" s="356"/>
      <c r="CQ147" s="356"/>
      <c r="CR147" s="356"/>
      <c r="CS147" s="356"/>
      <c r="CT147" s="356"/>
      <c r="CU147" s="356"/>
      <c r="CV147" s="356"/>
      <c r="CW147" s="356"/>
      <c r="CX147" s="356"/>
      <c r="CY147" s="356"/>
      <c r="CZ147" s="356"/>
      <c r="DA147" s="356"/>
      <c r="DB147" s="356"/>
      <c r="DC147" s="356"/>
    </row>
    <row r="148" spans="2:114" ht="12.75" customHeight="1">
      <c r="D148" s="356" t="e">
        <f>'CALIBRACIÓN con ME2C'!Z30</f>
        <v>#N/A</v>
      </c>
      <c r="E148" s="356"/>
      <c r="F148" s="356"/>
      <c r="G148" s="356"/>
      <c r="H148" s="356"/>
      <c r="I148" s="356"/>
      <c r="J148" s="356"/>
      <c r="K148" s="356"/>
      <c r="L148" s="356"/>
      <c r="M148" s="356"/>
      <c r="N148" s="356"/>
      <c r="O148" s="356"/>
      <c r="P148" s="356"/>
      <c r="Q148" s="356" t="e">
        <f>'CALIBRACIÓN con ME2C'!AA30</f>
        <v>#DIV/0!</v>
      </c>
      <c r="R148" s="356"/>
      <c r="S148" s="356"/>
      <c r="T148" s="356"/>
      <c r="U148" s="356"/>
      <c r="V148" s="356"/>
      <c r="W148" s="356"/>
      <c r="X148" s="356"/>
      <c r="Y148" s="356"/>
      <c r="Z148" s="356"/>
      <c r="AA148" s="356"/>
      <c r="AB148" s="356"/>
      <c r="AC148" s="356"/>
      <c r="AD148" s="356" t="e">
        <f>IF(Q148=0,"",'CALIBRACIÓN con ME2C'!AB30)</f>
        <v>#DIV/0!</v>
      </c>
      <c r="AE148" s="356"/>
      <c r="AF148" s="356"/>
      <c r="AG148" s="356"/>
      <c r="AH148" s="356"/>
      <c r="AI148" s="356"/>
      <c r="AJ148" s="356"/>
      <c r="AK148" s="356"/>
      <c r="AL148" s="356"/>
      <c r="AM148" s="356"/>
      <c r="AN148" s="356"/>
      <c r="AO148" s="356"/>
      <c r="AP148" s="356"/>
      <c r="AQ148" s="356" t="e">
        <f>'CALIBRACIÓN con ME2C'!AC30</f>
        <v>#DIV/0!</v>
      </c>
      <c r="AR148" s="356"/>
      <c r="AS148" s="356"/>
      <c r="AT148" s="356"/>
      <c r="AU148" s="356"/>
      <c r="AV148" s="356"/>
      <c r="AW148" s="356"/>
      <c r="AX148" s="356"/>
      <c r="AY148" s="356"/>
      <c r="AZ148" s="356"/>
      <c r="BA148" s="356"/>
      <c r="BB148" s="356"/>
      <c r="BC148" s="356"/>
      <c r="BD148" s="356" t="e">
        <f>'CALIBRACIÓN con ME2C'!AD30</f>
        <v>#DIV/0!</v>
      </c>
      <c r="BE148" s="356"/>
      <c r="BF148" s="356"/>
      <c r="BG148" s="356"/>
      <c r="BH148" s="356"/>
      <c r="BI148" s="356"/>
      <c r="BJ148" s="356"/>
      <c r="BK148" s="356"/>
      <c r="BL148" s="356"/>
      <c r="BM148" s="356"/>
      <c r="BN148" s="356"/>
      <c r="BO148" s="356"/>
      <c r="BP148" s="356"/>
      <c r="BQ148" s="356" t="e">
        <f>IF('CALIBRACIÓN con ME2C'!AE30&gt;100,"&gt;100",'CALIBRACIÓN con ME2C'!AE30)</f>
        <v>#DIV/0!</v>
      </c>
      <c r="BR148" s="356"/>
      <c r="BS148" s="356"/>
      <c r="BT148" s="356"/>
      <c r="BU148" s="356"/>
      <c r="BV148" s="356"/>
      <c r="BW148" s="356"/>
      <c r="BX148" s="356"/>
      <c r="BY148" s="356"/>
      <c r="BZ148" s="356"/>
      <c r="CA148" s="356"/>
      <c r="CB148" s="356"/>
      <c r="CC148" s="356"/>
      <c r="CD148" s="356" t="e">
        <f>DATOS!$D$18</f>
        <v>#N/A</v>
      </c>
      <c r="CE148" s="356"/>
      <c r="CF148" s="356"/>
      <c r="CG148" s="356"/>
      <c r="CH148" s="356"/>
      <c r="CI148" s="356"/>
      <c r="CJ148" s="356"/>
      <c r="CK148" s="356"/>
      <c r="CL148" s="356"/>
      <c r="CM148" s="356"/>
      <c r="CN148" s="356"/>
      <c r="CO148" s="356"/>
      <c r="CP148" s="356"/>
      <c r="CQ148" s="356"/>
      <c r="CR148" s="356"/>
      <c r="CS148" s="356"/>
      <c r="CT148" s="356"/>
      <c r="CU148" s="356"/>
      <c r="CV148" s="356"/>
      <c r="CW148" s="356"/>
      <c r="CX148" s="356"/>
      <c r="CY148" s="356"/>
      <c r="CZ148" s="356"/>
      <c r="DA148" s="356"/>
      <c r="DB148" s="356"/>
      <c r="DC148" s="356"/>
    </row>
    <row r="149" spans="2:114" ht="12.75" customHeight="1">
      <c r="D149" s="356" t="e">
        <f>'CALIBRACIÓN con ME2C'!Z31</f>
        <v>#N/A</v>
      </c>
      <c r="E149" s="356"/>
      <c r="F149" s="356"/>
      <c r="G149" s="356"/>
      <c r="H149" s="356"/>
      <c r="I149" s="356"/>
      <c r="J149" s="356"/>
      <c r="K149" s="356"/>
      <c r="L149" s="356"/>
      <c r="M149" s="356"/>
      <c r="N149" s="356"/>
      <c r="O149" s="356"/>
      <c r="P149" s="356"/>
      <c r="Q149" s="356" t="e">
        <f>'CALIBRACIÓN con ME2C'!AA31</f>
        <v>#DIV/0!</v>
      </c>
      <c r="R149" s="356"/>
      <c r="S149" s="356"/>
      <c r="T149" s="356"/>
      <c r="U149" s="356"/>
      <c r="V149" s="356"/>
      <c r="W149" s="356"/>
      <c r="X149" s="356"/>
      <c r="Y149" s="356"/>
      <c r="Z149" s="356"/>
      <c r="AA149" s="356"/>
      <c r="AB149" s="356"/>
      <c r="AC149" s="356"/>
      <c r="AD149" s="356" t="e">
        <f>IF(Q149=0,"",'CALIBRACIÓN con ME2C'!AB31)</f>
        <v>#DIV/0!</v>
      </c>
      <c r="AE149" s="356"/>
      <c r="AF149" s="356"/>
      <c r="AG149" s="356"/>
      <c r="AH149" s="356"/>
      <c r="AI149" s="356"/>
      <c r="AJ149" s="356"/>
      <c r="AK149" s="356"/>
      <c r="AL149" s="356"/>
      <c r="AM149" s="356"/>
      <c r="AN149" s="356"/>
      <c r="AO149" s="356"/>
      <c r="AP149" s="356"/>
      <c r="AQ149" s="356" t="e">
        <f>'CALIBRACIÓN con ME2C'!AC31</f>
        <v>#DIV/0!</v>
      </c>
      <c r="AR149" s="356"/>
      <c r="AS149" s="356"/>
      <c r="AT149" s="356"/>
      <c r="AU149" s="356"/>
      <c r="AV149" s="356"/>
      <c r="AW149" s="356"/>
      <c r="AX149" s="356"/>
      <c r="AY149" s="356"/>
      <c r="AZ149" s="356"/>
      <c r="BA149" s="356"/>
      <c r="BB149" s="356"/>
      <c r="BC149" s="356"/>
      <c r="BD149" s="356" t="e">
        <f>'CALIBRACIÓN con ME2C'!AD31</f>
        <v>#DIV/0!</v>
      </c>
      <c r="BE149" s="356"/>
      <c r="BF149" s="356"/>
      <c r="BG149" s="356"/>
      <c r="BH149" s="356"/>
      <c r="BI149" s="356"/>
      <c r="BJ149" s="356"/>
      <c r="BK149" s="356"/>
      <c r="BL149" s="356"/>
      <c r="BM149" s="356"/>
      <c r="BN149" s="356"/>
      <c r="BO149" s="356"/>
      <c r="BP149" s="356"/>
      <c r="BQ149" s="356" t="e">
        <f>IF('CALIBRACIÓN con ME2C'!AE31&gt;100,"&gt;100",'CALIBRACIÓN con ME2C'!AE31)</f>
        <v>#DIV/0!</v>
      </c>
      <c r="BR149" s="356"/>
      <c r="BS149" s="356"/>
      <c r="BT149" s="356"/>
      <c r="BU149" s="356"/>
      <c r="BV149" s="356"/>
      <c r="BW149" s="356"/>
      <c r="BX149" s="356"/>
      <c r="BY149" s="356"/>
      <c r="BZ149" s="356"/>
      <c r="CA149" s="356"/>
      <c r="CB149" s="356"/>
      <c r="CC149" s="356"/>
      <c r="CD149" s="356" t="e">
        <f>DATOS!$D$18</f>
        <v>#N/A</v>
      </c>
      <c r="CE149" s="356"/>
      <c r="CF149" s="356"/>
      <c r="CG149" s="356"/>
      <c r="CH149" s="356"/>
      <c r="CI149" s="356"/>
      <c r="CJ149" s="356"/>
      <c r="CK149" s="356"/>
      <c r="CL149" s="356"/>
      <c r="CM149" s="356"/>
      <c r="CN149" s="356"/>
      <c r="CO149" s="356"/>
      <c r="CP149" s="356"/>
      <c r="CQ149" s="356"/>
      <c r="CR149" s="356"/>
      <c r="CS149" s="356"/>
      <c r="CT149" s="356"/>
      <c r="CU149" s="356"/>
      <c r="CV149" s="356"/>
      <c r="CW149" s="356"/>
      <c r="CX149" s="356"/>
      <c r="CY149" s="356"/>
      <c r="CZ149" s="356"/>
      <c r="DA149" s="356"/>
      <c r="DB149" s="356"/>
      <c r="DC149" s="356"/>
    </row>
    <row r="150" spans="2:114" ht="12.75" customHeight="1">
      <c r="D150" s="356" t="e">
        <f>'CALIBRACIÓN con ME2C'!Z32</f>
        <v>#N/A</v>
      </c>
      <c r="E150" s="356"/>
      <c r="F150" s="356"/>
      <c r="G150" s="356"/>
      <c r="H150" s="356"/>
      <c r="I150" s="356"/>
      <c r="J150" s="356"/>
      <c r="K150" s="356"/>
      <c r="L150" s="356"/>
      <c r="M150" s="356"/>
      <c r="N150" s="356"/>
      <c r="O150" s="356"/>
      <c r="P150" s="356"/>
      <c r="Q150" s="356" t="e">
        <f>'CALIBRACIÓN con ME2C'!AA32</f>
        <v>#DIV/0!</v>
      </c>
      <c r="R150" s="356"/>
      <c r="S150" s="356"/>
      <c r="T150" s="356"/>
      <c r="U150" s="356"/>
      <c r="V150" s="356"/>
      <c r="W150" s="356"/>
      <c r="X150" s="356"/>
      <c r="Y150" s="356"/>
      <c r="Z150" s="356"/>
      <c r="AA150" s="356"/>
      <c r="AB150" s="356"/>
      <c r="AC150" s="356"/>
      <c r="AD150" s="356" t="e">
        <f>IF(Q150=0,"",'CALIBRACIÓN con ME2C'!AB32)</f>
        <v>#DIV/0!</v>
      </c>
      <c r="AE150" s="356"/>
      <c r="AF150" s="356"/>
      <c r="AG150" s="356"/>
      <c r="AH150" s="356"/>
      <c r="AI150" s="356"/>
      <c r="AJ150" s="356"/>
      <c r="AK150" s="356"/>
      <c r="AL150" s="356"/>
      <c r="AM150" s="356"/>
      <c r="AN150" s="356"/>
      <c r="AO150" s="356"/>
      <c r="AP150" s="356"/>
      <c r="AQ150" s="356" t="e">
        <f>'CALIBRACIÓN con ME2C'!AC32</f>
        <v>#DIV/0!</v>
      </c>
      <c r="AR150" s="356"/>
      <c r="AS150" s="356"/>
      <c r="AT150" s="356"/>
      <c r="AU150" s="356"/>
      <c r="AV150" s="356"/>
      <c r="AW150" s="356"/>
      <c r="AX150" s="356"/>
      <c r="AY150" s="356"/>
      <c r="AZ150" s="356"/>
      <c r="BA150" s="356"/>
      <c r="BB150" s="356"/>
      <c r="BC150" s="356"/>
      <c r="BD150" s="356" t="e">
        <f>'CALIBRACIÓN con ME2C'!AD32</f>
        <v>#DIV/0!</v>
      </c>
      <c r="BE150" s="356"/>
      <c r="BF150" s="356"/>
      <c r="BG150" s="356"/>
      <c r="BH150" s="356"/>
      <c r="BI150" s="356"/>
      <c r="BJ150" s="356"/>
      <c r="BK150" s="356"/>
      <c r="BL150" s="356"/>
      <c r="BM150" s="356"/>
      <c r="BN150" s="356"/>
      <c r="BO150" s="356"/>
      <c r="BP150" s="356"/>
      <c r="BQ150" s="356" t="e">
        <f>IF('CALIBRACIÓN con ME2C'!AE32&gt;100,"&gt;100",'CALIBRACIÓN con ME2C'!AE32)</f>
        <v>#DIV/0!</v>
      </c>
      <c r="BR150" s="356"/>
      <c r="BS150" s="356"/>
      <c r="BT150" s="356"/>
      <c r="BU150" s="356"/>
      <c r="BV150" s="356"/>
      <c r="BW150" s="356"/>
      <c r="BX150" s="356"/>
      <c r="BY150" s="356"/>
      <c r="BZ150" s="356"/>
      <c r="CA150" s="356"/>
      <c r="CB150" s="356"/>
      <c r="CC150" s="356"/>
      <c r="CD150" s="356" t="e">
        <f>DATOS!$D$18</f>
        <v>#N/A</v>
      </c>
      <c r="CE150" s="356"/>
      <c r="CF150" s="356"/>
      <c r="CG150" s="356"/>
      <c r="CH150" s="356"/>
      <c r="CI150" s="356"/>
      <c r="CJ150" s="356"/>
      <c r="CK150" s="356"/>
      <c r="CL150" s="356"/>
      <c r="CM150" s="356"/>
      <c r="CN150" s="356"/>
      <c r="CO150" s="356"/>
      <c r="CP150" s="356"/>
      <c r="CQ150" s="356"/>
      <c r="CR150" s="356"/>
      <c r="CS150" s="356"/>
      <c r="CT150" s="356"/>
      <c r="CU150" s="356"/>
      <c r="CV150" s="356"/>
      <c r="CW150" s="356"/>
      <c r="CX150" s="356"/>
      <c r="CY150" s="356"/>
      <c r="CZ150" s="356"/>
      <c r="DA150" s="356"/>
      <c r="DB150" s="356"/>
      <c r="DC150" s="356"/>
    </row>
    <row r="151" spans="2:114" ht="12.75" customHeight="1">
      <c r="D151" s="356" t="e">
        <f>'CALIBRACIÓN con ME2C'!Z33</f>
        <v>#N/A</v>
      </c>
      <c r="E151" s="356"/>
      <c r="F151" s="356"/>
      <c r="G151" s="356"/>
      <c r="H151" s="356"/>
      <c r="I151" s="356"/>
      <c r="J151" s="356"/>
      <c r="K151" s="356"/>
      <c r="L151" s="356"/>
      <c r="M151" s="356"/>
      <c r="N151" s="356"/>
      <c r="O151" s="356"/>
      <c r="P151" s="356"/>
      <c r="Q151" s="356" t="e">
        <f>'CALIBRACIÓN con ME2C'!AA33</f>
        <v>#DIV/0!</v>
      </c>
      <c r="R151" s="356"/>
      <c r="S151" s="356"/>
      <c r="T151" s="356"/>
      <c r="U151" s="356"/>
      <c r="V151" s="356"/>
      <c r="W151" s="356"/>
      <c r="X151" s="356"/>
      <c r="Y151" s="356"/>
      <c r="Z151" s="356"/>
      <c r="AA151" s="356"/>
      <c r="AB151" s="356"/>
      <c r="AC151" s="356"/>
      <c r="AD151" s="356" t="e">
        <f>IF(Q151=0,"",'CALIBRACIÓN con ME2C'!AB33)</f>
        <v>#DIV/0!</v>
      </c>
      <c r="AE151" s="356"/>
      <c r="AF151" s="356"/>
      <c r="AG151" s="356"/>
      <c r="AH151" s="356"/>
      <c r="AI151" s="356"/>
      <c r="AJ151" s="356"/>
      <c r="AK151" s="356"/>
      <c r="AL151" s="356"/>
      <c r="AM151" s="356"/>
      <c r="AN151" s="356"/>
      <c r="AO151" s="356"/>
      <c r="AP151" s="356"/>
      <c r="AQ151" s="356" t="e">
        <f>'CALIBRACIÓN con ME2C'!AC33</f>
        <v>#DIV/0!</v>
      </c>
      <c r="AR151" s="356"/>
      <c r="AS151" s="356"/>
      <c r="AT151" s="356"/>
      <c r="AU151" s="356"/>
      <c r="AV151" s="356"/>
      <c r="AW151" s="356"/>
      <c r="AX151" s="356"/>
      <c r="AY151" s="356"/>
      <c r="AZ151" s="356"/>
      <c r="BA151" s="356"/>
      <c r="BB151" s="356"/>
      <c r="BC151" s="356"/>
      <c r="BD151" s="356" t="e">
        <f>'CALIBRACIÓN con ME2C'!AD33</f>
        <v>#DIV/0!</v>
      </c>
      <c r="BE151" s="356"/>
      <c r="BF151" s="356"/>
      <c r="BG151" s="356"/>
      <c r="BH151" s="356"/>
      <c r="BI151" s="356"/>
      <c r="BJ151" s="356"/>
      <c r="BK151" s="356"/>
      <c r="BL151" s="356"/>
      <c r="BM151" s="356"/>
      <c r="BN151" s="356"/>
      <c r="BO151" s="356"/>
      <c r="BP151" s="356"/>
      <c r="BQ151" s="356" t="e">
        <f>IF('CALIBRACIÓN con ME2C'!AE33&gt;100,"&gt;100",'CALIBRACIÓN con ME2C'!AE33)</f>
        <v>#DIV/0!</v>
      </c>
      <c r="BR151" s="356"/>
      <c r="BS151" s="356"/>
      <c r="BT151" s="356"/>
      <c r="BU151" s="356"/>
      <c r="BV151" s="356"/>
      <c r="BW151" s="356"/>
      <c r="BX151" s="356"/>
      <c r="BY151" s="356"/>
      <c r="BZ151" s="356"/>
      <c r="CA151" s="356"/>
      <c r="CB151" s="356"/>
      <c r="CC151" s="356"/>
      <c r="CD151" s="356" t="e">
        <f>DATOS!$D$18</f>
        <v>#N/A</v>
      </c>
      <c r="CE151" s="356"/>
      <c r="CF151" s="356"/>
      <c r="CG151" s="356"/>
      <c r="CH151" s="356"/>
      <c r="CI151" s="356"/>
      <c r="CJ151" s="356"/>
      <c r="CK151" s="356"/>
      <c r="CL151" s="356"/>
      <c r="CM151" s="356"/>
      <c r="CN151" s="356"/>
      <c r="CO151" s="356"/>
      <c r="CP151" s="356"/>
      <c r="CQ151" s="356"/>
      <c r="CR151" s="356"/>
      <c r="CS151" s="356"/>
      <c r="CT151" s="356"/>
      <c r="CU151" s="356"/>
      <c r="CV151" s="356"/>
      <c r="CW151" s="356"/>
      <c r="CX151" s="356"/>
      <c r="CY151" s="356"/>
      <c r="CZ151" s="356"/>
      <c r="DA151" s="356"/>
      <c r="DB151" s="356"/>
      <c r="DC151" s="356"/>
    </row>
    <row r="152" spans="2:114" ht="12.75" customHeight="1">
      <c r="D152" s="356" t="e">
        <f>'CALIBRACIÓN con ME2C'!Z34</f>
        <v>#N/A</v>
      </c>
      <c r="E152" s="356"/>
      <c r="F152" s="356"/>
      <c r="G152" s="356"/>
      <c r="H152" s="356"/>
      <c r="I152" s="356"/>
      <c r="J152" s="356"/>
      <c r="K152" s="356"/>
      <c r="L152" s="356"/>
      <c r="M152" s="356"/>
      <c r="N152" s="356"/>
      <c r="O152" s="356"/>
      <c r="P152" s="356"/>
      <c r="Q152" s="356" t="e">
        <f>'CALIBRACIÓN con ME2C'!AA34</f>
        <v>#DIV/0!</v>
      </c>
      <c r="R152" s="356"/>
      <c r="S152" s="356"/>
      <c r="T152" s="356"/>
      <c r="U152" s="356"/>
      <c r="V152" s="356"/>
      <c r="W152" s="356"/>
      <c r="X152" s="356"/>
      <c r="Y152" s="356"/>
      <c r="Z152" s="356"/>
      <c r="AA152" s="356"/>
      <c r="AB152" s="356"/>
      <c r="AC152" s="356"/>
      <c r="AD152" s="356" t="e">
        <f>IF(Q152=0,"",'CALIBRACIÓN con ME2C'!AB34)</f>
        <v>#DIV/0!</v>
      </c>
      <c r="AE152" s="356"/>
      <c r="AF152" s="356"/>
      <c r="AG152" s="356"/>
      <c r="AH152" s="356"/>
      <c r="AI152" s="356"/>
      <c r="AJ152" s="356"/>
      <c r="AK152" s="356"/>
      <c r="AL152" s="356"/>
      <c r="AM152" s="356"/>
      <c r="AN152" s="356"/>
      <c r="AO152" s="356"/>
      <c r="AP152" s="356"/>
      <c r="AQ152" s="356" t="e">
        <f>'CALIBRACIÓN con ME2C'!AC34</f>
        <v>#DIV/0!</v>
      </c>
      <c r="AR152" s="356"/>
      <c r="AS152" s="356"/>
      <c r="AT152" s="356"/>
      <c r="AU152" s="356"/>
      <c r="AV152" s="356"/>
      <c r="AW152" s="356"/>
      <c r="AX152" s="356"/>
      <c r="AY152" s="356"/>
      <c r="AZ152" s="356"/>
      <c r="BA152" s="356"/>
      <c r="BB152" s="356"/>
      <c r="BC152" s="356"/>
      <c r="BD152" s="356" t="e">
        <f>'CALIBRACIÓN con ME2C'!AD34</f>
        <v>#DIV/0!</v>
      </c>
      <c r="BE152" s="356"/>
      <c r="BF152" s="356"/>
      <c r="BG152" s="356"/>
      <c r="BH152" s="356"/>
      <c r="BI152" s="356"/>
      <c r="BJ152" s="356"/>
      <c r="BK152" s="356"/>
      <c r="BL152" s="356"/>
      <c r="BM152" s="356"/>
      <c r="BN152" s="356"/>
      <c r="BO152" s="356"/>
      <c r="BP152" s="356"/>
      <c r="BQ152" s="356" t="e">
        <f>IF('CALIBRACIÓN con ME2C'!AE34&gt;100,"&gt;100",'CALIBRACIÓN con ME2C'!AE34)</f>
        <v>#DIV/0!</v>
      </c>
      <c r="BR152" s="356"/>
      <c r="BS152" s="356"/>
      <c r="BT152" s="356"/>
      <c r="BU152" s="356"/>
      <c r="BV152" s="356"/>
      <c r="BW152" s="356"/>
      <c r="BX152" s="356"/>
      <c r="BY152" s="356"/>
      <c r="BZ152" s="356"/>
      <c r="CA152" s="356"/>
      <c r="CB152" s="356"/>
      <c r="CC152" s="356"/>
      <c r="CD152" s="356" t="e">
        <f>DATOS!$D$18</f>
        <v>#N/A</v>
      </c>
      <c r="CE152" s="356"/>
      <c r="CF152" s="356"/>
      <c r="CG152" s="356"/>
      <c r="CH152" s="356"/>
      <c r="CI152" s="356"/>
      <c r="CJ152" s="356"/>
      <c r="CK152" s="356"/>
      <c r="CL152" s="356"/>
      <c r="CM152" s="356"/>
      <c r="CN152" s="356"/>
      <c r="CO152" s="356"/>
      <c r="CP152" s="356"/>
      <c r="CQ152" s="356"/>
      <c r="CR152" s="356"/>
      <c r="CS152" s="356"/>
      <c r="CT152" s="356"/>
      <c r="CU152" s="356"/>
      <c r="CV152" s="356"/>
      <c r="CW152" s="356"/>
      <c r="CX152" s="356"/>
      <c r="CY152" s="356"/>
      <c r="CZ152" s="356"/>
      <c r="DA152" s="356"/>
      <c r="DB152" s="356"/>
      <c r="DC152" s="356"/>
    </row>
    <row r="153" spans="2:114" ht="12.75" customHeight="1">
      <c r="D153" s="356" t="e">
        <f>'CALIBRACIÓN con ME2C'!Z35</f>
        <v>#N/A</v>
      </c>
      <c r="E153" s="356"/>
      <c r="F153" s="356"/>
      <c r="G153" s="356"/>
      <c r="H153" s="356"/>
      <c r="I153" s="356"/>
      <c r="J153" s="356"/>
      <c r="K153" s="356"/>
      <c r="L153" s="356"/>
      <c r="M153" s="356"/>
      <c r="N153" s="356"/>
      <c r="O153" s="356"/>
      <c r="P153" s="356"/>
      <c r="Q153" s="356" t="e">
        <f>'CALIBRACIÓN con ME2C'!AA35</f>
        <v>#DIV/0!</v>
      </c>
      <c r="R153" s="356"/>
      <c r="S153" s="356"/>
      <c r="T153" s="356"/>
      <c r="U153" s="356"/>
      <c r="V153" s="356"/>
      <c r="W153" s="356"/>
      <c r="X153" s="356"/>
      <c r="Y153" s="356"/>
      <c r="Z153" s="356"/>
      <c r="AA153" s="356"/>
      <c r="AB153" s="356"/>
      <c r="AC153" s="356"/>
      <c r="AD153" s="356" t="e">
        <f>IF(Q153=0,"",'CALIBRACIÓN con ME2C'!AB35)</f>
        <v>#DIV/0!</v>
      </c>
      <c r="AE153" s="356"/>
      <c r="AF153" s="356"/>
      <c r="AG153" s="356"/>
      <c r="AH153" s="356"/>
      <c r="AI153" s="356"/>
      <c r="AJ153" s="356"/>
      <c r="AK153" s="356"/>
      <c r="AL153" s="356"/>
      <c r="AM153" s="356"/>
      <c r="AN153" s="356"/>
      <c r="AO153" s="356"/>
      <c r="AP153" s="356"/>
      <c r="AQ153" s="356" t="e">
        <f>'CALIBRACIÓN con ME2C'!AC35</f>
        <v>#DIV/0!</v>
      </c>
      <c r="AR153" s="356"/>
      <c r="AS153" s="356"/>
      <c r="AT153" s="356"/>
      <c r="AU153" s="356"/>
      <c r="AV153" s="356"/>
      <c r="AW153" s="356"/>
      <c r="AX153" s="356"/>
      <c r="AY153" s="356"/>
      <c r="AZ153" s="356"/>
      <c r="BA153" s="356"/>
      <c r="BB153" s="356"/>
      <c r="BC153" s="356"/>
      <c r="BD153" s="356" t="e">
        <f>'CALIBRACIÓN con ME2C'!AD35</f>
        <v>#DIV/0!</v>
      </c>
      <c r="BE153" s="356"/>
      <c r="BF153" s="356"/>
      <c r="BG153" s="356"/>
      <c r="BH153" s="356"/>
      <c r="BI153" s="356"/>
      <c r="BJ153" s="356"/>
      <c r="BK153" s="356"/>
      <c r="BL153" s="356"/>
      <c r="BM153" s="356"/>
      <c r="BN153" s="356"/>
      <c r="BO153" s="356"/>
      <c r="BP153" s="356"/>
      <c r="BQ153" s="356" t="e">
        <f>IF('CALIBRACIÓN con ME2C'!AE35&gt;100,"&gt;100",'CALIBRACIÓN con ME2C'!AE35)</f>
        <v>#DIV/0!</v>
      </c>
      <c r="BR153" s="356"/>
      <c r="BS153" s="356"/>
      <c r="BT153" s="356"/>
      <c r="BU153" s="356"/>
      <c r="BV153" s="356"/>
      <c r="BW153" s="356"/>
      <c r="BX153" s="356"/>
      <c r="BY153" s="356"/>
      <c r="BZ153" s="356"/>
      <c r="CA153" s="356"/>
      <c r="CB153" s="356"/>
      <c r="CC153" s="356"/>
      <c r="CD153" s="356" t="e">
        <f>DATOS!$D$18</f>
        <v>#N/A</v>
      </c>
      <c r="CE153" s="356"/>
      <c r="CF153" s="356"/>
      <c r="CG153" s="356"/>
      <c r="CH153" s="356"/>
      <c r="CI153" s="356"/>
      <c r="CJ153" s="356"/>
      <c r="CK153" s="356"/>
      <c r="CL153" s="356"/>
      <c r="CM153" s="356"/>
      <c r="CN153" s="356"/>
      <c r="CO153" s="356"/>
      <c r="CP153" s="356"/>
      <c r="CQ153" s="356"/>
      <c r="CR153" s="356"/>
      <c r="CS153" s="356"/>
      <c r="CT153" s="356"/>
      <c r="CU153" s="356"/>
      <c r="CV153" s="356"/>
      <c r="CW153" s="356"/>
      <c r="CX153" s="356"/>
      <c r="CY153" s="356"/>
      <c r="CZ153" s="356"/>
      <c r="DA153" s="356"/>
      <c r="DB153" s="356"/>
      <c r="DC153" s="356"/>
    </row>
    <row r="154" spans="2:114" ht="12.75" customHeight="1"/>
    <row r="155" spans="2:114" s="209" customFormat="1" ht="12.75" customHeight="1">
      <c r="C155" s="361" t="s">
        <v>208</v>
      </c>
      <c r="D155" s="361"/>
      <c r="E155" s="361"/>
      <c r="F155" s="361"/>
      <c r="G155" s="361"/>
      <c r="H155" s="361"/>
      <c r="I155" s="361"/>
      <c r="J155" s="361"/>
      <c r="K155" s="361"/>
      <c r="L155" s="361"/>
      <c r="M155" s="361"/>
      <c r="N155" s="361"/>
      <c r="O155" s="361"/>
      <c r="P155" s="361"/>
      <c r="Q155" s="361"/>
      <c r="R155" s="361"/>
      <c r="S155" s="361"/>
      <c r="T155" s="361"/>
      <c r="U155" s="361"/>
      <c r="V155" s="361"/>
      <c r="W155" s="361"/>
      <c r="X155" s="361"/>
      <c r="Y155" s="361"/>
      <c r="Z155" s="361"/>
      <c r="AA155" s="361"/>
      <c r="AB155" s="361"/>
      <c r="AC155" s="361"/>
      <c r="AD155" s="361"/>
      <c r="AE155" s="361"/>
      <c r="AF155" s="361"/>
      <c r="AG155" s="361"/>
      <c r="AH155" s="361"/>
      <c r="AI155" s="361"/>
      <c r="AJ155" s="361"/>
      <c r="AK155" s="361"/>
      <c r="AL155" s="361"/>
      <c r="AM155" s="361"/>
      <c r="AN155" s="361"/>
      <c r="AO155" s="361"/>
      <c r="AP155" s="361"/>
      <c r="AQ155" s="361"/>
      <c r="AR155" s="361"/>
      <c r="AS155" s="361"/>
      <c r="AT155" s="361"/>
      <c r="AU155" s="361"/>
      <c r="AV155" s="361"/>
      <c r="AW155" s="361"/>
      <c r="AX155" s="361"/>
      <c r="AY155" s="361"/>
      <c r="AZ155" s="361"/>
      <c r="BA155" s="361"/>
      <c r="BB155" s="361"/>
      <c r="BC155" s="361"/>
      <c r="BD155" s="361"/>
      <c r="BE155" s="361"/>
      <c r="BF155" s="361"/>
      <c r="BG155" s="361"/>
      <c r="BH155" s="361"/>
      <c r="BI155" s="361"/>
      <c r="BJ155" s="361"/>
      <c r="BK155" s="361"/>
      <c r="BL155" s="361"/>
      <c r="BM155" s="361"/>
      <c r="BN155" s="361"/>
      <c r="BO155" s="361"/>
      <c r="BP155" s="361"/>
      <c r="BQ155" s="361"/>
      <c r="BR155" s="361"/>
      <c r="BS155" s="361"/>
      <c r="BT155" s="361"/>
      <c r="BU155" s="361"/>
      <c r="BV155" s="361"/>
      <c r="BW155" s="361"/>
      <c r="BX155" s="361"/>
      <c r="BY155" s="361"/>
      <c r="BZ155" s="361"/>
      <c r="CA155" s="361"/>
      <c r="CB155" s="361"/>
      <c r="CC155" s="361"/>
      <c r="CD155" s="361"/>
      <c r="CE155" s="361"/>
      <c r="CF155" s="361"/>
      <c r="CG155" s="361"/>
      <c r="CH155" s="361"/>
      <c r="CI155" s="361"/>
      <c r="CJ155" s="361"/>
      <c r="CK155" s="361"/>
      <c r="CL155" s="361"/>
      <c r="CM155" s="361"/>
      <c r="CN155" s="361"/>
      <c r="CO155" s="361"/>
      <c r="CP155" s="361"/>
      <c r="CQ155" s="361"/>
      <c r="CR155" s="361"/>
      <c r="CS155" s="361"/>
      <c r="CT155" s="361"/>
      <c r="CU155" s="361"/>
      <c r="CV155" s="361"/>
      <c r="CW155" s="361"/>
      <c r="CX155" s="361"/>
      <c r="CY155" s="361"/>
      <c r="CZ155" s="361"/>
      <c r="DA155" s="361"/>
      <c r="DB155" s="361"/>
      <c r="DC155" s="361"/>
      <c r="DD155" s="361"/>
      <c r="DE155" s="361"/>
      <c r="DF155" s="361"/>
      <c r="DG155" s="361"/>
      <c r="DH155" s="361"/>
      <c r="DI155" s="361"/>
      <c r="DJ155" s="361"/>
    </row>
    <row r="156" spans="2:114" s="209" customFormat="1" ht="12.75" customHeight="1">
      <c r="C156" s="362"/>
      <c r="D156" s="362"/>
      <c r="E156" s="362"/>
      <c r="F156" s="362"/>
      <c r="G156" s="362"/>
      <c r="H156" s="362"/>
      <c r="I156" s="362"/>
      <c r="J156" s="362"/>
      <c r="K156" s="362"/>
      <c r="L156" s="362"/>
      <c r="M156" s="362"/>
      <c r="N156" s="362"/>
      <c r="O156" s="362"/>
      <c r="P156" s="362"/>
      <c r="Q156" s="362"/>
      <c r="R156" s="362"/>
      <c r="S156" s="362"/>
      <c r="T156" s="362"/>
      <c r="U156" s="362"/>
      <c r="V156" s="362"/>
      <c r="W156" s="362"/>
      <c r="X156" s="362"/>
      <c r="Y156" s="362"/>
      <c r="Z156" s="362"/>
      <c r="AA156" s="362"/>
      <c r="AB156" s="362"/>
      <c r="AC156" s="362"/>
      <c r="AD156" s="362"/>
      <c r="AE156" s="362"/>
      <c r="AF156" s="362"/>
      <c r="AG156" s="362"/>
      <c r="AH156" s="362"/>
      <c r="AI156" s="362"/>
      <c r="AJ156" s="362"/>
      <c r="AK156" s="362"/>
      <c r="AL156" s="362"/>
      <c r="AM156" s="362"/>
      <c r="AN156" s="362"/>
      <c r="AO156" s="362"/>
      <c r="AP156" s="362"/>
      <c r="AQ156" s="362"/>
      <c r="AR156" s="362"/>
      <c r="AS156" s="362"/>
      <c r="AT156" s="362"/>
      <c r="AU156" s="362"/>
      <c r="AV156" s="362"/>
      <c r="AW156" s="362"/>
      <c r="AX156" s="362"/>
      <c r="AY156" s="362"/>
      <c r="AZ156" s="362"/>
      <c r="BA156" s="362"/>
      <c r="BB156" s="362"/>
      <c r="BC156" s="362"/>
      <c r="BD156" s="362"/>
      <c r="BE156" s="362"/>
      <c r="BF156" s="362"/>
      <c r="BG156" s="362"/>
      <c r="BH156" s="362"/>
      <c r="BI156" s="362"/>
      <c r="BJ156" s="362"/>
      <c r="BK156" s="362"/>
      <c r="BL156" s="362"/>
      <c r="BM156" s="362"/>
      <c r="BN156" s="362"/>
      <c r="BO156" s="362"/>
      <c r="BP156" s="362"/>
      <c r="BQ156" s="362"/>
      <c r="BR156" s="362"/>
      <c r="BS156" s="362"/>
      <c r="BT156" s="362"/>
      <c r="BU156" s="362"/>
      <c r="BV156" s="362"/>
      <c r="BW156" s="362"/>
      <c r="BX156" s="362"/>
      <c r="BY156" s="362"/>
      <c r="BZ156" s="362"/>
      <c r="CA156" s="362"/>
      <c r="CB156" s="362"/>
      <c r="CC156" s="362"/>
      <c r="CD156" s="362"/>
      <c r="CE156" s="362"/>
      <c r="CF156" s="362"/>
      <c r="CG156" s="362"/>
      <c r="CH156" s="362"/>
      <c r="CI156" s="362"/>
      <c r="CJ156" s="362"/>
      <c r="CK156" s="362"/>
      <c r="CL156" s="362"/>
      <c r="CM156" s="362"/>
      <c r="CN156" s="362"/>
      <c r="CO156" s="362"/>
      <c r="CP156" s="362"/>
      <c r="CQ156" s="362"/>
      <c r="CR156" s="362"/>
      <c r="CS156" s="362"/>
      <c r="CT156" s="362"/>
      <c r="CU156" s="362"/>
      <c r="CV156" s="362"/>
      <c r="CW156" s="362"/>
      <c r="CX156" s="362"/>
      <c r="CY156" s="362"/>
      <c r="CZ156" s="362"/>
      <c r="DA156" s="362"/>
      <c r="DB156" s="362"/>
      <c r="DC156" s="362"/>
      <c r="DD156" s="362"/>
      <c r="DE156" s="362"/>
      <c r="DF156" s="362"/>
      <c r="DG156" s="362"/>
      <c r="DH156" s="362"/>
      <c r="DI156" s="362"/>
      <c r="DJ156" s="362"/>
    </row>
    <row r="157" spans="2:114" s="209" customFormat="1" ht="12.75" customHeight="1">
      <c r="C157" s="363" t="s">
        <v>91</v>
      </c>
      <c r="D157" s="363"/>
      <c r="E157" s="363"/>
      <c r="F157" s="363"/>
      <c r="G157" s="363"/>
      <c r="H157" s="363"/>
      <c r="I157" s="363"/>
      <c r="J157" s="363"/>
      <c r="K157" s="363"/>
      <c r="L157" s="363"/>
      <c r="M157" s="363"/>
      <c r="N157" s="363"/>
      <c r="O157" s="363"/>
      <c r="P157" s="363"/>
      <c r="Q157" s="363"/>
      <c r="R157" s="363"/>
      <c r="S157" s="363"/>
      <c r="T157" s="363"/>
      <c r="U157" s="363"/>
      <c r="V157" s="363"/>
      <c r="W157" s="363"/>
      <c r="X157" s="363"/>
      <c r="Y157" s="363"/>
      <c r="Z157" s="363"/>
      <c r="AA157" s="363"/>
      <c r="AB157" s="363"/>
      <c r="AC157" s="363"/>
      <c r="AD157" s="363"/>
      <c r="AE157" s="363"/>
      <c r="AF157" s="363"/>
      <c r="AG157" s="363"/>
      <c r="AH157" s="363"/>
      <c r="AI157" s="363"/>
      <c r="AJ157" s="363"/>
      <c r="AK157" s="363"/>
      <c r="AL157" s="363"/>
      <c r="AM157" s="363"/>
      <c r="AN157" s="363"/>
      <c r="AO157" s="363"/>
      <c r="AP157" s="363"/>
      <c r="AQ157" s="363"/>
      <c r="AR157" s="363"/>
      <c r="AS157" s="363"/>
      <c r="AT157" s="363"/>
      <c r="AU157" s="363"/>
      <c r="AV157" s="363"/>
      <c r="AW157" s="363"/>
      <c r="AX157" s="363"/>
      <c r="AY157" s="363"/>
      <c r="AZ157" s="363"/>
      <c r="BA157" s="363"/>
      <c r="BB157" s="363"/>
      <c r="BC157" s="363"/>
      <c r="BD157" s="363"/>
      <c r="BE157" s="363"/>
      <c r="BF157" s="363"/>
      <c r="BG157" s="363"/>
      <c r="BH157" s="363"/>
      <c r="BI157" s="363"/>
      <c r="BJ157" s="363"/>
      <c r="BK157" s="363"/>
      <c r="BL157" s="363"/>
      <c r="BM157" s="363"/>
      <c r="BN157" s="363"/>
      <c r="BO157" s="363"/>
      <c r="BP157" s="363"/>
      <c r="BQ157" s="363"/>
      <c r="BR157" s="363"/>
      <c r="BS157" s="363"/>
      <c r="BT157" s="363"/>
      <c r="BU157" s="363"/>
      <c r="BV157" s="363"/>
      <c r="BW157" s="363"/>
      <c r="BX157" s="363"/>
      <c r="BY157" s="363"/>
      <c r="BZ157" s="363"/>
      <c r="CA157" s="363"/>
      <c r="CB157" s="363"/>
      <c r="CC157" s="363"/>
      <c r="CD157" s="363"/>
      <c r="CE157" s="363"/>
      <c r="CF157" s="363"/>
      <c r="CG157" s="363"/>
      <c r="CH157" s="363"/>
      <c r="CI157" s="363"/>
      <c r="CJ157" s="363"/>
      <c r="CK157" s="363"/>
      <c r="CL157" s="363"/>
      <c r="CM157" s="363"/>
      <c r="CN157" s="363"/>
      <c r="CO157" s="363"/>
      <c r="CP157" s="363"/>
      <c r="CQ157" s="363"/>
      <c r="CR157" s="363"/>
      <c r="CS157" s="363"/>
      <c r="CT157" s="363"/>
      <c r="CU157" s="363"/>
      <c r="CV157" s="363"/>
      <c r="CW157" s="363"/>
      <c r="CX157" s="363"/>
      <c r="CY157" s="363"/>
      <c r="CZ157" s="363"/>
      <c r="DA157" s="363"/>
      <c r="DB157" s="363"/>
      <c r="DC157" s="363"/>
      <c r="DD157" s="363"/>
      <c r="DE157" s="363"/>
      <c r="DF157" s="363"/>
      <c r="DG157" s="363"/>
      <c r="DH157" s="363"/>
      <c r="DI157" s="363"/>
      <c r="DJ157" s="363"/>
    </row>
    <row r="158" spans="2:114" s="209" customFormat="1" ht="12.75" customHeight="1">
      <c r="C158" s="363" t="s">
        <v>92</v>
      </c>
      <c r="D158" s="364"/>
      <c r="E158" s="364"/>
      <c r="F158" s="364"/>
      <c r="G158" s="364"/>
      <c r="H158" s="364"/>
      <c r="I158" s="364"/>
      <c r="J158" s="364"/>
      <c r="K158" s="364"/>
      <c r="L158" s="364"/>
      <c r="M158" s="364"/>
      <c r="N158" s="364"/>
      <c r="O158" s="364"/>
      <c r="P158" s="364"/>
      <c r="Q158" s="364"/>
      <c r="R158" s="364"/>
      <c r="S158" s="364"/>
      <c r="T158" s="364"/>
      <c r="U158" s="364"/>
      <c r="V158" s="364"/>
      <c r="W158" s="364"/>
      <c r="X158" s="364"/>
      <c r="Y158" s="364"/>
      <c r="Z158" s="364"/>
      <c r="AA158" s="364"/>
      <c r="AB158" s="364"/>
      <c r="AC158" s="364"/>
      <c r="AD158" s="364"/>
      <c r="AE158" s="364"/>
      <c r="AF158" s="364"/>
      <c r="AG158" s="364"/>
      <c r="AH158" s="364"/>
      <c r="AI158" s="364"/>
      <c r="AJ158" s="364"/>
      <c r="AK158" s="364"/>
      <c r="AL158" s="364"/>
      <c r="AM158" s="364"/>
      <c r="AN158" s="364"/>
      <c r="AO158" s="364"/>
      <c r="AP158" s="364"/>
      <c r="AQ158" s="364"/>
      <c r="AR158" s="364"/>
      <c r="AS158" s="364"/>
      <c r="AT158" s="364"/>
      <c r="AU158" s="364"/>
      <c r="AV158" s="364"/>
      <c r="AW158" s="364"/>
      <c r="AX158" s="364"/>
      <c r="AY158" s="364"/>
      <c r="AZ158" s="364"/>
      <c r="BA158" s="364"/>
      <c r="BB158" s="364"/>
      <c r="BC158" s="364"/>
      <c r="BD158" s="364"/>
      <c r="BE158" s="364"/>
      <c r="BF158" s="364"/>
      <c r="BG158" s="364"/>
      <c r="BH158" s="364"/>
      <c r="BI158" s="364"/>
      <c r="BJ158" s="364"/>
      <c r="BK158" s="364"/>
      <c r="BL158" s="364"/>
      <c r="BM158" s="364"/>
      <c r="BN158" s="364"/>
      <c r="BO158" s="364"/>
      <c r="BP158" s="364"/>
      <c r="BQ158" s="364"/>
      <c r="BR158" s="364"/>
      <c r="BS158" s="364"/>
      <c r="BT158" s="364"/>
      <c r="BU158" s="364"/>
      <c r="BV158" s="364"/>
      <c r="BW158" s="364"/>
      <c r="BX158" s="364"/>
      <c r="BY158" s="364"/>
      <c r="BZ158" s="364"/>
      <c r="CA158" s="364"/>
      <c r="CB158" s="364"/>
      <c r="CC158" s="364"/>
      <c r="CD158" s="364"/>
      <c r="CE158" s="364"/>
      <c r="CF158" s="364"/>
      <c r="CG158" s="364"/>
      <c r="CH158" s="364"/>
      <c r="CI158" s="364"/>
      <c r="CJ158" s="364"/>
      <c r="CK158" s="364"/>
      <c r="CL158" s="364"/>
      <c r="CM158" s="364"/>
      <c r="CN158" s="364"/>
      <c r="CO158" s="364"/>
      <c r="CP158" s="364"/>
      <c r="CQ158" s="364"/>
      <c r="CR158" s="364"/>
      <c r="CS158" s="364"/>
      <c r="CT158" s="364"/>
      <c r="CU158" s="364"/>
      <c r="CV158" s="364"/>
      <c r="CW158" s="364"/>
      <c r="CX158" s="364"/>
      <c r="CY158" s="364"/>
      <c r="CZ158" s="364"/>
      <c r="DA158" s="364"/>
      <c r="DB158" s="364"/>
      <c r="DC158" s="364"/>
      <c r="DD158" s="364"/>
      <c r="DE158" s="364"/>
      <c r="DF158" s="364"/>
      <c r="DG158" s="364"/>
      <c r="DH158" s="364"/>
      <c r="DI158" s="364"/>
      <c r="DJ158" s="364"/>
    </row>
    <row r="159" spans="2:114" s="209" customFormat="1" ht="12.75" customHeight="1">
      <c r="C159" s="365"/>
      <c r="D159" s="364"/>
      <c r="E159" s="364"/>
      <c r="F159" s="364"/>
      <c r="G159" s="364"/>
      <c r="H159" s="364"/>
      <c r="I159" s="364"/>
      <c r="J159" s="364"/>
      <c r="K159" s="364"/>
      <c r="L159" s="364"/>
      <c r="M159" s="364"/>
      <c r="N159" s="364"/>
      <c r="O159" s="364"/>
      <c r="P159" s="364"/>
      <c r="Q159" s="364"/>
      <c r="R159" s="364"/>
      <c r="S159" s="364"/>
      <c r="T159" s="364"/>
      <c r="U159" s="364"/>
      <c r="V159" s="364"/>
      <c r="W159" s="364"/>
      <c r="X159" s="364"/>
      <c r="Y159" s="364"/>
      <c r="Z159" s="364"/>
      <c r="AA159" s="364"/>
      <c r="AB159" s="364"/>
      <c r="AC159" s="364"/>
      <c r="AD159" s="364"/>
      <c r="AE159" s="364"/>
      <c r="AF159" s="364"/>
      <c r="AG159" s="364"/>
      <c r="AH159" s="364"/>
      <c r="AI159" s="364"/>
      <c r="AJ159" s="364"/>
      <c r="AK159" s="364"/>
      <c r="AL159" s="364"/>
      <c r="AM159" s="364"/>
      <c r="AN159" s="364"/>
      <c r="AO159" s="364"/>
      <c r="AP159" s="364"/>
      <c r="AQ159" s="364"/>
      <c r="AR159" s="364"/>
      <c r="AS159" s="364"/>
      <c r="AT159" s="364"/>
      <c r="AU159" s="364"/>
      <c r="AV159" s="364"/>
      <c r="AW159" s="364"/>
      <c r="AX159" s="364"/>
      <c r="AY159" s="364"/>
      <c r="AZ159" s="364"/>
      <c r="BA159" s="364"/>
      <c r="BB159" s="364"/>
      <c r="BC159" s="364"/>
      <c r="BD159" s="364"/>
      <c r="BE159" s="364"/>
      <c r="BF159" s="364"/>
      <c r="BG159" s="364"/>
      <c r="BH159" s="364"/>
      <c r="BI159" s="364"/>
      <c r="BJ159" s="364"/>
      <c r="BK159" s="364"/>
      <c r="BL159" s="364"/>
      <c r="BM159" s="364"/>
      <c r="BN159" s="364"/>
      <c r="BO159" s="364"/>
      <c r="BP159" s="364"/>
      <c r="BQ159" s="364"/>
      <c r="BR159" s="364"/>
      <c r="BS159" s="364"/>
      <c r="BT159" s="364"/>
      <c r="BU159" s="364"/>
      <c r="BV159" s="364"/>
      <c r="BW159" s="364"/>
      <c r="BX159" s="364"/>
      <c r="BY159" s="364"/>
      <c r="BZ159" s="364"/>
      <c r="CA159" s="364"/>
      <c r="CB159" s="364"/>
      <c r="CC159" s="364"/>
      <c r="CD159" s="364"/>
      <c r="CE159" s="364"/>
      <c r="CF159" s="364"/>
      <c r="CG159" s="364"/>
      <c r="CH159" s="364"/>
      <c r="CI159" s="364"/>
      <c r="CJ159" s="364"/>
      <c r="CK159" s="364"/>
      <c r="CL159" s="364"/>
      <c r="CM159" s="364"/>
      <c r="CN159" s="364"/>
      <c r="CO159" s="364"/>
      <c r="CP159" s="364"/>
      <c r="CQ159" s="364"/>
      <c r="CR159" s="364"/>
      <c r="CS159" s="364"/>
      <c r="CT159" s="364"/>
      <c r="CU159" s="364"/>
      <c r="CV159" s="364"/>
      <c r="CW159" s="364"/>
      <c r="CX159" s="364"/>
      <c r="CY159" s="364"/>
      <c r="CZ159" s="364"/>
      <c r="DA159" s="364"/>
      <c r="DB159" s="364"/>
      <c r="DC159" s="364"/>
      <c r="DD159" s="364"/>
      <c r="DE159" s="364"/>
      <c r="DF159" s="364"/>
      <c r="DG159" s="364"/>
      <c r="DH159" s="364"/>
      <c r="DI159" s="364"/>
      <c r="DJ159" s="364"/>
    </row>
    <row r="160" spans="2:114" s="209" customFormat="1" ht="12.75" customHeight="1">
      <c r="C160" s="357" t="s">
        <v>90</v>
      </c>
      <c r="D160" s="357"/>
      <c r="E160" s="357"/>
      <c r="F160" s="357"/>
      <c r="G160" s="357"/>
      <c r="H160" s="357"/>
      <c r="I160" s="357"/>
      <c r="J160" s="357"/>
      <c r="K160" s="357"/>
      <c r="L160" s="357"/>
      <c r="M160" s="357"/>
      <c r="N160" s="357"/>
      <c r="O160" s="357"/>
      <c r="P160" s="357"/>
      <c r="Q160" s="357"/>
      <c r="R160" s="357"/>
      <c r="S160" s="357"/>
      <c r="T160" s="357"/>
      <c r="U160" s="357"/>
      <c r="V160" s="357"/>
      <c r="W160" s="357"/>
      <c r="X160" s="357"/>
      <c r="Y160" s="357"/>
      <c r="Z160" s="357"/>
      <c r="AA160" s="357"/>
      <c r="AB160" s="357"/>
      <c r="AC160" s="357"/>
      <c r="AD160" s="357"/>
      <c r="AE160" s="357"/>
      <c r="AF160" s="357"/>
      <c r="AG160" s="357"/>
      <c r="AH160" s="357"/>
      <c r="AI160" s="357"/>
      <c r="AJ160" s="357"/>
      <c r="AK160" s="357"/>
      <c r="AL160" s="357"/>
      <c r="AM160" s="357"/>
      <c r="AN160" s="357"/>
      <c r="AO160" s="357"/>
      <c r="AP160" s="357"/>
      <c r="AQ160" s="357"/>
      <c r="AR160" s="357"/>
      <c r="AS160" s="357"/>
      <c r="AT160" s="357"/>
      <c r="AU160" s="357"/>
      <c r="AV160" s="357"/>
      <c r="AW160" s="357"/>
      <c r="AX160" s="357"/>
      <c r="AY160" s="357"/>
      <c r="AZ160" s="357"/>
      <c r="BA160" s="357"/>
      <c r="BB160" s="357"/>
      <c r="BC160" s="357"/>
      <c r="BD160" s="357"/>
      <c r="BE160" s="357"/>
      <c r="BF160" s="357"/>
      <c r="BG160" s="357"/>
      <c r="BH160" s="357"/>
      <c r="BI160" s="357"/>
      <c r="BJ160" s="357"/>
      <c r="BK160" s="357"/>
      <c r="BL160" s="357"/>
      <c r="BM160" s="357"/>
      <c r="BN160" s="357"/>
      <c r="BO160" s="357"/>
      <c r="BP160" s="357"/>
      <c r="BQ160" s="357"/>
      <c r="BR160" s="357"/>
      <c r="BS160" s="357"/>
      <c r="BT160" s="357"/>
      <c r="BU160" s="357"/>
      <c r="BV160" s="357"/>
      <c r="BW160" s="357"/>
      <c r="BX160" s="357"/>
      <c r="BY160" s="357"/>
      <c r="BZ160" s="357"/>
      <c r="CA160" s="357"/>
      <c r="CB160" s="357"/>
      <c r="CC160" s="357"/>
      <c r="CD160" s="357"/>
      <c r="CE160" s="357"/>
      <c r="CF160" s="357"/>
      <c r="CG160" s="357"/>
      <c r="CH160" s="357"/>
      <c r="CI160" s="357"/>
      <c r="CJ160" s="357"/>
      <c r="CK160" s="357"/>
      <c r="CL160" s="357"/>
      <c r="CM160" s="357"/>
      <c r="CN160" s="357"/>
      <c r="CO160" s="357"/>
      <c r="CP160" s="357"/>
      <c r="CQ160" s="357"/>
      <c r="CR160" s="357"/>
      <c r="CS160" s="357"/>
      <c r="CT160" s="357"/>
      <c r="CU160" s="357"/>
      <c r="CV160" s="357"/>
      <c r="CW160" s="357"/>
      <c r="CX160" s="357"/>
      <c r="CY160" s="357"/>
      <c r="CZ160" s="357"/>
      <c r="DA160" s="357"/>
      <c r="DB160" s="357"/>
      <c r="DC160" s="357"/>
      <c r="DD160" s="357"/>
      <c r="DE160" s="357"/>
      <c r="DF160" s="357"/>
      <c r="DG160" s="357"/>
      <c r="DH160" s="357"/>
      <c r="DI160" s="357"/>
      <c r="DJ160" s="357"/>
    </row>
    <row r="161" spans="3:114" s="209" customFormat="1" ht="12.75" customHeight="1">
      <c r="C161" s="358"/>
      <c r="D161" s="357"/>
      <c r="E161" s="357"/>
      <c r="F161" s="357"/>
      <c r="G161" s="357"/>
      <c r="H161" s="357"/>
      <c r="I161" s="357"/>
      <c r="J161" s="357"/>
      <c r="K161" s="357"/>
      <c r="L161" s="357"/>
      <c r="M161" s="357"/>
      <c r="N161" s="357"/>
      <c r="O161" s="357"/>
      <c r="P161" s="357"/>
      <c r="Q161" s="357"/>
      <c r="R161" s="357"/>
      <c r="S161" s="357"/>
      <c r="T161" s="357"/>
      <c r="U161" s="357"/>
      <c r="V161" s="357"/>
      <c r="W161" s="357"/>
      <c r="X161" s="357"/>
      <c r="Y161" s="357"/>
      <c r="Z161" s="357"/>
      <c r="AA161" s="357"/>
      <c r="AB161" s="357"/>
      <c r="AC161" s="357"/>
      <c r="AD161" s="357"/>
      <c r="AE161" s="357"/>
      <c r="AF161" s="357"/>
      <c r="AG161" s="357"/>
      <c r="AH161" s="357"/>
      <c r="AI161" s="357"/>
      <c r="AJ161" s="357"/>
      <c r="AK161" s="357"/>
      <c r="AL161" s="357"/>
      <c r="AM161" s="357"/>
      <c r="AN161" s="357"/>
      <c r="AO161" s="357"/>
      <c r="AP161" s="357"/>
      <c r="AQ161" s="357"/>
      <c r="AR161" s="357"/>
      <c r="AS161" s="357"/>
      <c r="AT161" s="357"/>
      <c r="AU161" s="357"/>
      <c r="AV161" s="357"/>
      <c r="AW161" s="357"/>
      <c r="AX161" s="357"/>
      <c r="AY161" s="357"/>
      <c r="AZ161" s="357"/>
      <c r="BA161" s="357"/>
      <c r="BB161" s="357"/>
      <c r="BC161" s="357"/>
      <c r="BD161" s="357"/>
      <c r="BE161" s="357"/>
      <c r="BF161" s="357"/>
      <c r="BG161" s="357"/>
      <c r="BH161" s="357"/>
      <c r="BI161" s="357"/>
      <c r="BJ161" s="357"/>
      <c r="BK161" s="357"/>
      <c r="BL161" s="357"/>
      <c r="BM161" s="357"/>
      <c r="BN161" s="357"/>
      <c r="BO161" s="357"/>
      <c r="BP161" s="357"/>
      <c r="BQ161" s="357"/>
      <c r="BR161" s="357"/>
      <c r="BS161" s="357"/>
      <c r="BT161" s="357"/>
      <c r="BU161" s="357"/>
      <c r="BV161" s="357"/>
      <c r="BW161" s="357"/>
      <c r="BX161" s="357"/>
      <c r="BY161" s="357"/>
      <c r="BZ161" s="357"/>
      <c r="CA161" s="357"/>
      <c r="CB161" s="357"/>
      <c r="CC161" s="357"/>
      <c r="CD161" s="357"/>
      <c r="CE161" s="357"/>
      <c r="CF161" s="357"/>
      <c r="CG161" s="357"/>
      <c r="CH161" s="357"/>
      <c r="CI161" s="357"/>
      <c r="CJ161" s="357"/>
      <c r="CK161" s="357"/>
      <c r="CL161" s="357"/>
      <c r="CM161" s="357"/>
      <c r="CN161" s="357"/>
      <c r="CO161" s="357"/>
      <c r="CP161" s="357"/>
      <c r="CQ161" s="357"/>
      <c r="CR161" s="357"/>
      <c r="CS161" s="357"/>
      <c r="CT161" s="357"/>
      <c r="CU161" s="357"/>
      <c r="CV161" s="357"/>
      <c r="CW161" s="357"/>
      <c r="CX161" s="357"/>
      <c r="CY161" s="357"/>
      <c r="CZ161" s="357"/>
      <c r="DA161" s="357"/>
      <c r="DB161" s="357"/>
      <c r="DC161" s="357"/>
      <c r="DD161" s="357"/>
      <c r="DE161" s="357"/>
      <c r="DF161" s="357"/>
      <c r="DG161" s="357"/>
      <c r="DH161" s="357"/>
      <c r="DI161" s="357"/>
      <c r="DJ161" s="357"/>
    </row>
    <row r="162" spans="3:114" s="209" customFormat="1" ht="12.75" customHeight="1">
      <c r="C162" s="358" t="e">
        <f>'CERTIFICADO con M1CH'!C162:DJ162</f>
        <v>#N/A</v>
      </c>
      <c r="D162" s="357"/>
      <c r="E162" s="357"/>
      <c r="F162" s="357"/>
      <c r="G162" s="357"/>
      <c r="H162" s="357"/>
      <c r="I162" s="357"/>
      <c r="J162" s="357"/>
      <c r="K162" s="357"/>
      <c r="L162" s="357"/>
      <c r="M162" s="357"/>
      <c r="N162" s="357"/>
      <c r="O162" s="357"/>
      <c r="P162" s="357"/>
      <c r="Q162" s="357"/>
      <c r="R162" s="357"/>
      <c r="S162" s="357"/>
      <c r="T162" s="357"/>
      <c r="U162" s="357"/>
      <c r="V162" s="357"/>
      <c r="W162" s="357"/>
      <c r="X162" s="357"/>
      <c r="Y162" s="357"/>
      <c r="Z162" s="357"/>
      <c r="AA162" s="357"/>
      <c r="AB162" s="357"/>
      <c r="AC162" s="357"/>
      <c r="AD162" s="357"/>
      <c r="AE162" s="357"/>
      <c r="AF162" s="357"/>
      <c r="AG162" s="357"/>
      <c r="AH162" s="357"/>
      <c r="AI162" s="357"/>
      <c r="AJ162" s="357"/>
      <c r="AK162" s="357"/>
      <c r="AL162" s="357"/>
      <c r="AM162" s="357"/>
      <c r="AN162" s="357"/>
      <c r="AO162" s="357"/>
      <c r="AP162" s="357"/>
      <c r="AQ162" s="357"/>
      <c r="AR162" s="357"/>
      <c r="AS162" s="357"/>
      <c r="AT162" s="357"/>
      <c r="AU162" s="357"/>
      <c r="AV162" s="357"/>
      <c r="AW162" s="357"/>
      <c r="AX162" s="357"/>
      <c r="AY162" s="357"/>
      <c r="AZ162" s="357"/>
      <c r="BA162" s="357"/>
      <c r="BB162" s="357"/>
      <c r="BC162" s="357"/>
      <c r="BD162" s="357"/>
      <c r="BE162" s="357"/>
      <c r="BF162" s="357"/>
      <c r="BG162" s="357"/>
      <c r="BH162" s="357"/>
      <c r="BI162" s="357"/>
      <c r="BJ162" s="357"/>
      <c r="BK162" s="357"/>
      <c r="BL162" s="357"/>
      <c r="BM162" s="357"/>
      <c r="BN162" s="357"/>
      <c r="BO162" s="357"/>
      <c r="BP162" s="357"/>
      <c r="BQ162" s="357"/>
      <c r="BR162" s="357"/>
      <c r="BS162" s="357"/>
      <c r="BT162" s="357"/>
      <c r="BU162" s="357"/>
      <c r="BV162" s="357"/>
      <c r="BW162" s="357"/>
      <c r="BX162" s="357"/>
      <c r="BY162" s="357"/>
      <c r="BZ162" s="357"/>
      <c r="CA162" s="357"/>
      <c r="CB162" s="357"/>
      <c r="CC162" s="357"/>
      <c r="CD162" s="357"/>
      <c r="CE162" s="357"/>
      <c r="CF162" s="357"/>
      <c r="CG162" s="357"/>
      <c r="CH162" s="357"/>
      <c r="CI162" s="357"/>
      <c r="CJ162" s="357"/>
      <c r="CK162" s="357"/>
      <c r="CL162" s="357"/>
      <c r="CM162" s="357"/>
      <c r="CN162" s="357"/>
      <c r="CO162" s="357"/>
      <c r="CP162" s="357"/>
      <c r="CQ162" s="357"/>
      <c r="CR162" s="357"/>
      <c r="CS162" s="357"/>
      <c r="CT162" s="357"/>
      <c r="CU162" s="357"/>
      <c r="CV162" s="357"/>
      <c r="CW162" s="357"/>
      <c r="CX162" s="357"/>
      <c r="CY162" s="357"/>
      <c r="CZ162" s="357"/>
      <c r="DA162" s="357"/>
      <c r="DB162" s="357"/>
      <c r="DC162" s="357"/>
      <c r="DD162" s="357"/>
      <c r="DE162" s="357"/>
      <c r="DF162" s="357"/>
      <c r="DG162" s="357"/>
      <c r="DH162" s="357"/>
      <c r="DI162" s="357"/>
      <c r="DJ162" s="357"/>
    </row>
    <row r="163" spans="3:114" s="209" customFormat="1" ht="12.75" customHeight="1">
      <c r="C163" s="358" t="e">
        <f>'CERTIFICADO con M1CH'!C163:DJ163</f>
        <v>#N/A</v>
      </c>
      <c r="D163" s="357"/>
      <c r="E163" s="357"/>
      <c r="F163" s="357"/>
      <c r="G163" s="357"/>
      <c r="H163" s="357"/>
      <c r="I163" s="357"/>
      <c r="J163" s="357"/>
      <c r="K163" s="357"/>
      <c r="L163" s="357"/>
      <c r="M163" s="357"/>
      <c r="N163" s="357"/>
      <c r="O163" s="357"/>
      <c r="P163" s="357"/>
      <c r="Q163" s="357"/>
      <c r="R163" s="357"/>
      <c r="S163" s="357"/>
      <c r="T163" s="357"/>
      <c r="U163" s="357"/>
      <c r="V163" s="357"/>
      <c r="W163" s="357"/>
      <c r="X163" s="357"/>
      <c r="Y163" s="357"/>
      <c r="Z163" s="357"/>
      <c r="AA163" s="357"/>
      <c r="AB163" s="357"/>
      <c r="AC163" s="357"/>
      <c r="AD163" s="357"/>
      <c r="AE163" s="357"/>
      <c r="AF163" s="357"/>
      <c r="AG163" s="357"/>
      <c r="AH163" s="357"/>
      <c r="AI163" s="357"/>
      <c r="AJ163" s="357"/>
      <c r="AK163" s="357"/>
      <c r="AL163" s="357"/>
      <c r="AM163" s="357"/>
      <c r="AN163" s="357"/>
      <c r="AO163" s="357"/>
      <c r="AP163" s="357"/>
      <c r="AQ163" s="357"/>
      <c r="AR163" s="357"/>
      <c r="AS163" s="357"/>
      <c r="AT163" s="357"/>
      <c r="AU163" s="357"/>
      <c r="AV163" s="357"/>
      <c r="AW163" s="357"/>
      <c r="AX163" s="357"/>
      <c r="AY163" s="357"/>
      <c r="AZ163" s="357"/>
      <c r="BA163" s="357"/>
      <c r="BB163" s="357"/>
      <c r="BC163" s="357"/>
      <c r="BD163" s="357"/>
      <c r="BE163" s="357"/>
      <c r="BF163" s="357"/>
      <c r="BG163" s="357"/>
      <c r="BH163" s="357"/>
      <c r="BI163" s="357"/>
      <c r="BJ163" s="357"/>
      <c r="BK163" s="357"/>
      <c r="BL163" s="357"/>
      <c r="BM163" s="357"/>
      <c r="BN163" s="357"/>
      <c r="BO163" s="357"/>
      <c r="BP163" s="357"/>
      <c r="BQ163" s="357"/>
      <c r="BR163" s="357"/>
      <c r="BS163" s="357"/>
      <c r="BT163" s="357"/>
      <c r="BU163" s="357"/>
      <c r="BV163" s="357"/>
      <c r="BW163" s="357"/>
      <c r="BX163" s="357"/>
      <c r="BY163" s="357"/>
      <c r="BZ163" s="357"/>
      <c r="CA163" s="357"/>
      <c r="CB163" s="357"/>
      <c r="CC163" s="357"/>
      <c r="CD163" s="357"/>
      <c r="CE163" s="357"/>
      <c r="CF163" s="357"/>
      <c r="CG163" s="357"/>
      <c r="CH163" s="357"/>
      <c r="CI163" s="357"/>
      <c r="CJ163" s="357"/>
      <c r="CK163" s="357"/>
      <c r="CL163" s="357"/>
      <c r="CM163" s="357"/>
      <c r="CN163" s="357"/>
      <c r="CO163" s="357"/>
      <c r="CP163" s="357"/>
      <c r="CQ163" s="357"/>
      <c r="CR163" s="357"/>
      <c r="CS163" s="357"/>
      <c r="CT163" s="357"/>
      <c r="CU163" s="357"/>
      <c r="CV163" s="357"/>
      <c r="CW163" s="357"/>
      <c r="CX163" s="357"/>
      <c r="CY163" s="357"/>
      <c r="CZ163" s="357"/>
      <c r="DA163" s="357"/>
      <c r="DB163" s="357"/>
      <c r="DC163" s="357"/>
      <c r="DD163" s="357"/>
      <c r="DE163" s="357"/>
      <c r="DF163" s="357"/>
      <c r="DG163" s="357"/>
      <c r="DH163" s="357"/>
      <c r="DI163" s="357"/>
      <c r="DJ163" s="357"/>
    </row>
    <row r="164" spans="3:114" s="209" customFormat="1" ht="12.75" customHeight="1">
      <c r="C164" s="358"/>
      <c r="D164" s="357"/>
      <c r="E164" s="357"/>
      <c r="F164" s="357"/>
      <c r="G164" s="357"/>
      <c r="H164" s="357"/>
      <c r="I164" s="357"/>
      <c r="J164" s="357"/>
      <c r="K164" s="357"/>
      <c r="L164" s="357"/>
      <c r="M164" s="357"/>
      <c r="N164" s="357"/>
      <c r="O164" s="357"/>
      <c r="P164" s="357"/>
      <c r="Q164" s="357"/>
      <c r="R164" s="357"/>
      <c r="S164" s="357"/>
      <c r="T164" s="357"/>
      <c r="U164" s="357"/>
      <c r="V164" s="357"/>
      <c r="W164" s="357"/>
      <c r="X164" s="357"/>
      <c r="Y164" s="357"/>
      <c r="Z164" s="357"/>
      <c r="AA164" s="357"/>
      <c r="AB164" s="357"/>
      <c r="AC164" s="357"/>
      <c r="AD164" s="357"/>
      <c r="AE164" s="357"/>
      <c r="AF164" s="357"/>
      <c r="AG164" s="357"/>
      <c r="AH164" s="357"/>
      <c r="AI164" s="357"/>
      <c r="AJ164" s="357"/>
      <c r="AK164" s="357"/>
      <c r="AL164" s="357"/>
      <c r="AM164" s="357"/>
      <c r="AN164" s="357"/>
      <c r="AO164" s="357"/>
      <c r="AP164" s="357"/>
      <c r="AQ164" s="357"/>
      <c r="AR164" s="357"/>
      <c r="AS164" s="357"/>
      <c r="AT164" s="357"/>
      <c r="AU164" s="357"/>
      <c r="AV164" s="357"/>
      <c r="AW164" s="357"/>
      <c r="AX164" s="357"/>
      <c r="AY164" s="357"/>
      <c r="AZ164" s="357"/>
      <c r="BA164" s="357"/>
      <c r="BB164" s="357"/>
      <c r="BC164" s="357"/>
      <c r="BD164" s="357"/>
      <c r="BE164" s="357"/>
      <c r="BF164" s="357"/>
      <c r="BG164" s="357"/>
      <c r="BH164" s="357"/>
      <c r="BI164" s="357"/>
      <c r="BJ164" s="357"/>
      <c r="BK164" s="357"/>
      <c r="BL164" s="357"/>
      <c r="BM164" s="357"/>
      <c r="BN164" s="357"/>
      <c r="BO164" s="357"/>
      <c r="BP164" s="357"/>
      <c r="BQ164" s="357"/>
      <c r="BR164" s="357"/>
      <c r="BS164" s="357"/>
      <c r="BT164" s="357"/>
      <c r="BU164" s="357"/>
      <c r="BV164" s="357"/>
      <c r="BW164" s="357"/>
      <c r="BX164" s="357"/>
      <c r="BY164" s="357"/>
      <c r="BZ164" s="357"/>
      <c r="CA164" s="357"/>
      <c r="CB164" s="357"/>
      <c r="CC164" s="357"/>
      <c r="CD164" s="357"/>
      <c r="CE164" s="357"/>
      <c r="CF164" s="357"/>
      <c r="CG164" s="357"/>
      <c r="CH164" s="357"/>
      <c r="CI164" s="357"/>
      <c r="CJ164" s="357"/>
      <c r="CK164" s="357"/>
      <c r="CL164" s="357"/>
      <c r="CM164" s="357"/>
      <c r="CN164" s="357"/>
      <c r="CO164" s="357"/>
      <c r="CP164" s="357"/>
      <c r="CQ164" s="357"/>
      <c r="CR164" s="357"/>
      <c r="CS164" s="357"/>
      <c r="CT164" s="357"/>
      <c r="CU164" s="357"/>
      <c r="CV164" s="357"/>
      <c r="CW164" s="357"/>
      <c r="CX164" s="357"/>
      <c r="CY164" s="357"/>
      <c r="CZ164" s="357"/>
      <c r="DA164" s="357"/>
      <c r="DB164" s="357"/>
      <c r="DC164" s="357"/>
      <c r="DD164" s="357"/>
      <c r="DE164" s="357"/>
      <c r="DF164" s="357"/>
      <c r="DG164" s="357"/>
      <c r="DH164" s="357"/>
      <c r="DI164" s="357"/>
      <c r="DJ164" s="357"/>
    </row>
    <row r="165" spans="3:114" s="209" customFormat="1" ht="12.75" customHeight="1">
      <c r="C165" s="358" t="e">
        <f>'CERTIFICADO con M1CH'!C165:DJ165</f>
        <v>#N/A</v>
      </c>
      <c r="D165" s="357"/>
      <c r="E165" s="357"/>
      <c r="F165" s="357"/>
      <c r="G165" s="357"/>
      <c r="H165" s="357"/>
      <c r="I165" s="357"/>
      <c r="J165" s="357"/>
      <c r="K165" s="357"/>
      <c r="L165" s="357"/>
      <c r="M165" s="357"/>
      <c r="N165" s="357"/>
      <c r="O165" s="357"/>
      <c r="P165" s="357"/>
      <c r="Q165" s="357"/>
      <c r="R165" s="357"/>
      <c r="S165" s="357"/>
      <c r="T165" s="357"/>
      <c r="U165" s="357"/>
      <c r="V165" s="357"/>
      <c r="W165" s="357"/>
      <c r="X165" s="357"/>
      <c r="Y165" s="357"/>
      <c r="Z165" s="357"/>
      <c r="AA165" s="357"/>
      <c r="AB165" s="357"/>
      <c r="AC165" s="357"/>
      <c r="AD165" s="357"/>
      <c r="AE165" s="357"/>
      <c r="AF165" s="357"/>
      <c r="AG165" s="357"/>
      <c r="AH165" s="357"/>
      <c r="AI165" s="357"/>
      <c r="AJ165" s="357"/>
      <c r="AK165" s="357"/>
      <c r="AL165" s="357"/>
      <c r="AM165" s="357"/>
      <c r="AN165" s="357"/>
      <c r="AO165" s="357"/>
      <c r="AP165" s="357"/>
      <c r="AQ165" s="357"/>
      <c r="AR165" s="357"/>
      <c r="AS165" s="357"/>
      <c r="AT165" s="357"/>
      <c r="AU165" s="357"/>
      <c r="AV165" s="357"/>
      <c r="AW165" s="357"/>
      <c r="AX165" s="357"/>
      <c r="AY165" s="357"/>
      <c r="AZ165" s="357"/>
      <c r="BA165" s="357"/>
      <c r="BB165" s="357"/>
      <c r="BC165" s="357"/>
      <c r="BD165" s="357"/>
      <c r="BE165" s="357"/>
      <c r="BF165" s="357"/>
      <c r="BG165" s="357"/>
      <c r="BH165" s="357"/>
      <c r="BI165" s="357"/>
      <c r="BJ165" s="357"/>
      <c r="BK165" s="357"/>
      <c r="BL165" s="357"/>
      <c r="BM165" s="357"/>
      <c r="BN165" s="357"/>
      <c r="BO165" s="357"/>
      <c r="BP165" s="357"/>
      <c r="BQ165" s="357"/>
      <c r="BR165" s="357"/>
      <c r="BS165" s="357"/>
      <c r="BT165" s="357"/>
      <c r="BU165" s="357"/>
      <c r="BV165" s="357"/>
      <c r="BW165" s="357"/>
      <c r="BX165" s="357"/>
      <c r="BY165" s="357"/>
      <c r="BZ165" s="357"/>
      <c r="CA165" s="357"/>
      <c r="CB165" s="357"/>
      <c r="CC165" s="357"/>
      <c r="CD165" s="357"/>
      <c r="CE165" s="357"/>
      <c r="CF165" s="357"/>
      <c r="CG165" s="357"/>
      <c r="CH165" s="357"/>
      <c r="CI165" s="357"/>
      <c r="CJ165" s="357"/>
      <c r="CK165" s="357"/>
      <c r="CL165" s="357"/>
      <c r="CM165" s="357"/>
      <c r="CN165" s="357"/>
      <c r="CO165" s="357"/>
      <c r="CP165" s="357"/>
      <c r="CQ165" s="357"/>
      <c r="CR165" s="357"/>
      <c r="CS165" s="357"/>
      <c r="CT165" s="357"/>
      <c r="CU165" s="357"/>
      <c r="CV165" s="357"/>
      <c r="CW165" s="357"/>
      <c r="CX165" s="357"/>
      <c r="CY165" s="357"/>
      <c r="CZ165" s="357"/>
      <c r="DA165" s="357"/>
      <c r="DB165" s="357"/>
      <c r="DC165" s="357"/>
      <c r="DD165" s="357"/>
      <c r="DE165" s="357"/>
      <c r="DF165" s="357"/>
      <c r="DG165" s="357"/>
      <c r="DH165" s="357"/>
      <c r="DI165" s="357"/>
      <c r="DJ165" s="357"/>
    </row>
    <row r="166" spans="3:114" s="209" customFormat="1" ht="12.75" customHeight="1">
      <c r="C166" s="358" t="e">
        <f>'CERTIFICADO con M1CH'!C166:DJ166</f>
        <v>#N/A</v>
      </c>
      <c r="D166" s="357"/>
      <c r="E166" s="357"/>
      <c r="F166" s="357"/>
      <c r="G166" s="357"/>
      <c r="H166" s="357"/>
      <c r="I166" s="357"/>
      <c r="J166" s="357"/>
      <c r="K166" s="357"/>
      <c r="L166" s="357"/>
      <c r="M166" s="357"/>
      <c r="N166" s="357"/>
      <c r="O166" s="357"/>
      <c r="P166" s="357"/>
      <c r="Q166" s="357"/>
      <c r="R166" s="357"/>
      <c r="S166" s="357"/>
      <c r="T166" s="357"/>
      <c r="U166" s="357"/>
      <c r="V166" s="357"/>
      <c r="W166" s="357"/>
      <c r="X166" s="357"/>
      <c r="Y166" s="357"/>
      <c r="Z166" s="357"/>
      <c r="AA166" s="357"/>
      <c r="AB166" s="357"/>
      <c r="AC166" s="357"/>
      <c r="AD166" s="357"/>
      <c r="AE166" s="357"/>
      <c r="AF166" s="357"/>
      <c r="AG166" s="357"/>
      <c r="AH166" s="357"/>
      <c r="AI166" s="357"/>
      <c r="AJ166" s="357"/>
      <c r="AK166" s="357"/>
      <c r="AL166" s="357"/>
      <c r="AM166" s="357"/>
      <c r="AN166" s="357"/>
      <c r="AO166" s="357"/>
      <c r="AP166" s="357"/>
      <c r="AQ166" s="357"/>
      <c r="AR166" s="357"/>
      <c r="AS166" s="357"/>
      <c r="AT166" s="357"/>
      <c r="AU166" s="357"/>
      <c r="AV166" s="357"/>
      <c r="AW166" s="357"/>
      <c r="AX166" s="357"/>
      <c r="AY166" s="357"/>
      <c r="AZ166" s="357"/>
      <c r="BA166" s="357"/>
      <c r="BB166" s="357"/>
      <c r="BC166" s="357"/>
      <c r="BD166" s="357"/>
      <c r="BE166" s="357"/>
      <c r="BF166" s="357"/>
      <c r="BG166" s="357"/>
      <c r="BH166" s="357"/>
      <c r="BI166" s="357"/>
      <c r="BJ166" s="357"/>
      <c r="BK166" s="357"/>
      <c r="BL166" s="357"/>
      <c r="BM166" s="357"/>
      <c r="BN166" s="357"/>
      <c r="BO166" s="357"/>
      <c r="BP166" s="357"/>
      <c r="BQ166" s="357"/>
      <c r="BR166" s="357"/>
      <c r="BS166" s="357"/>
      <c r="BT166" s="357"/>
      <c r="BU166" s="357"/>
      <c r="BV166" s="357"/>
      <c r="BW166" s="357"/>
      <c r="BX166" s="357"/>
      <c r="BY166" s="357"/>
      <c r="BZ166" s="357"/>
      <c r="CA166" s="357"/>
      <c r="CB166" s="357"/>
      <c r="CC166" s="357"/>
      <c r="CD166" s="357"/>
      <c r="CE166" s="357"/>
      <c r="CF166" s="357"/>
      <c r="CG166" s="357"/>
      <c r="CH166" s="357"/>
      <c r="CI166" s="357"/>
      <c r="CJ166" s="357"/>
      <c r="CK166" s="357"/>
      <c r="CL166" s="357"/>
      <c r="CM166" s="357"/>
      <c r="CN166" s="357"/>
      <c r="CO166" s="357"/>
      <c r="CP166" s="357"/>
      <c r="CQ166" s="357"/>
      <c r="CR166" s="357"/>
      <c r="CS166" s="357"/>
      <c r="CT166" s="357"/>
      <c r="CU166" s="357"/>
      <c r="CV166" s="357"/>
      <c r="CW166" s="357"/>
      <c r="CX166" s="357"/>
      <c r="CY166" s="357"/>
      <c r="CZ166" s="357"/>
      <c r="DA166" s="357"/>
      <c r="DB166" s="357"/>
      <c r="DC166" s="357"/>
      <c r="DD166" s="357"/>
      <c r="DE166" s="357"/>
      <c r="DF166" s="357"/>
      <c r="DG166" s="357"/>
      <c r="DH166" s="357"/>
      <c r="DI166" s="357"/>
      <c r="DJ166" s="357"/>
    </row>
    <row r="167" spans="3:114" s="209" customFormat="1" ht="12.75" customHeight="1">
      <c r="C167" s="358"/>
      <c r="D167" s="357"/>
      <c r="E167" s="357"/>
      <c r="F167" s="357"/>
      <c r="G167" s="357"/>
      <c r="H167" s="357"/>
      <c r="I167" s="357"/>
      <c r="J167" s="357"/>
      <c r="K167" s="357"/>
      <c r="L167" s="357"/>
      <c r="M167" s="357"/>
      <c r="N167" s="357"/>
      <c r="O167" s="357"/>
      <c r="P167" s="357"/>
      <c r="Q167" s="357"/>
      <c r="R167" s="357"/>
      <c r="S167" s="357"/>
      <c r="T167" s="357"/>
      <c r="U167" s="357"/>
      <c r="V167" s="357"/>
      <c r="W167" s="357"/>
      <c r="X167" s="357"/>
      <c r="Y167" s="357"/>
      <c r="Z167" s="357"/>
      <c r="AA167" s="357"/>
      <c r="AB167" s="357"/>
      <c r="AC167" s="357"/>
      <c r="AD167" s="357"/>
      <c r="AE167" s="357"/>
      <c r="AF167" s="357"/>
      <c r="AG167" s="357"/>
      <c r="AH167" s="357"/>
      <c r="AI167" s="357"/>
      <c r="AJ167" s="357"/>
      <c r="AK167" s="357"/>
      <c r="AL167" s="357"/>
      <c r="AM167" s="357"/>
      <c r="AN167" s="357"/>
      <c r="AO167" s="357"/>
      <c r="AP167" s="357"/>
      <c r="AQ167" s="357"/>
      <c r="AR167" s="357"/>
      <c r="AS167" s="357"/>
      <c r="AT167" s="357"/>
      <c r="AU167" s="357"/>
      <c r="AV167" s="357"/>
      <c r="AW167" s="357"/>
      <c r="AX167" s="357"/>
      <c r="AY167" s="357"/>
      <c r="AZ167" s="357"/>
      <c r="BA167" s="357"/>
      <c r="BB167" s="357"/>
      <c r="BC167" s="357"/>
      <c r="BD167" s="357"/>
      <c r="BE167" s="357"/>
      <c r="BF167" s="357"/>
      <c r="BG167" s="357"/>
      <c r="BH167" s="357"/>
      <c r="BI167" s="357"/>
      <c r="BJ167" s="357"/>
      <c r="BK167" s="357"/>
      <c r="BL167" s="357"/>
      <c r="BM167" s="357"/>
      <c r="BN167" s="357"/>
      <c r="BO167" s="357"/>
      <c r="BP167" s="357"/>
      <c r="BQ167" s="357"/>
      <c r="BR167" s="357"/>
      <c r="BS167" s="357"/>
      <c r="BT167" s="357"/>
      <c r="BU167" s="357"/>
      <c r="BV167" s="357"/>
      <c r="BW167" s="357"/>
      <c r="BX167" s="357"/>
      <c r="BY167" s="357"/>
      <c r="BZ167" s="357"/>
      <c r="CA167" s="357"/>
      <c r="CB167" s="357"/>
      <c r="CC167" s="357"/>
      <c r="CD167" s="357"/>
      <c r="CE167" s="357"/>
      <c r="CF167" s="357"/>
      <c r="CG167" s="357"/>
      <c r="CH167" s="357"/>
      <c r="CI167" s="357"/>
      <c r="CJ167" s="357"/>
      <c r="CK167" s="357"/>
      <c r="CL167" s="357"/>
      <c r="CM167" s="357"/>
      <c r="CN167" s="357"/>
      <c r="CO167" s="357"/>
      <c r="CP167" s="357"/>
      <c r="CQ167" s="357"/>
      <c r="CR167" s="357"/>
      <c r="CS167" s="357"/>
      <c r="CT167" s="357"/>
      <c r="CU167" s="357"/>
      <c r="CV167" s="357"/>
      <c r="CW167" s="357"/>
      <c r="CX167" s="357"/>
      <c r="CY167" s="357"/>
      <c r="CZ167" s="357"/>
      <c r="DA167" s="357"/>
      <c r="DB167" s="357"/>
      <c r="DC167" s="357"/>
      <c r="DD167" s="357"/>
      <c r="DE167" s="357"/>
      <c r="DF167" s="357"/>
      <c r="DG167" s="357"/>
      <c r="DH167" s="357"/>
      <c r="DI167" s="357"/>
      <c r="DJ167" s="357"/>
    </row>
    <row r="168" spans="3:114" s="209" customFormat="1" ht="12.75" customHeight="1">
      <c r="C168" s="358"/>
      <c r="D168" s="357"/>
      <c r="E168" s="357"/>
      <c r="F168" s="357"/>
      <c r="G168" s="357"/>
      <c r="H168" s="357"/>
      <c r="I168" s="357"/>
      <c r="J168" s="357"/>
      <c r="K168" s="357"/>
      <c r="L168" s="357"/>
      <c r="M168" s="357"/>
      <c r="N168" s="357"/>
      <c r="O168" s="357"/>
      <c r="P168" s="357"/>
      <c r="Q168" s="357"/>
      <c r="R168" s="357"/>
      <c r="S168" s="357"/>
      <c r="T168" s="357"/>
      <c r="U168" s="357"/>
      <c r="V168" s="357"/>
      <c r="W168" s="357"/>
      <c r="X168" s="357"/>
      <c r="Y168" s="357"/>
      <c r="Z168" s="357"/>
      <c r="AA168" s="357"/>
      <c r="AB168" s="357"/>
      <c r="AC168" s="357"/>
      <c r="AD168" s="357"/>
      <c r="AE168" s="357"/>
      <c r="AF168" s="357"/>
      <c r="AG168" s="357"/>
      <c r="AH168" s="357"/>
      <c r="AI168" s="357"/>
      <c r="AJ168" s="357"/>
      <c r="AK168" s="357"/>
      <c r="AL168" s="357"/>
      <c r="AM168" s="357"/>
      <c r="AN168" s="357"/>
      <c r="AO168" s="357"/>
      <c r="AP168" s="357"/>
      <c r="AQ168" s="357"/>
      <c r="AR168" s="357"/>
      <c r="AS168" s="357"/>
      <c r="AT168" s="357"/>
      <c r="AU168" s="357"/>
      <c r="AV168" s="357"/>
      <c r="AW168" s="357"/>
      <c r="AX168" s="357"/>
      <c r="AY168" s="357"/>
      <c r="AZ168" s="357"/>
      <c r="BA168" s="357"/>
      <c r="BB168" s="357"/>
      <c r="BC168" s="357"/>
      <c r="BD168" s="357"/>
      <c r="BE168" s="357"/>
      <c r="BF168" s="357"/>
      <c r="BG168" s="357"/>
      <c r="BH168" s="357"/>
      <c r="BI168" s="357"/>
      <c r="BJ168" s="357"/>
      <c r="BK168" s="357"/>
      <c r="BL168" s="357"/>
      <c r="BM168" s="357"/>
      <c r="BN168" s="357"/>
      <c r="BO168" s="357"/>
      <c r="BP168" s="357"/>
      <c r="BQ168" s="357"/>
      <c r="BR168" s="357"/>
      <c r="BS168" s="357"/>
      <c r="BT168" s="357"/>
      <c r="BU168" s="357"/>
      <c r="BV168" s="357"/>
      <c r="BW168" s="357"/>
      <c r="BX168" s="357"/>
      <c r="BY168" s="357"/>
      <c r="BZ168" s="357"/>
      <c r="CA168" s="357"/>
      <c r="CB168" s="357"/>
      <c r="CC168" s="357"/>
      <c r="CD168" s="357"/>
      <c r="CE168" s="357"/>
      <c r="CF168" s="357"/>
      <c r="CG168" s="357"/>
      <c r="CH168" s="357"/>
      <c r="CI168" s="357"/>
      <c r="CJ168" s="357"/>
      <c r="CK168" s="357"/>
      <c r="CL168" s="357"/>
      <c r="CM168" s="357"/>
      <c r="CN168" s="357"/>
      <c r="CO168" s="357"/>
      <c r="CP168" s="357"/>
      <c r="CQ168" s="357"/>
      <c r="CR168" s="357"/>
      <c r="CS168" s="357"/>
      <c r="CT168" s="357"/>
      <c r="CU168" s="357"/>
      <c r="CV168" s="357"/>
      <c r="CW168" s="357"/>
      <c r="CX168" s="357"/>
      <c r="CY168" s="357"/>
      <c r="CZ168" s="357"/>
      <c r="DA168" s="357"/>
      <c r="DB168" s="357"/>
      <c r="DC168" s="357"/>
      <c r="DD168" s="357"/>
      <c r="DE168" s="357"/>
      <c r="DF168" s="357"/>
      <c r="DG168" s="357"/>
      <c r="DH168" s="357"/>
      <c r="DI168" s="357"/>
      <c r="DJ168" s="357"/>
    </row>
    <row r="169" spans="3:114" s="209" customFormat="1" ht="12.75" customHeight="1">
      <c r="C169" s="358"/>
      <c r="D169" s="357"/>
      <c r="E169" s="357"/>
      <c r="F169" s="357"/>
      <c r="G169" s="357"/>
      <c r="H169" s="357"/>
      <c r="I169" s="357"/>
      <c r="J169" s="357"/>
      <c r="K169" s="357"/>
      <c r="L169" s="357"/>
      <c r="M169" s="357"/>
      <c r="N169" s="357"/>
      <c r="O169" s="357"/>
      <c r="P169" s="357"/>
      <c r="Q169" s="357"/>
      <c r="R169" s="357"/>
      <c r="S169" s="357"/>
      <c r="T169" s="357"/>
      <c r="U169" s="357"/>
      <c r="V169" s="357"/>
      <c r="W169" s="357"/>
      <c r="X169" s="357"/>
      <c r="Y169" s="357"/>
      <c r="Z169" s="357"/>
      <c r="AA169" s="357"/>
      <c r="AB169" s="357"/>
      <c r="AC169" s="357"/>
      <c r="AD169" s="357"/>
      <c r="AE169" s="357"/>
      <c r="AF169" s="357"/>
      <c r="AG169" s="357"/>
      <c r="AH169" s="357"/>
      <c r="AI169" s="357"/>
      <c r="AJ169" s="357"/>
      <c r="AK169" s="357"/>
      <c r="AL169" s="357"/>
      <c r="AM169" s="357"/>
      <c r="AN169" s="357"/>
      <c r="AO169" s="357"/>
      <c r="AP169" s="357"/>
      <c r="AQ169" s="357"/>
      <c r="AR169" s="357"/>
      <c r="AS169" s="357"/>
      <c r="AT169" s="357"/>
      <c r="AU169" s="357"/>
      <c r="AV169" s="357"/>
      <c r="AW169" s="357"/>
      <c r="AX169" s="357"/>
      <c r="AY169" s="357"/>
      <c r="AZ169" s="357"/>
      <c r="BA169" s="357"/>
      <c r="BB169" s="357"/>
      <c r="BC169" s="357"/>
      <c r="BD169" s="357"/>
      <c r="BE169" s="357"/>
      <c r="BF169" s="357"/>
      <c r="BG169" s="357"/>
      <c r="BH169" s="357"/>
      <c r="BI169" s="357"/>
      <c r="BJ169" s="357"/>
      <c r="BK169" s="357"/>
      <c r="BL169" s="357"/>
      <c r="BM169" s="357"/>
      <c r="BN169" s="357"/>
      <c r="BO169" s="357"/>
      <c r="BP169" s="357"/>
      <c r="BQ169" s="357"/>
      <c r="BR169" s="357"/>
      <c r="BS169" s="357"/>
      <c r="BT169" s="357"/>
      <c r="BU169" s="357"/>
      <c r="BV169" s="357"/>
      <c r="BW169" s="357"/>
      <c r="BX169" s="357"/>
      <c r="BY169" s="357"/>
      <c r="BZ169" s="357"/>
      <c r="CA169" s="357"/>
      <c r="CB169" s="357"/>
      <c r="CC169" s="357"/>
      <c r="CD169" s="357"/>
      <c r="CE169" s="357"/>
      <c r="CF169" s="357"/>
      <c r="CG169" s="357"/>
      <c r="CH169" s="357"/>
      <c r="CI169" s="357"/>
      <c r="CJ169" s="357"/>
      <c r="CK169" s="357"/>
      <c r="CL169" s="357"/>
      <c r="CM169" s="357"/>
      <c r="CN169" s="357"/>
      <c r="CO169" s="357"/>
      <c r="CP169" s="357"/>
      <c r="CQ169" s="357"/>
      <c r="CR169" s="357"/>
      <c r="CS169" s="357"/>
      <c r="CT169" s="357"/>
      <c r="CU169" s="357"/>
      <c r="CV169" s="357"/>
      <c r="CW169" s="357"/>
      <c r="CX169" s="357"/>
      <c r="CY169" s="357"/>
      <c r="CZ169" s="357"/>
      <c r="DA169" s="357"/>
      <c r="DB169" s="357"/>
      <c r="DC169" s="357"/>
      <c r="DD169" s="357"/>
      <c r="DE169" s="357"/>
      <c r="DF169" s="357"/>
      <c r="DG169" s="357"/>
      <c r="DH169" s="357"/>
      <c r="DI169" s="357"/>
      <c r="DJ169" s="357"/>
    </row>
    <row r="170" spans="3:114" ht="12.75" customHeight="1">
      <c r="C170" s="358"/>
      <c r="D170" s="357"/>
      <c r="E170" s="357"/>
      <c r="F170" s="357"/>
      <c r="G170" s="357"/>
      <c r="H170" s="357"/>
      <c r="I170" s="357"/>
      <c r="J170" s="357"/>
      <c r="K170" s="357"/>
      <c r="L170" s="357"/>
      <c r="M170" s="357"/>
      <c r="N170" s="357"/>
      <c r="O170" s="357"/>
      <c r="P170" s="357"/>
      <c r="Q170" s="357"/>
      <c r="R170" s="357"/>
      <c r="S170" s="357"/>
      <c r="T170" s="357"/>
      <c r="U170" s="357"/>
      <c r="V170" s="357"/>
      <c r="W170" s="357"/>
      <c r="X170" s="357"/>
      <c r="Y170" s="357"/>
      <c r="Z170" s="357"/>
      <c r="AA170" s="357"/>
      <c r="AB170" s="357"/>
      <c r="AC170" s="357"/>
      <c r="AD170" s="357"/>
      <c r="AE170" s="357"/>
      <c r="AF170" s="357"/>
      <c r="AG170" s="357"/>
      <c r="AH170" s="357"/>
      <c r="AI170" s="357"/>
      <c r="AJ170" s="357"/>
      <c r="AK170" s="357"/>
      <c r="AL170" s="357"/>
      <c r="AM170" s="357"/>
      <c r="AN170" s="357"/>
      <c r="AO170" s="357"/>
      <c r="AP170" s="357"/>
      <c r="AQ170" s="357"/>
      <c r="AR170" s="357"/>
      <c r="AS170" s="357"/>
      <c r="AT170" s="357"/>
      <c r="AU170" s="357"/>
      <c r="AV170" s="357"/>
      <c r="AW170" s="357"/>
      <c r="AX170" s="357"/>
      <c r="AY170" s="357"/>
      <c r="AZ170" s="357"/>
      <c r="BA170" s="357"/>
      <c r="BB170" s="357"/>
      <c r="BC170" s="357"/>
      <c r="BD170" s="357"/>
      <c r="BE170" s="357"/>
      <c r="BF170" s="357"/>
      <c r="BG170" s="357"/>
      <c r="BH170" s="357"/>
      <c r="BI170" s="357"/>
      <c r="BJ170" s="357"/>
      <c r="BK170" s="357"/>
      <c r="BL170" s="357"/>
      <c r="BM170" s="357"/>
      <c r="BN170" s="357"/>
      <c r="BO170" s="357"/>
      <c r="BP170" s="357"/>
      <c r="BQ170" s="357"/>
      <c r="BR170" s="357"/>
      <c r="BS170" s="357"/>
      <c r="BT170" s="357"/>
      <c r="BU170" s="357"/>
      <c r="BV170" s="357"/>
      <c r="BW170" s="357"/>
      <c r="BX170" s="357"/>
      <c r="BY170" s="357"/>
      <c r="BZ170" s="357"/>
      <c r="CA170" s="357"/>
      <c r="CB170" s="357"/>
      <c r="CC170" s="357"/>
      <c r="CD170" s="357"/>
      <c r="CE170" s="357"/>
      <c r="CF170" s="357"/>
      <c r="CG170" s="357"/>
      <c r="CH170" s="357"/>
      <c r="CI170" s="357"/>
      <c r="CJ170" s="357"/>
      <c r="CK170" s="357"/>
      <c r="CL170" s="357"/>
      <c r="CM170" s="357"/>
      <c r="CN170" s="357"/>
      <c r="CO170" s="357"/>
      <c r="CP170" s="357"/>
      <c r="CQ170" s="357"/>
      <c r="CR170" s="357"/>
      <c r="CS170" s="357"/>
      <c r="CT170" s="357"/>
      <c r="CU170" s="357"/>
      <c r="CV170" s="357"/>
      <c r="CW170" s="357"/>
      <c r="CX170" s="357"/>
      <c r="CY170" s="357"/>
      <c r="CZ170" s="357"/>
      <c r="DA170" s="357"/>
      <c r="DB170" s="357"/>
      <c r="DC170" s="357"/>
      <c r="DD170" s="357"/>
      <c r="DE170" s="357"/>
      <c r="DF170" s="357"/>
      <c r="DG170" s="357"/>
      <c r="DH170" s="357"/>
      <c r="DI170" s="357"/>
      <c r="DJ170" s="357"/>
    </row>
    <row r="171" spans="3:114" ht="12.75" customHeight="1">
      <c r="C171" s="358"/>
      <c r="D171" s="357"/>
      <c r="E171" s="357"/>
      <c r="F171" s="357"/>
      <c r="G171" s="357"/>
      <c r="H171" s="357"/>
      <c r="I171" s="357"/>
      <c r="J171" s="357"/>
      <c r="K171" s="357"/>
      <c r="L171" s="357"/>
      <c r="M171" s="357"/>
      <c r="N171" s="357"/>
      <c r="O171" s="357"/>
      <c r="P171" s="357"/>
      <c r="Q171" s="357"/>
      <c r="R171" s="357"/>
      <c r="S171" s="357"/>
      <c r="T171" s="357"/>
      <c r="U171" s="357"/>
      <c r="V171" s="357"/>
      <c r="W171" s="357"/>
      <c r="X171" s="357"/>
      <c r="Y171" s="357"/>
      <c r="Z171" s="357"/>
      <c r="AA171" s="357"/>
      <c r="AB171" s="357"/>
      <c r="AC171" s="357"/>
      <c r="AD171" s="357"/>
      <c r="AE171" s="357"/>
      <c r="AF171" s="357"/>
      <c r="AG171" s="357"/>
      <c r="AH171" s="357"/>
      <c r="AI171" s="357"/>
      <c r="AJ171" s="357"/>
      <c r="AK171" s="357"/>
      <c r="AL171" s="357"/>
      <c r="AM171" s="357"/>
      <c r="AN171" s="357"/>
      <c r="AO171" s="357"/>
      <c r="AP171" s="357"/>
      <c r="AQ171" s="357"/>
      <c r="AR171" s="357"/>
      <c r="AS171" s="357"/>
      <c r="AT171" s="357"/>
      <c r="AU171" s="357"/>
      <c r="AV171" s="357"/>
      <c r="AW171" s="357"/>
      <c r="AX171" s="357"/>
      <c r="AY171" s="357"/>
      <c r="AZ171" s="357"/>
      <c r="BA171" s="357"/>
      <c r="BB171" s="357"/>
      <c r="BC171" s="357"/>
      <c r="BD171" s="357"/>
      <c r="BE171" s="357"/>
      <c r="BF171" s="357"/>
      <c r="BG171" s="357"/>
      <c r="BH171" s="357"/>
      <c r="BI171" s="357"/>
      <c r="BJ171" s="357"/>
      <c r="BK171" s="357"/>
      <c r="BL171" s="357"/>
      <c r="BM171" s="357"/>
      <c r="BN171" s="357"/>
      <c r="BO171" s="357"/>
      <c r="BP171" s="357"/>
      <c r="BQ171" s="357"/>
      <c r="BR171" s="357"/>
      <c r="BS171" s="357"/>
      <c r="BT171" s="357"/>
      <c r="BU171" s="357"/>
      <c r="BV171" s="357"/>
      <c r="BW171" s="357"/>
      <c r="BX171" s="357"/>
      <c r="BY171" s="357"/>
      <c r="BZ171" s="357"/>
      <c r="CA171" s="357"/>
      <c r="CB171" s="357"/>
      <c r="CC171" s="357"/>
      <c r="CD171" s="357"/>
      <c r="CE171" s="357"/>
      <c r="CF171" s="357"/>
      <c r="CG171" s="357"/>
      <c r="CH171" s="357"/>
      <c r="CI171" s="357"/>
      <c r="CJ171" s="357"/>
      <c r="CK171" s="357"/>
      <c r="CL171" s="357"/>
      <c r="CM171" s="357"/>
      <c r="CN171" s="357"/>
      <c r="CO171" s="357"/>
      <c r="CP171" s="357"/>
      <c r="CQ171" s="357"/>
      <c r="CR171" s="357"/>
      <c r="CS171" s="357"/>
      <c r="CT171" s="357"/>
      <c r="CU171" s="357"/>
      <c r="CV171" s="357"/>
      <c r="CW171" s="357"/>
      <c r="CX171" s="357"/>
      <c r="CY171" s="357"/>
      <c r="CZ171" s="357"/>
      <c r="DA171" s="357"/>
      <c r="DB171" s="357"/>
      <c r="DC171" s="357"/>
      <c r="DD171" s="357"/>
      <c r="DE171" s="357"/>
      <c r="DF171" s="357"/>
      <c r="DG171" s="357"/>
      <c r="DH171" s="357"/>
      <c r="DI171" s="357"/>
      <c r="DJ171" s="357"/>
    </row>
    <row r="172" spans="3:114" ht="12.75" customHeight="1">
      <c r="C172" s="358"/>
      <c r="D172" s="357"/>
      <c r="E172" s="357"/>
      <c r="F172" s="357"/>
      <c r="G172" s="357"/>
      <c r="H172" s="357"/>
      <c r="I172" s="357"/>
      <c r="J172" s="357"/>
      <c r="K172" s="357"/>
      <c r="L172" s="357"/>
      <c r="M172" s="357"/>
      <c r="N172" s="357"/>
      <c r="O172" s="357"/>
      <c r="P172" s="357"/>
      <c r="Q172" s="357"/>
      <c r="R172" s="357"/>
      <c r="S172" s="357"/>
      <c r="T172" s="357"/>
      <c r="U172" s="357"/>
      <c r="V172" s="357"/>
      <c r="W172" s="357"/>
      <c r="X172" s="357"/>
      <c r="Y172" s="357"/>
      <c r="Z172" s="357"/>
      <c r="AA172" s="357"/>
      <c r="AB172" s="357"/>
      <c r="AC172" s="357"/>
      <c r="AD172" s="357"/>
      <c r="AE172" s="357"/>
      <c r="AF172" s="357"/>
      <c r="AG172" s="357"/>
      <c r="AH172" s="357"/>
      <c r="AI172" s="357"/>
      <c r="AJ172" s="357"/>
      <c r="AK172" s="357"/>
      <c r="AL172" s="357"/>
      <c r="AM172" s="357"/>
      <c r="AN172" s="357"/>
      <c r="AO172" s="357"/>
      <c r="AP172" s="357"/>
      <c r="AQ172" s="357"/>
      <c r="AR172" s="357"/>
      <c r="AS172" s="357"/>
      <c r="AT172" s="357"/>
      <c r="AU172" s="357"/>
      <c r="AV172" s="357"/>
      <c r="AW172" s="357"/>
      <c r="AX172" s="357"/>
      <c r="AY172" s="357"/>
      <c r="AZ172" s="357"/>
      <c r="BA172" s="357"/>
      <c r="BB172" s="357"/>
      <c r="BC172" s="357"/>
      <c r="BD172" s="357"/>
      <c r="BE172" s="357"/>
      <c r="BF172" s="357"/>
      <c r="BG172" s="357"/>
      <c r="BH172" s="357"/>
      <c r="BI172" s="357"/>
      <c r="BJ172" s="357"/>
      <c r="BK172" s="357"/>
      <c r="BL172" s="357"/>
      <c r="BM172" s="357"/>
      <c r="BN172" s="357"/>
      <c r="BO172" s="357"/>
      <c r="BP172" s="357"/>
      <c r="BQ172" s="357"/>
      <c r="BR172" s="357"/>
      <c r="BS172" s="357"/>
      <c r="BT172" s="357"/>
      <c r="BU172" s="357"/>
      <c r="BV172" s="357"/>
      <c r="BW172" s="357"/>
      <c r="BX172" s="357"/>
      <c r="BY172" s="357"/>
      <c r="BZ172" s="357"/>
      <c r="CA172" s="357"/>
      <c r="CB172" s="357"/>
      <c r="CC172" s="357"/>
      <c r="CD172" s="357"/>
      <c r="CE172" s="357"/>
      <c r="CF172" s="357"/>
      <c r="CG172" s="357"/>
      <c r="CH172" s="357"/>
      <c r="CI172" s="357"/>
      <c r="CJ172" s="357"/>
      <c r="CK172" s="357"/>
      <c r="CL172" s="357"/>
      <c r="CM172" s="357"/>
      <c r="CN172" s="357"/>
      <c r="CO172" s="357"/>
      <c r="CP172" s="357"/>
      <c r="CQ172" s="357"/>
      <c r="CR172" s="357"/>
      <c r="CS172" s="357"/>
      <c r="CT172" s="357"/>
      <c r="CU172" s="357"/>
      <c r="CV172" s="357"/>
      <c r="CW172" s="357"/>
      <c r="CX172" s="357"/>
      <c r="CY172" s="357"/>
      <c r="CZ172" s="357"/>
      <c r="DA172" s="357"/>
      <c r="DB172" s="357"/>
      <c r="DC172" s="357"/>
      <c r="DD172" s="357"/>
      <c r="DE172" s="357"/>
      <c r="DF172" s="357"/>
      <c r="DG172" s="357"/>
      <c r="DH172" s="357"/>
      <c r="DI172" s="357"/>
      <c r="DJ172" s="357"/>
    </row>
    <row r="173" spans="3:114" ht="12.75" customHeight="1"/>
    <row r="174" spans="3:114" ht="12.75" customHeight="1"/>
    <row r="175" spans="3:114" ht="15" customHeight="1"/>
    <row r="179" spans="1:116" ht="12.75" customHeight="1">
      <c r="A179" s="359" t="s">
        <v>131</v>
      </c>
      <c r="B179" s="360"/>
      <c r="C179" s="360"/>
      <c r="D179" s="360"/>
      <c r="E179" s="360"/>
      <c r="F179" s="360"/>
      <c r="G179" s="360"/>
      <c r="H179" s="360"/>
      <c r="I179" s="360"/>
      <c r="J179" s="360"/>
      <c r="K179" s="360"/>
      <c r="L179" s="360"/>
      <c r="M179" s="360"/>
      <c r="N179" s="360"/>
      <c r="O179" s="360"/>
      <c r="P179" s="360"/>
      <c r="Q179" s="360"/>
      <c r="R179" s="360"/>
      <c r="S179" s="360"/>
      <c r="T179" s="360"/>
      <c r="U179" s="360"/>
      <c r="V179" s="360"/>
      <c r="W179" s="360"/>
      <c r="X179" s="360"/>
      <c r="Y179" s="360"/>
      <c r="Z179" s="360"/>
      <c r="AA179" s="360"/>
      <c r="AB179" s="360"/>
      <c r="AC179" s="360"/>
      <c r="AD179" s="360"/>
      <c r="AE179" s="360"/>
      <c r="AF179" s="360"/>
      <c r="AG179" s="360"/>
      <c r="AH179" s="360"/>
      <c r="AI179" s="360"/>
      <c r="AJ179" s="360"/>
      <c r="AK179" s="360"/>
      <c r="AL179" s="360"/>
      <c r="AM179" s="360"/>
      <c r="AN179" s="360"/>
      <c r="AO179" s="360"/>
      <c r="AP179" s="360"/>
      <c r="AQ179" s="360"/>
      <c r="AR179" s="360"/>
      <c r="AS179" s="360"/>
      <c r="AT179" s="360"/>
      <c r="AU179" s="360"/>
      <c r="AV179" s="360"/>
      <c r="AW179" s="360"/>
      <c r="AX179" s="360"/>
      <c r="AY179" s="360"/>
      <c r="AZ179" s="360"/>
      <c r="BA179" s="360"/>
      <c r="BB179" s="360"/>
      <c r="BC179" s="360"/>
      <c r="BD179" s="360"/>
      <c r="BE179" s="360"/>
      <c r="BF179" s="360"/>
      <c r="BG179" s="360"/>
      <c r="BH179" s="360"/>
      <c r="BI179" s="360"/>
      <c r="BJ179" s="360"/>
      <c r="BK179" s="360"/>
      <c r="BL179" s="360"/>
      <c r="BM179" s="360"/>
      <c r="BN179" s="360"/>
      <c r="BO179" s="360"/>
      <c r="BP179" s="360"/>
      <c r="BQ179" s="360"/>
      <c r="BR179" s="360"/>
      <c r="BS179" s="360"/>
      <c r="BT179" s="360"/>
      <c r="BU179" s="360"/>
      <c r="BV179" s="360"/>
      <c r="BW179" s="360"/>
      <c r="BX179" s="360"/>
      <c r="BY179" s="360"/>
      <c r="BZ179" s="360"/>
      <c r="CA179" s="360"/>
      <c r="CB179" s="360"/>
      <c r="CC179" s="360"/>
      <c r="CD179" s="360"/>
      <c r="CE179" s="360"/>
      <c r="CF179" s="360"/>
      <c r="CG179" s="360"/>
      <c r="CH179" s="360"/>
      <c r="CI179" s="360"/>
      <c r="CJ179" s="360"/>
      <c r="CK179" s="360"/>
      <c r="CL179" s="360"/>
      <c r="CM179" s="360"/>
      <c r="CN179" s="360"/>
      <c r="CO179" s="360"/>
      <c r="CP179" s="360"/>
      <c r="CQ179" s="360"/>
      <c r="CR179" s="360"/>
      <c r="CS179" s="360"/>
      <c r="CT179" s="360"/>
      <c r="CU179" s="360"/>
      <c r="CV179" s="360"/>
      <c r="CW179" s="360"/>
      <c r="CX179" s="360"/>
      <c r="CY179" s="360"/>
      <c r="CZ179" s="360"/>
      <c r="DA179" s="360"/>
      <c r="DB179" s="360"/>
      <c r="DC179" s="360"/>
      <c r="DD179" s="360"/>
      <c r="DE179" s="360"/>
      <c r="DF179" s="360"/>
      <c r="DG179" s="360"/>
      <c r="DH179" s="360"/>
      <c r="DI179" s="360"/>
      <c r="DJ179" s="360"/>
      <c r="DK179" s="360"/>
      <c r="DL179" s="360"/>
    </row>
    <row r="180" spans="1:116">
      <c r="A180" s="360"/>
      <c r="B180" s="360"/>
      <c r="C180" s="360"/>
      <c r="D180" s="360"/>
      <c r="E180" s="360"/>
      <c r="F180" s="360"/>
      <c r="G180" s="360"/>
      <c r="H180" s="360"/>
      <c r="I180" s="360"/>
      <c r="J180" s="360"/>
      <c r="K180" s="360"/>
      <c r="L180" s="360"/>
      <c r="M180" s="360"/>
      <c r="N180" s="360"/>
      <c r="O180" s="360"/>
      <c r="P180" s="360"/>
      <c r="Q180" s="360"/>
      <c r="R180" s="360"/>
      <c r="S180" s="360"/>
      <c r="T180" s="360"/>
      <c r="U180" s="360"/>
      <c r="V180" s="360"/>
      <c r="W180" s="360"/>
      <c r="X180" s="360"/>
      <c r="Y180" s="360"/>
      <c r="Z180" s="360"/>
      <c r="AA180" s="360"/>
      <c r="AB180" s="360"/>
      <c r="AC180" s="360"/>
      <c r="AD180" s="360"/>
      <c r="AE180" s="360"/>
      <c r="AF180" s="360"/>
      <c r="AG180" s="360"/>
      <c r="AH180" s="360"/>
      <c r="AI180" s="360"/>
      <c r="AJ180" s="360"/>
      <c r="AK180" s="360"/>
      <c r="AL180" s="360"/>
      <c r="AM180" s="360"/>
      <c r="AN180" s="360"/>
      <c r="AO180" s="360"/>
      <c r="AP180" s="360"/>
      <c r="AQ180" s="360"/>
      <c r="AR180" s="360"/>
      <c r="AS180" s="360"/>
      <c r="AT180" s="360"/>
      <c r="AU180" s="360"/>
      <c r="AV180" s="360"/>
      <c r="AW180" s="360"/>
      <c r="AX180" s="360"/>
      <c r="AY180" s="360"/>
      <c r="AZ180" s="360"/>
      <c r="BA180" s="360"/>
      <c r="BB180" s="360"/>
      <c r="BC180" s="360"/>
      <c r="BD180" s="360"/>
      <c r="BE180" s="360"/>
      <c r="BF180" s="360"/>
      <c r="BG180" s="360"/>
      <c r="BH180" s="360"/>
      <c r="BI180" s="360"/>
      <c r="BJ180" s="360"/>
      <c r="BK180" s="360"/>
      <c r="BL180" s="360"/>
      <c r="BM180" s="360"/>
      <c r="BN180" s="360"/>
      <c r="BO180" s="360"/>
      <c r="BP180" s="360"/>
      <c r="BQ180" s="360"/>
      <c r="BR180" s="360"/>
      <c r="BS180" s="360"/>
      <c r="BT180" s="360"/>
      <c r="BU180" s="360"/>
      <c r="BV180" s="360"/>
      <c r="BW180" s="360"/>
      <c r="BX180" s="360"/>
      <c r="BY180" s="360"/>
      <c r="BZ180" s="360"/>
      <c r="CA180" s="360"/>
      <c r="CB180" s="360"/>
      <c r="CC180" s="360"/>
      <c r="CD180" s="360"/>
      <c r="CE180" s="360"/>
      <c r="CF180" s="360"/>
      <c r="CG180" s="360"/>
      <c r="CH180" s="360"/>
      <c r="CI180" s="360"/>
      <c r="CJ180" s="360"/>
      <c r="CK180" s="360"/>
      <c r="CL180" s="360"/>
      <c r="CM180" s="360"/>
      <c r="CN180" s="360"/>
      <c r="CO180" s="360"/>
      <c r="CP180" s="360"/>
      <c r="CQ180" s="360"/>
      <c r="CR180" s="360"/>
      <c r="CS180" s="360"/>
      <c r="CT180" s="360"/>
      <c r="CU180" s="360"/>
      <c r="CV180" s="360"/>
      <c r="CW180" s="360"/>
      <c r="CX180" s="360"/>
      <c r="CY180" s="360"/>
      <c r="CZ180" s="360"/>
      <c r="DA180" s="360"/>
      <c r="DB180" s="360"/>
      <c r="DC180" s="360"/>
      <c r="DD180" s="360"/>
      <c r="DE180" s="360"/>
      <c r="DF180" s="360"/>
      <c r="DG180" s="360"/>
      <c r="DH180" s="360"/>
      <c r="DI180" s="360"/>
      <c r="DJ180" s="360"/>
      <c r="DK180" s="360"/>
      <c r="DL180" s="360"/>
    </row>
  </sheetData>
  <sheetProtection password="DEEF" sheet="1" scenarios="1" formatCells="0" formatColumns="0" formatRows="0" insertColumns="0" insertRows="0" deleteRows="0"/>
  <mergeCells count="325">
    <mergeCell ref="CD151:CP151"/>
    <mergeCell ref="CQ151:DC151"/>
    <mergeCell ref="CD152:CP152"/>
    <mergeCell ref="CQ152:DC152"/>
    <mergeCell ref="CD153:CP153"/>
    <mergeCell ref="CQ153:DC153"/>
    <mergeCell ref="CD146:CP146"/>
    <mergeCell ref="CQ146:DC146"/>
    <mergeCell ref="CD147:CP147"/>
    <mergeCell ref="CQ147:DC147"/>
    <mergeCell ref="CD148:CP148"/>
    <mergeCell ref="CQ148:DC148"/>
    <mergeCell ref="CD149:CP149"/>
    <mergeCell ref="CQ149:DC149"/>
    <mergeCell ref="CD150:CP150"/>
    <mergeCell ref="CQ150:DC150"/>
    <mergeCell ref="CD141:CP141"/>
    <mergeCell ref="CQ141:DC141"/>
    <mergeCell ref="CD142:CP142"/>
    <mergeCell ref="CQ142:DC142"/>
    <mergeCell ref="CD143:CP143"/>
    <mergeCell ref="CQ143:DC143"/>
    <mergeCell ref="CD144:CP144"/>
    <mergeCell ref="CQ144:DC144"/>
    <mergeCell ref="CD145:CP145"/>
    <mergeCell ref="CQ145:DC145"/>
    <mergeCell ref="CD136:CP136"/>
    <mergeCell ref="CQ136:DC136"/>
    <mergeCell ref="CD137:CP137"/>
    <mergeCell ref="CQ137:DC137"/>
    <mergeCell ref="CD138:CP138"/>
    <mergeCell ref="CQ138:DC138"/>
    <mergeCell ref="CD139:CP139"/>
    <mergeCell ref="CQ139:DC139"/>
    <mergeCell ref="CD140:CP140"/>
    <mergeCell ref="CQ140:DC140"/>
    <mergeCell ref="C13:AQ13"/>
    <mergeCell ref="C14:AQ14"/>
    <mergeCell ref="C15:AQ15"/>
    <mergeCell ref="C16:AQ16"/>
    <mergeCell ref="C17:AQ17"/>
    <mergeCell ref="C18:AQ18"/>
    <mergeCell ref="AY5:DA5"/>
    <mergeCell ref="BF7:BV7"/>
    <mergeCell ref="I8:AN9"/>
    <mergeCell ref="AY8:BO8"/>
    <mergeCell ref="AY9:DK9"/>
    <mergeCell ref="C12:AQ12"/>
    <mergeCell ref="C25:AR25"/>
    <mergeCell ref="AU25:DJ25"/>
    <mergeCell ref="C26:AR26"/>
    <mergeCell ref="AU26:DJ26"/>
    <mergeCell ref="C27:AR27"/>
    <mergeCell ref="AU27:DJ27"/>
    <mergeCell ref="C19:AQ19"/>
    <mergeCell ref="C22:AR22"/>
    <mergeCell ref="AU22:DJ22"/>
    <mergeCell ref="C23:AR23"/>
    <mergeCell ref="AU23:DJ23"/>
    <mergeCell ref="C24:AR24"/>
    <mergeCell ref="AU24:DJ24"/>
    <mergeCell ref="C31:AR31"/>
    <mergeCell ref="AU31:DG31"/>
    <mergeCell ref="C32:AR32"/>
    <mergeCell ref="AU32:DJ32"/>
    <mergeCell ref="C33:AR33"/>
    <mergeCell ref="AU33:DJ33"/>
    <mergeCell ref="C28:AR28"/>
    <mergeCell ref="AU28:DJ28"/>
    <mergeCell ref="C29:AR29"/>
    <mergeCell ref="AU29:DJ29"/>
    <mergeCell ref="C30:AR30"/>
    <mergeCell ref="AU30:DJ30"/>
    <mergeCell ref="C35:AR35"/>
    <mergeCell ref="AU35:DJ35"/>
    <mergeCell ref="C36:AR36"/>
    <mergeCell ref="AU36:DJ36"/>
    <mergeCell ref="C37:AR37"/>
    <mergeCell ref="AU37:DJ37"/>
    <mergeCell ref="C34:AR34"/>
    <mergeCell ref="AU34:BG34"/>
    <mergeCell ref="BH34:BT34"/>
    <mergeCell ref="BU34:CG34"/>
    <mergeCell ref="CH34:CT34"/>
    <mergeCell ref="CU34:DG34"/>
    <mergeCell ref="C41:AR41"/>
    <mergeCell ref="AU41:DJ41"/>
    <mergeCell ref="C42:AR42"/>
    <mergeCell ref="AU42:DJ42"/>
    <mergeCell ref="C43:AR43"/>
    <mergeCell ref="AU43:DJ43"/>
    <mergeCell ref="C38:AR38"/>
    <mergeCell ref="AU38:DJ38"/>
    <mergeCell ref="C39:AR39"/>
    <mergeCell ref="AU39:DJ39"/>
    <mergeCell ref="C40:AR40"/>
    <mergeCell ref="AU40:DJ40"/>
    <mergeCell ref="B54:DK58"/>
    <mergeCell ref="B59:DK62"/>
    <mergeCell ref="A64:DL65"/>
    <mergeCell ref="I70:AI71"/>
    <mergeCell ref="AM71:BL71"/>
    <mergeCell ref="BM71:CC71"/>
    <mergeCell ref="CD71:CH71"/>
    <mergeCell ref="C44:AR44"/>
    <mergeCell ref="AU44:DJ44"/>
    <mergeCell ref="C45:AR45"/>
    <mergeCell ref="AU45:DJ45"/>
    <mergeCell ref="B48:BF48"/>
    <mergeCell ref="BG48:DK48"/>
    <mergeCell ref="C77:DJ77"/>
    <mergeCell ref="B73:DK73"/>
    <mergeCell ref="C75:CG75"/>
    <mergeCell ref="CH75:CN75"/>
    <mergeCell ref="C76:Y76"/>
    <mergeCell ref="Z76:CG76"/>
    <mergeCell ref="CH76:CN76"/>
    <mergeCell ref="CO81:CQ81"/>
    <mergeCell ref="C82:AD82"/>
    <mergeCell ref="AE82:AJ82"/>
    <mergeCell ref="AK82:AM82"/>
    <mergeCell ref="BG82:CH82"/>
    <mergeCell ref="CI82:CN82"/>
    <mergeCell ref="CO82:CQ82"/>
    <mergeCell ref="C78:DJ78"/>
    <mergeCell ref="C79:BF79"/>
    <mergeCell ref="BG79:DJ79"/>
    <mergeCell ref="C80:BF80"/>
    <mergeCell ref="BG80:DJ80"/>
    <mergeCell ref="C81:AD81"/>
    <mergeCell ref="AE81:AJ81"/>
    <mergeCell ref="AK81:AM81"/>
    <mergeCell ref="BG81:CH81"/>
    <mergeCell ref="CI81:CN81"/>
    <mergeCell ref="C87:BC87"/>
    <mergeCell ref="BD87:BI87"/>
    <mergeCell ref="C88:AF88"/>
    <mergeCell ref="AG88:AL88"/>
    <mergeCell ref="C89:AF89"/>
    <mergeCell ref="AG89:AL89"/>
    <mergeCell ref="AM89:BL89"/>
    <mergeCell ref="C83:DJ83"/>
    <mergeCell ref="C84:AH84"/>
    <mergeCell ref="AI84:AN84"/>
    <mergeCell ref="C85:DJ85"/>
    <mergeCell ref="C86:BC86"/>
    <mergeCell ref="BD86:BI86"/>
    <mergeCell ref="C97:DJ97"/>
    <mergeCell ref="C98:DJ98"/>
    <mergeCell ref="C99:DJ99"/>
    <mergeCell ref="C100:DJ100"/>
    <mergeCell ref="C101:DJ101"/>
    <mergeCell ref="A118:DL119"/>
    <mergeCell ref="C91:DJ91"/>
    <mergeCell ref="C92:DJ92"/>
    <mergeCell ref="C93:DJ93"/>
    <mergeCell ref="C94:DJ94"/>
    <mergeCell ref="C95:DJ95"/>
    <mergeCell ref="C96:DJ96"/>
    <mergeCell ref="CD125:CH125"/>
    <mergeCell ref="B128:DK128"/>
    <mergeCell ref="D131:P132"/>
    <mergeCell ref="Q131:AC132"/>
    <mergeCell ref="AD131:AP132"/>
    <mergeCell ref="AQ131:BC132"/>
    <mergeCell ref="BD131:BP132"/>
    <mergeCell ref="CD131:CP132"/>
    <mergeCell ref="CQ131:DC132"/>
    <mergeCell ref="BQ131:CC132"/>
    <mergeCell ref="H125:AH126"/>
    <mergeCell ref="AM125:BL125"/>
    <mergeCell ref="BM125:CC125"/>
    <mergeCell ref="CD133:CP133"/>
    <mergeCell ref="CQ133:DC133"/>
    <mergeCell ref="D135:P135"/>
    <mergeCell ref="Q135:AC135"/>
    <mergeCell ref="AD135:AP135"/>
    <mergeCell ref="AQ135:BC135"/>
    <mergeCell ref="BD135:BP135"/>
    <mergeCell ref="BQ135:CC135"/>
    <mergeCell ref="D134:P134"/>
    <mergeCell ref="Q134:AC134"/>
    <mergeCell ref="AD134:AP134"/>
    <mergeCell ref="AQ134:BC134"/>
    <mergeCell ref="BD134:BP134"/>
    <mergeCell ref="BQ134:CC134"/>
    <mergeCell ref="D133:P133"/>
    <mergeCell ref="Q133:AC133"/>
    <mergeCell ref="AD133:AP133"/>
    <mergeCell ref="AQ133:BC133"/>
    <mergeCell ref="BD133:BP133"/>
    <mergeCell ref="BQ133:CC133"/>
    <mergeCell ref="CD134:CP134"/>
    <mergeCell ref="CQ134:DC134"/>
    <mergeCell ref="CD135:CP135"/>
    <mergeCell ref="CQ135:DC135"/>
    <mergeCell ref="D137:P137"/>
    <mergeCell ref="Q137:AC137"/>
    <mergeCell ref="AD137:AP137"/>
    <mergeCell ref="AQ137:BC137"/>
    <mergeCell ref="BD137:BP137"/>
    <mergeCell ref="BQ137:CC137"/>
    <mergeCell ref="D136:P136"/>
    <mergeCell ref="Q136:AC136"/>
    <mergeCell ref="AD136:AP136"/>
    <mergeCell ref="AQ136:BC136"/>
    <mergeCell ref="BD136:BP136"/>
    <mergeCell ref="BQ136:CC136"/>
    <mergeCell ref="D139:P139"/>
    <mergeCell ref="Q139:AC139"/>
    <mergeCell ref="AD139:AP139"/>
    <mergeCell ref="AQ139:BC139"/>
    <mergeCell ref="BD139:BP139"/>
    <mergeCell ref="BQ139:CC139"/>
    <mergeCell ref="D138:P138"/>
    <mergeCell ref="Q138:AC138"/>
    <mergeCell ref="AD138:AP138"/>
    <mergeCell ref="AQ138:BC138"/>
    <mergeCell ref="BD138:BP138"/>
    <mergeCell ref="BQ138:CC138"/>
    <mergeCell ref="D141:P141"/>
    <mergeCell ref="Q141:AC141"/>
    <mergeCell ref="AD141:AP141"/>
    <mergeCell ref="AQ141:BC141"/>
    <mergeCell ref="BD141:BP141"/>
    <mergeCell ref="BQ141:CC141"/>
    <mergeCell ref="D140:P140"/>
    <mergeCell ref="Q140:AC140"/>
    <mergeCell ref="AD140:AP140"/>
    <mergeCell ref="AQ140:BC140"/>
    <mergeCell ref="BD140:BP140"/>
    <mergeCell ref="BQ140:CC140"/>
    <mergeCell ref="D143:P143"/>
    <mergeCell ref="Q143:AC143"/>
    <mergeCell ref="AD143:AP143"/>
    <mergeCell ref="AQ143:BC143"/>
    <mergeCell ref="BD143:BP143"/>
    <mergeCell ref="BQ143:CC143"/>
    <mergeCell ref="D142:P142"/>
    <mergeCell ref="Q142:AC142"/>
    <mergeCell ref="AD142:AP142"/>
    <mergeCell ref="AQ142:BC142"/>
    <mergeCell ref="BD142:BP142"/>
    <mergeCell ref="BQ142:CC142"/>
    <mergeCell ref="D145:P145"/>
    <mergeCell ref="Q145:AC145"/>
    <mergeCell ref="AD145:AP145"/>
    <mergeCell ref="AQ145:BC145"/>
    <mergeCell ref="BD145:BP145"/>
    <mergeCell ref="BQ145:CC145"/>
    <mergeCell ref="D144:P144"/>
    <mergeCell ref="Q144:AC144"/>
    <mergeCell ref="AD144:AP144"/>
    <mergeCell ref="AQ144:BC144"/>
    <mergeCell ref="BD144:BP144"/>
    <mergeCell ref="BQ144:CC144"/>
    <mergeCell ref="D147:P147"/>
    <mergeCell ref="Q147:AC147"/>
    <mergeCell ref="AD147:AP147"/>
    <mergeCell ref="AQ147:BC147"/>
    <mergeCell ref="BD147:BP147"/>
    <mergeCell ref="BQ147:CC147"/>
    <mergeCell ref="D146:P146"/>
    <mergeCell ref="Q146:AC146"/>
    <mergeCell ref="AD146:AP146"/>
    <mergeCell ref="AQ146:BC146"/>
    <mergeCell ref="BD146:BP146"/>
    <mergeCell ref="BQ146:CC146"/>
    <mergeCell ref="D149:P149"/>
    <mergeCell ref="Q149:AC149"/>
    <mergeCell ref="AD149:AP149"/>
    <mergeCell ref="AQ149:BC149"/>
    <mergeCell ref="BD149:BP149"/>
    <mergeCell ref="BQ149:CC149"/>
    <mergeCell ref="D148:P148"/>
    <mergeCell ref="Q148:AC148"/>
    <mergeCell ref="AD148:AP148"/>
    <mergeCell ref="AQ148:BC148"/>
    <mergeCell ref="BD148:BP148"/>
    <mergeCell ref="BQ148:CC148"/>
    <mergeCell ref="AQ151:BC151"/>
    <mergeCell ref="BD151:BP151"/>
    <mergeCell ref="BQ151:CC151"/>
    <mergeCell ref="D150:P150"/>
    <mergeCell ref="Q150:AC150"/>
    <mergeCell ref="AD150:AP150"/>
    <mergeCell ref="AQ150:BC150"/>
    <mergeCell ref="BD150:BP150"/>
    <mergeCell ref="BQ150:CC150"/>
    <mergeCell ref="A179:DL180"/>
    <mergeCell ref="C102:DJ102"/>
    <mergeCell ref="C103:DJ103"/>
    <mergeCell ref="C167:DJ167"/>
    <mergeCell ref="C168:DJ168"/>
    <mergeCell ref="C169:DJ169"/>
    <mergeCell ref="C170:DJ170"/>
    <mergeCell ref="C171:DJ171"/>
    <mergeCell ref="C172:DJ172"/>
    <mergeCell ref="D153:P153"/>
    <mergeCell ref="Q153:AC153"/>
    <mergeCell ref="AD153:AP153"/>
    <mergeCell ref="AQ153:BC153"/>
    <mergeCell ref="BD153:BP153"/>
    <mergeCell ref="BQ153:CC153"/>
    <mergeCell ref="D152:P152"/>
    <mergeCell ref="Q152:AC152"/>
    <mergeCell ref="AD152:AP152"/>
    <mergeCell ref="AQ152:BC152"/>
    <mergeCell ref="BD152:BP152"/>
    <mergeCell ref="BQ152:CC152"/>
    <mergeCell ref="D151:P151"/>
    <mergeCell ref="Q151:AC151"/>
    <mergeCell ref="AD151:AP151"/>
    <mergeCell ref="C164:DJ164"/>
    <mergeCell ref="C165:DJ165"/>
    <mergeCell ref="C166:DJ166"/>
    <mergeCell ref="C155:DJ155"/>
    <mergeCell ref="C156:DJ156"/>
    <mergeCell ref="C157:DJ157"/>
    <mergeCell ref="C158:DJ158"/>
    <mergeCell ref="C159:DJ159"/>
    <mergeCell ref="C160:DJ160"/>
    <mergeCell ref="C161:DJ161"/>
    <mergeCell ref="C162:DJ162"/>
    <mergeCell ref="C163:DJ163"/>
  </mergeCells>
  <conditionalFormatting sqref="AM90:AR90 AV31:CT31 CV31:DG31 AU34:DG34 Q134:AC153 C159:DJ159 C161:DJ172">
    <cfRule type="cellIs" dxfId="1" priority="6" operator="equal">
      <formula>0</formula>
    </cfRule>
  </conditionalFormatting>
  <conditionalFormatting sqref="CU34:DG34 D134:DC153">
    <cfRule type="containsErrors" dxfId="0" priority="5">
      <formula>ISERROR(D34)</formula>
    </cfRule>
  </conditionalFormatting>
  <pageMargins left="0.23622047244094491" right="0.23622047244094491" top="0.74803149606299213" bottom="0.74803149606299213" header="0.31496062992125984" footer="0.31496062992125984"/>
  <pageSetup paperSize="9" scale="97" orientation="portrait" horizontalDpi="300" verticalDpi="300" r:id="rId1"/>
  <headerFooter>
    <oddHeader>&amp;R&amp;"-,Normal"&amp;8Página &amp;P de &amp;N  Páginas&amp;6Page &amp;P of  &amp;N Pages</oddHeader>
    <oddFooter>&amp;R&amp;"-,Normal"&amp;8COD: PNT C 060 - ANEXO II ED.2</oddFooter>
  </headerFooter>
  <rowBreaks count="2" manualBreakCount="2">
    <brk id="65" max="118" man="1"/>
    <brk id="119" max="118" man="1"/>
  </rowBreaks>
  <drawing r:id="rId2"/>
</worksheet>
</file>

<file path=xl/worksheets/sheet6.xml><?xml version="1.0" encoding="utf-8"?>
<worksheet xmlns="http://schemas.openxmlformats.org/spreadsheetml/2006/main" xmlns:r="http://schemas.openxmlformats.org/officeDocument/2006/relationships">
  <dimension ref="B2:N8"/>
  <sheetViews>
    <sheetView workbookViewId="0">
      <selection activeCell="G14" sqref="G14"/>
    </sheetView>
  </sheetViews>
  <sheetFormatPr baseColWidth="10" defaultColWidth="11.42578125" defaultRowHeight="12.75"/>
  <cols>
    <col min="1" max="16384" width="11.42578125" style="1"/>
  </cols>
  <sheetData>
    <row r="2" spans="2:14" ht="13.5" thickBot="1"/>
    <row r="3" spans="2:14">
      <c r="B3" s="455" t="s">
        <v>18</v>
      </c>
      <c r="C3" s="456"/>
      <c r="D3" s="456"/>
      <c r="E3" s="456"/>
      <c r="F3" s="456"/>
      <c r="G3" s="456"/>
      <c r="H3" s="457"/>
    </row>
    <row r="4" spans="2:14" ht="13.5" thickBot="1">
      <c r="B4" s="458"/>
      <c r="C4" s="459"/>
      <c r="D4" s="459"/>
      <c r="E4" s="459"/>
      <c r="F4" s="459"/>
      <c r="G4" s="459"/>
      <c r="H4" s="460"/>
    </row>
    <row r="7" spans="2:14">
      <c r="B7" s="2" t="s">
        <v>19</v>
      </c>
      <c r="C7" s="3">
        <v>1</v>
      </c>
      <c r="D7" s="3">
        <v>2</v>
      </c>
      <c r="E7" s="3">
        <v>3</v>
      </c>
      <c r="F7" s="3">
        <v>4</v>
      </c>
      <c r="G7" s="3">
        <v>5</v>
      </c>
      <c r="H7" s="3">
        <v>6</v>
      </c>
      <c r="I7" s="3">
        <v>7</v>
      </c>
      <c r="J7" s="3">
        <v>8</v>
      </c>
      <c r="K7" s="3">
        <v>10</v>
      </c>
      <c r="L7" s="3">
        <v>20</v>
      </c>
      <c r="M7" s="3">
        <v>50</v>
      </c>
      <c r="N7" s="3">
        <v>9.9999999999999997E+98</v>
      </c>
    </row>
    <row r="8" spans="2:14">
      <c r="B8" s="2" t="s">
        <v>20</v>
      </c>
      <c r="C8" s="3">
        <v>13.97</v>
      </c>
      <c r="D8" s="3">
        <v>4.53</v>
      </c>
      <c r="E8" s="3">
        <v>3.31</v>
      </c>
      <c r="F8" s="3">
        <v>2.87</v>
      </c>
      <c r="G8" s="3">
        <v>2.65</v>
      </c>
      <c r="H8" s="3">
        <v>2.52</v>
      </c>
      <c r="I8" s="3">
        <v>2.4300000000000002</v>
      </c>
      <c r="J8" s="3">
        <v>2.37</v>
      </c>
      <c r="K8" s="3">
        <v>2.2799999999999998</v>
      </c>
      <c r="L8" s="3">
        <v>2.13</v>
      </c>
      <c r="M8" s="3">
        <v>2.0499999999999998</v>
      </c>
      <c r="N8" s="3">
        <v>2</v>
      </c>
    </row>
  </sheetData>
  <mergeCells count="1">
    <mergeCell ref="B3:H4"/>
  </mergeCells>
  <pageMargins left="0.74803149606299213" right="0.74803149606299213" top="0.98425196850393704" bottom="0.98425196850393704" header="0" footer="0"/>
  <pageSetup paperSize="9" orientation="portrait" verticalDpi="300" r:id="rId1"/>
  <headerFooter alignWithMargins="0">
    <oddFooter>&amp;RCOD: PNT C 034 - ANEXO I ED.1</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5</vt:i4>
      </vt:variant>
    </vt:vector>
  </HeadingPairs>
  <TitlesOfParts>
    <vt:vector size="11" baseType="lpstr">
      <vt:lpstr>DATOS</vt:lpstr>
      <vt:lpstr>CALIBRACIÓN con M1CH</vt:lpstr>
      <vt:lpstr>CALIBRACIÓN con ME2C</vt:lpstr>
      <vt:lpstr>CERTIFICADO con M1CH</vt:lpstr>
      <vt:lpstr>CERTIFICADO con ME2C</vt:lpstr>
      <vt:lpstr>Grados Libertad</vt:lpstr>
      <vt:lpstr>'CALIBRACIÓN con M1CH'!Área_de_impresión</vt:lpstr>
      <vt:lpstr>'CALIBRACIÓN con ME2C'!Área_de_impresión</vt:lpstr>
      <vt:lpstr>'CERTIFICADO con M1CH'!Área_de_impresión</vt:lpstr>
      <vt:lpstr>'CERTIFICADO con ME2C'!Área_de_impresión</vt:lpstr>
      <vt:lpstr>DATOS!Área_de_impresión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 García-Muñoz Martinez</dc:creator>
  <cp:lastModifiedBy>Julio</cp:lastModifiedBy>
  <cp:lastPrinted>2019-02-01T11:29:51Z</cp:lastPrinted>
  <dcterms:created xsi:type="dcterms:W3CDTF">2002-03-13T23:56:33Z</dcterms:created>
  <dcterms:modified xsi:type="dcterms:W3CDTF">2019-04-03T13:48:41Z</dcterms:modified>
</cp:coreProperties>
</file>