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C8D009D7-03F3-407D-A160-B7844263A5DD}" xr6:coauthVersionLast="47" xr6:coauthVersionMax="47" xr10:uidLastSave="{00000000-0000-0000-0000-000000000000}"/>
  <bookViews>
    <workbookView xWindow="28680" yWindow="-120" windowWidth="24240" windowHeight="1302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M8" i="10" s="1"/>
  <c r="E7" i="9"/>
  <c r="E8" i="9"/>
  <c r="E9" i="9"/>
  <c r="E10" i="9"/>
  <c r="M12" i="10" s="1"/>
  <c r="E11" i="9"/>
  <c r="E12" i="9"/>
  <c r="E13" i="9"/>
  <c r="E14" i="9"/>
  <c r="M16" i="10" s="1"/>
  <c r="E15" i="9"/>
  <c r="E16" i="9"/>
  <c r="E17" i="9"/>
  <c r="E18" i="9"/>
  <c r="M20" i="10" s="1"/>
  <c r="E19" i="9"/>
  <c r="E20" i="9"/>
  <c r="E21" i="9"/>
  <c r="E22" i="9"/>
  <c r="M24" i="10" s="1"/>
  <c r="E23" i="9"/>
  <c r="E24" i="9"/>
  <c r="E25" i="9"/>
  <c r="E26" i="9"/>
  <c r="M28" i="10" s="1"/>
  <c r="E27" i="9"/>
  <c r="E28" i="9"/>
  <c r="E29" i="9"/>
  <c r="E30" i="9"/>
  <c r="M32" i="10" s="1"/>
  <c r="E31" i="9"/>
  <c r="E32" i="9"/>
  <c r="E33" i="9"/>
  <c r="E34" i="9"/>
  <c r="M36" i="10" s="1"/>
  <c r="E35" i="9"/>
  <c r="E36" i="9"/>
  <c r="E2" i="9"/>
  <c r="F2" i="9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<sst xmlns="http://schemas.openxmlformats.org/spreadsheetml/2006/main" count="109" uniqueCount="67">
  <si>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</si>
  <si>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</si>
  <si>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</si>
  <si>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</si>
  <si>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</si>
  <si>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</si>
  <si>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</si>
  <si>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</si>
  <si>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</si>
  <si>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</si>
  <si>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</si>
  <si>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</si>
  <si>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</si>
  <si>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</si>
  <si>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</si>
  <si>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</si>
  <si>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</si>
  <si>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</si>
  <si>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</si>
  <si>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</si>
  <si>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</si>
  <si>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</si>
  <si>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</si>
  <si>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</si>
  <si>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</si>
  <si>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</si>
  <si>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</si>
  <si>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</si>
  <si>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</si>
  <si>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</si>
  <si>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</si>
  <si>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</si>
  <si>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</si>
  <si>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</si>
  <si>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</si>
  <si>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</si>
  <si>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</si>
  <si>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</si>
  <si>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</si>
  <si>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</si>
  <si>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</si>
  <si>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</si>
  <si>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</si>
  <si>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</si>
  <si>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</si>
  <si>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</si>
  <si>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</si>
  <si>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</si>
  <si>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</si>
  <si>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</si>
  <si>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</si>
  <si>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</si>
  <si>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</si>
  <si>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</si>
  <si>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</si>
  <si>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</si>
  <si>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</si>
  <si>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</si>
  <si>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</si>
  <si>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</si>
  <si>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</si>
  <si>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</si>
  <si>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</si>
  <si>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</si>
  <si>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</si>
  <si>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</si>
  <si>
    <t>applicant.sanitized_grade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</si>
</sst>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0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H2" totalsRowShown="0" headerRowDxfId="19" dataDxfId="18">
  <autoFilter ref="B1:H2" xr:uid="{00000000-0009-0000-0100-000002000000}"/>
  <tableColumns count="7">
    <tableColumn id="1" xr3:uid="{00000000-0010-0000-0000-000001000000}" name="Nachname" dataDxfId="17"/>
    <tableColumn id="2" xr3:uid="{00000000-0010-0000-0000-000002000000}" name="Vorname" dataDxfId="16"/>
    <tableColumn id="3" xr3:uid="{00000000-0010-0000-0000-000003000000}" name="Hochschule" dataDxfId="15"/>
    <tableColumn id="4" xr3:uid="{00000000-0010-0000-0000-000004000000}" name="Matrikelnummer" dataDxfId="14"/>
    <tableColumn id="8" xr3:uid="{DF1C2C88-275C-4D8A-BD91-B3992E33C931}" name="Note" dataDxfId="13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IF(Notenliste!D2&lt;&gt;0,Notenliste!$B$43," ")</calculatedColumnFormula>
    </tableColumn>
    <tableColumn id="4" xr3:uid="{00000000-0010-0000-0100-000004000000}" name="Note" dataDxfId="5" totalsRowDxfId="4">
      <calculatedColumnFormula>IF(Notenliste!F2="KP"," ",IF(Notenliste!F2="NB","nicht bestanden",Notenliste!F2))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F2" sqref="F2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6" width="9" style="40" customWidth="1"/>
    <col min="7" max="7" width="31.88671875" style="39" bestFit="1" customWidth="1"/>
    <col min="8" max="8" width="39.88671875" style="39" customWidth="1"/>
    <col min="9" max="9" width="45.109375" style="39" hidden="1" customWidth="1"/>
    <col min="10" max="10" width="9.44140625" style="39" hidden="1" customWidth="1"/>
    <col min="11" max="16384" width="11.44140625" hidden="1"/>
  </cols>
  <sheetData>
    <row r="1" spans="1:10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7" t="s">
        <v>20</v>
      </c>
      <c r="H1" s="37" t="s">
        <v>21</v>
      </c>
      <c r="I1" s="37" t="s">
        <v>22</v>
      </c>
      <c r="J1" s="37" t="s">
        <v>23</v>
      </c>
    </row>
    <row r="2" spans="1:10" x14ac:dyDescent="0.3">
      <c r="A2">
        <v>1</v>
      </c>
      <c r="B2" s="39" t="s">
        <v>53</v>
      </c>
      <c r="C2" s="39" t="s">
        <v>54</v>
      </c>
      <c r="D2" s="39" t="s">
        <v>55</v>
      </c>
      <c r="E2" s="39" t="s">
        <v>56</v>
      </c>
      <c r="F2" s="39" t="s">
        <v>66</v>
      </c>
      <c r="G2" s="39" t="s">
        <v>57</v>
      </c>
      <c r="H2" s="39" t="s">
        <v>58</v>
      </c>
      <c r="I2" s="39" t="s">
        <v>52</v>
      </c>
    </row>
    <row r="3" spans="1:10" x14ac:dyDescent="0.3">
      <c r="A3">
        <v>2</v>
      </c>
      <c r="E3" s="39"/>
      <c r="F3" s="39"/>
      <c r="I3" s="39" t="s">
        <v>52</v>
      </c>
    </row>
    <row r="4" spans="1:10" x14ac:dyDescent="0.3">
      <c r="A4">
        <v>3</v>
      </c>
      <c r="E4" s="39"/>
      <c r="F4" s="39"/>
      <c r="I4" s="39" t="s">
        <v>52</v>
      </c>
    </row>
    <row r="5" spans="1:10" x14ac:dyDescent="0.3">
      <c r="A5">
        <v>4</v>
      </c>
      <c r="E5" s="39"/>
      <c r="F5" s="39"/>
      <c r="I5" s="39" t="s">
        <v>52</v>
      </c>
    </row>
    <row r="6" spans="1:10" x14ac:dyDescent="0.3">
      <c r="A6">
        <v>5</v>
      </c>
      <c r="E6" s="39"/>
      <c r="F6" s="39"/>
      <c r="I6" s="39" t="s">
        <v>52</v>
      </c>
    </row>
    <row r="7" spans="1:10" x14ac:dyDescent="0.3">
      <c r="A7">
        <v>6</v>
      </c>
      <c r="E7" s="39"/>
      <c r="F7" s="39"/>
      <c r="I7" s="39" t="s">
        <v>52</v>
      </c>
    </row>
    <row r="8" spans="1:10" x14ac:dyDescent="0.3">
      <c r="A8">
        <v>7</v>
      </c>
      <c r="E8" s="39"/>
      <c r="F8" s="39"/>
      <c r="I8" s="39" t="s">
        <v>52</v>
      </c>
    </row>
    <row r="9" spans="1:10" x14ac:dyDescent="0.3">
      <c r="A9">
        <v>8</v>
      </c>
      <c r="E9" s="39"/>
      <c r="F9" s="39"/>
      <c r="I9" s="39" t="s">
        <v>52</v>
      </c>
    </row>
    <row r="10" spans="1:10" x14ac:dyDescent="0.3">
      <c r="A10">
        <v>9</v>
      </c>
      <c r="E10" s="39"/>
      <c r="F10" s="39"/>
      <c r="I10" s="39" t="s">
        <v>52</v>
      </c>
    </row>
    <row r="11" spans="1:10" x14ac:dyDescent="0.3">
      <c r="A11">
        <v>10</v>
      </c>
      <c r="E11" s="39"/>
      <c r="F11" s="39"/>
      <c r="I11" s="39" t="s">
        <v>52</v>
      </c>
    </row>
    <row r="12" spans="1:10" x14ac:dyDescent="0.3">
      <c r="A12">
        <v>11</v>
      </c>
      <c r="E12" s="39"/>
      <c r="F12" s="39"/>
      <c r="I12" s="39" t="s">
        <v>52</v>
      </c>
    </row>
    <row r="13" spans="1:10" x14ac:dyDescent="0.3">
      <c r="A13">
        <v>12</v>
      </c>
      <c r="E13" s="39"/>
      <c r="F13" s="39"/>
      <c r="I13" s="39" t="s">
        <v>52</v>
      </c>
    </row>
    <row r="14" spans="1:10" x14ac:dyDescent="0.3">
      <c r="A14">
        <v>13</v>
      </c>
      <c r="E14" s="39"/>
      <c r="F14" s="39"/>
      <c r="I14" s="39" t="s">
        <v>52</v>
      </c>
    </row>
    <row r="15" spans="1:10" x14ac:dyDescent="0.3">
      <c r="A15">
        <v>14</v>
      </c>
      <c r="E15" s="39"/>
      <c r="F15" s="39"/>
      <c r="I15" s="39" t="s">
        <v>52</v>
      </c>
    </row>
    <row r="16" spans="1:10" x14ac:dyDescent="0.3">
      <c r="A16">
        <v>15</v>
      </c>
      <c r="E16" s="39"/>
      <c r="F16" s="39"/>
      <c r="I16" s="39" t="s">
        <v>52</v>
      </c>
    </row>
    <row r="17" spans="1:9" x14ac:dyDescent="0.3">
      <c r="A17">
        <v>16</v>
      </c>
      <c r="E17" s="39"/>
      <c r="F17" s="39"/>
      <c r="I17" s="39" t="s">
        <v>52</v>
      </c>
    </row>
    <row r="18" spans="1:9" x14ac:dyDescent="0.3">
      <c r="A18">
        <v>17</v>
      </c>
      <c r="E18" s="39"/>
      <c r="F18" s="39"/>
      <c r="I18" s="39" t="s">
        <v>52</v>
      </c>
    </row>
    <row r="19" spans="1:9" x14ac:dyDescent="0.3">
      <c r="A19">
        <v>18</v>
      </c>
      <c r="E19" s="39"/>
      <c r="F19" s="39"/>
      <c r="I19" s="39" t="s">
        <v>52</v>
      </c>
    </row>
    <row r="20" spans="1:9" x14ac:dyDescent="0.3">
      <c r="A20">
        <v>19</v>
      </c>
      <c r="E20" s="39"/>
      <c r="F20" s="39"/>
      <c r="I20" s="39" t="s">
        <v>52</v>
      </c>
    </row>
    <row r="21" spans="1:9" x14ac:dyDescent="0.3">
      <c r="A21">
        <v>20</v>
      </c>
      <c r="E21" s="39"/>
      <c r="F21" s="39"/>
      <c r="I21" s="39" t="s">
        <v>52</v>
      </c>
    </row>
    <row r="22" spans="1:9" x14ac:dyDescent="0.3">
      <c r="A22">
        <v>21</v>
      </c>
      <c r="E22" s="39"/>
      <c r="F22" s="39"/>
      <c r="I22" s="39" t="s">
        <v>52</v>
      </c>
    </row>
    <row r="23" spans="1:9" x14ac:dyDescent="0.3">
      <c r="A23">
        <v>22</v>
      </c>
      <c r="E23" s="39"/>
      <c r="F23" s="39"/>
      <c r="I23" s="39" t="s">
        <v>52</v>
      </c>
    </row>
    <row r="24" spans="1:9" x14ac:dyDescent="0.3">
      <c r="A24">
        <v>23</v>
      </c>
      <c r="E24" s="39"/>
      <c r="F24" s="39"/>
      <c r="I24" s="39" t="s">
        <v>52</v>
      </c>
    </row>
    <row r="25" spans="1:9" x14ac:dyDescent="0.3">
      <c r="A25">
        <v>24</v>
      </c>
    </row>
    <row r="26" spans="1:9" x14ac:dyDescent="0.3">
      <c r="A26">
        <v>25</v>
      </c>
    </row>
    <row r="27" spans="1:9" x14ac:dyDescent="0.3">
      <c r="A27">
        <v>26</v>
      </c>
    </row>
    <row r="28" spans="1:9" x14ac:dyDescent="0.3">
      <c r="A28">
        <v>27</v>
      </c>
    </row>
    <row r="29" spans="1:9" x14ac:dyDescent="0.3">
      <c r="A29">
        <v>28</v>
      </c>
    </row>
    <row r="30" spans="1:9" x14ac:dyDescent="0.3">
      <c r="A30">
        <v>29</v>
      </c>
    </row>
    <row r="31" spans="1:9" x14ac:dyDescent="0.3">
      <c r="A31">
        <v>30</v>
      </c>
    </row>
    <row r="32" spans="1:9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tabSelected="1" workbookViewId="0">
      <selection activeCell="E13" sqref="E13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8867187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8867187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8867187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8867187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8867187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8867187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8867187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8867187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8867187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8867187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8867187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8867187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8867187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8867187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8867187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8867187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8867187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8867187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8867187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8867187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8867187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8867187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8867187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8867187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8867187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8867187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8867187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8867187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8867187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8867187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8867187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8867187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8867187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8867187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8867187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8867187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8867187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8867187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8867187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8867187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8867187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8867187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8867187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8867187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8867187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8867187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8867187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8867187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8867187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8867187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8867187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8867187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8867187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8867187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8867187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8867187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8867187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8867187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8867187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8867187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8867187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8867187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8867187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8867187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8867187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36</v>
      </c>
      <c r="I1" s="41" t="s">
        <v>37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applicant.sanitized_grade</v>
      </c>
      <c r="F2" s="30" t="e">
        <f>LOOKUP(E2,{0;1;49.75;55.75;61.75;67.75;72.75;78.75;84.75;89.75;94.75;97.75},{"KP";"NB";4;3.7;3.3;3;2.7;2.3;2;1.7;1.3;1})</f>
        <v>#N/A</v>
      </c>
      <c r="G2" s="4"/>
      <c r="H2" s="35"/>
      <c r="I2" s="33" t="str">
        <f t="shared" ref="I2" si="0">IF(E2&gt;0,"X","")</f>
        <v>X</v>
      </c>
      <c r="J2" s="35"/>
      <c r="K2" s="4"/>
      <c r="L2" s="22"/>
      <c r="M2" s="2" t="str">
        <f>IF(E2&gt;0,$B$43,0)</f>
        <v>course.ects_points</v>
      </c>
      <c r="N2" s="2" t="str">
        <f>IF(E2&gt;0,$B$42,0)</f>
        <v>course.ger</v>
      </c>
      <c r="O2" s="11" t="e">
        <f>IF(E2&gt;0,$F$38,0)</f>
        <v>#DIV/0!</v>
      </c>
      <c r="P2" s="1" t="str">
        <f>IF(E2&gt;0,$B$44,0)</f>
        <v>course.name</v>
      </c>
      <c r="Q2" s="1">
        <f>IF(E2&gt;0,$B$41,0)</f>
        <v>0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ref="I3:I36" si="1">IF(E3&gt;0,"X","")</f>
        <v/>
      </c>
      <c r="J3" s="35"/>
      <c r="K3" s="4"/>
      <c r="L3" s="22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1"/>
        <v/>
      </c>
      <c r="J4" s="35"/>
      <c r="K4" s="4"/>
      <c r="L4" s="22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1"/>
        <v/>
      </c>
      <c r="J5" s="35"/>
      <c r="K5" s="4"/>
      <c r="L5" s="22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1"/>
        <v/>
      </c>
      <c r="J6" s="35"/>
      <c r="K6" s="4"/>
      <c r="L6" s="22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1"/>
        <v/>
      </c>
      <c r="J7" s="35"/>
      <c r="K7" s="4"/>
      <c r="L7" s="22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1"/>
        <v/>
      </c>
      <c r="J8" s="35"/>
      <c r="K8" s="4"/>
      <c r="L8" s="22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1"/>
        <v/>
      </c>
      <c r="J9" s="35"/>
      <c r="K9" s="4"/>
      <c r="L9" s="22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1"/>
        <v/>
      </c>
      <c r="J10" s="35"/>
      <c r="K10" s="4"/>
      <c r="L10" s="22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1"/>
        <v/>
      </c>
      <c r="J11" s="35"/>
      <c r="K11" s="4"/>
      <c r="L11" s="22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1"/>
        <v/>
      </c>
      <c r="J12" s="35"/>
      <c r="K12" s="4"/>
      <c r="L12" s="22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1"/>
        <v/>
      </c>
      <c r="J13" s="35"/>
      <c r="K13" s="4"/>
      <c r="L13" s="22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1"/>
        <v/>
      </c>
      <c r="J14" s="35"/>
      <c r="K14" s="4"/>
      <c r="L14" s="22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1"/>
        <v/>
      </c>
      <c r="J15" s="35"/>
      <c r="K15" s="4"/>
      <c r="L15" s="22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1"/>
        <v/>
      </c>
      <c r="J16" s="35"/>
      <c r="K16" s="4"/>
      <c r="L16" s="22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1"/>
        <v/>
      </c>
      <c r="J17" s="35"/>
      <c r="K17" s="4"/>
      <c r="L17" s="22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1"/>
        <v/>
      </c>
      <c r="J18" s="35"/>
      <c r="K18" s="4"/>
      <c r="L18" s="22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1"/>
        <v/>
      </c>
      <c r="J19" s="35"/>
      <c r="K19" s="4"/>
      <c r="L19" s="22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1"/>
        <v/>
      </c>
      <c r="J20" s="35"/>
      <c r="K20" s="4"/>
      <c r="L20" s="22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1"/>
        <v/>
      </c>
      <c r="J21" s="35"/>
      <c r="K21" s="4"/>
      <c r="L21" s="22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1"/>
        <v/>
      </c>
      <c r="J22" s="35"/>
      <c r="K22" s="4"/>
      <c r="L22" s="22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1"/>
        <v/>
      </c>
      <c r="J23" s="35"/>
      <c r="K23" s="4"/>
      <c r="L23" s="22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1"/>
        <v/>
      </c>
      <c r="J24" s="35"/>
      <c r="K24" s="4"/>
      <c r="L24" s="22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1"/>
        <v/>
      </c>
      <c r="J25" s="35"/>
      <c r="K25" s="4"/>
      <c r="L25" s="22"/>
      <c r="M25" s="2"/>
      <c r="N25" s="2"/>
      <c r="O25" s="11"/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1"/>
        <v/>
      </c>
      <c r="J26" s="35"/>
      <c r="K26" s="4"/>
      <c r="L26" s="22"/>
      <c r="M26" s="2"/>
      <c r="N26" s="2"/>
      <c r="O26" s="11"/>
    </row>
    <row r="27" spans="1:17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>
        <f>RAWDATA!F27</f>
        <v>0</v>
      </c>
      <c r="F27" s="30" t="str">
        <f>LOOKUP(E27,{0;1;49.75;55.75;61.75;67.75;72.75;78.75;84.75;89.75;94.75;97.75},{"KP";"NB";4;3.7;3.3;3;2.7;2.3;2;1.7;1.3;1})</f>
        <v>KP</v>
      </c>
      <c r="G27" s="4"/>
      <c r="H27" s="35"/>
      <c r="I27" s="33" t="str">
        <f t="shared" si="1"/>
        <v/>
      </c>
      <c r="J27" s="35"/>
      <c r="K27" s="4"/>
      <c r="L27" s="22"/>
      <c r="M27" s="2"/>
      <c r="N27" s="2"/>
      <c r="O27" s="11"/>
    </row>
    <row r="28" spans="1:17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>
        <f>RAWDATA!F28</f>
        <v>0</v>
      </c>
      <c r="F28" s="30" t="str">
        <f>LOOKUP(E28,{0;1;49.75;55.75;61.75;67.75;72.75;78.75;84.75;89.75;94.75;97.75},{"KP";"NB";4;3.7;3.3;3;2.7;2.3;2;1.7;1.3;1})</f>
        <v>KP</v>
      </c>
      <c r="G28" s="4"/>
      <c r="H28" s="35"/>
      <c r="I28" s="33" t="str">
        <f t="shared" si="1"/>
        <v/>
      </c>
      <c r="J28" s="35"/>
      <c r="K28" s="4"/>
      <c r="L28" s="22"/>
      <c r="M28" s="2"/>
      <c r="N28" s="2"/>
      <c r="O28" s="11"/>
    </row>
    <row r="29" spans="1:17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>
        <f>RAWDATA!F29</f>
        <v>0</v>
      </c>
      <c r="F29" s="30" t="str">
        <f>LOOKUP(E29,{0;1;49.75;55.75;61.75;67.75;72.75;78.75;84.75;89.75;94.75;97.75},{"KP";"NB";4;3.7;3.3;3;2.7;2.3;2;1.7;1.3;1})</f>
        <v>KP</v>
      </c>
      <c r="G29" s="4"/>
      <c r="H29" s="35"/>
      <c r="I29" s="33" t="str">
        <f t="shared" si="1"/>
        <v/>
      </c>
      <c r="J29" s="35"/>
      <c r="K29" s="4"/>
      <c r="L29" s="22"/>
      <c r="M29" s="2"/>
      <c r="N29" s="2"/>
      <c r="O29" s="11"/>
    </row>
    <row r="30" spans="1:17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>
        <f>RAWDATA!F30</f>
        <v>0</v>
      </c>
      <c r="F30" s="30" t="str">
        <f>LOOKUP(E30,{0;1;49.75;55.75;61.75;67.75;72.75;78.75;84.75;89.75;94.75;97.75},{"KP";"NB";4;3.7;3.3;3;2.7;2.3;2;1.7;1.3;1})</f>
        <v>KP</v>
      </c>
      <c r="G30" s="4"/>
      <c r="H30" s="35"/>
      <c r="I30" s="33" t="str">
        <f t="shared" si="1"/>
        <v/>
      </c>
      <c r="J30" s="35"/>
      <c r="K30" s="4"/>
      <c r="L30" s="22"/>
      <c r="M30" s="2"/>
      <c r="N30" s="2"/>
      <c r="O30" s="11"/>
    </row>
    <row r="31" spans="1:17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>
        <f>RAWDATA!F31</f>
        <v>0</v>
      </c>
      <c r="F31" s="30" t="str">
        <f>LOOKUP(E31,{0;1;49.75;55.75;61.75;67.75;72.75;78.75;84.75;89.75;94.75;97.75},{"KP";"NB";4;3.7;3.3;3;2.7;2.3;2;1.7;1.3;1})</f>
        <v>KP</v>
      </c>
      <c r="G31" s="4"/>
      <c r="H31" s="35"/>
      <c r="I31" s="33" t="str">
        <f t="shared" si="1"/>
        <v/>
      </c>
      <c r="J31" s="35"/>
      <c r="K31" s="4"/>
      <c r="L31" s="22"/>
      <c r="M31" s="2"/>
      <c r="N31" s="2"/>
      <c r="O31" s="11"/>
    </row>
    <row r="32" spans="1:17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>
        <f>RAWDATA!F32</f>
        <v>0</v>
      </c>
      <c r="F32" s="30" t="str">
        <f>LOOKUP(E32,{0;1;49.75;55.75;61.75;67.75;72.75;78.75;84.75;89.75;94.75;97.75},{"KP";"NB";4;3.7;3.3;3;2.7;2.3;2;1.7;1.3;1})</f>
        <v>KP</v>
      </c>
      <c r="G32" s="4"/>
      <c r="H32" s="35"/>
      <c r="I32" s="33" t="str">
        <f t="shared" si="1"/>
        <v/>
      </c>
      <c r="J32" s="35"/>
      <c r="K32" s="4"/>
      <c r="L32" s="22"/>
      <c r="M32" s="2"/>
      <c r="N32" s="2"/>
      <c r="O32" s="11"/>
    </row>
    <row r="33" spans="1:17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>
        <f>RAWDATA!F33</f>
        <v>0</v>
      </c>
      <c r="F33" s="30" t="str">
        <f>LOOKUP(E33,{0;1;49.75;55.75;61.75;67.75;72.75;78.75;84.75;89.75;94.75;97.75},{"KP";"NB";4;3.7;3.3;3;2.7;2.3;2;1.7;1.3;1})</f>
        <v>KP</v>
      </c>
      <c r="G33" s="4"/>
      <c r="H33" s="35"/>
      <c r="I33" s="33" t="str">
        <f t="shared" si="1"/>
        <v/>
      </c>
      <c r="J33" s="35"/>
      <c r="K33" s="4"/>
      <c r="L33" s="22"/>
      <c r="M33" s="2"/>
      <c r="N33" s="2"/>
      <c r="O33" s="11"/>
    </row>
    <row r="34" spans="1:17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>
        <f>RAWDATA!F34</f>
        <v>0</v>
      </c>
      <c r="F34" s="30" t="str">
        <f>LOOKUP(E34,{0;1;49.75;55.75;61.75;67.75;72.75;78.75;84.75;89.75;94.75;97.75},{"KP";"NB";4;3.7;3.3;3;2.7;2.3;2;1.7;1.3;1})</f>
        <v>KP</v>
      </c>
      <c r="G34" s="4"/>
      <c r="H34" s="35"/>
      <c r="I34" s="33" t="str">
        <f t="shared" si="1"/>
        <v/>
      </c>
      <c r="J34" s="35"/>
      <c r="K34" s="4"/>
      <c r="L34" s="22"/>
      <c r="M34" s="2"/>
      <c r="N34" s="2"/>
      <c r="O34" s="11"/>
    </row>
    <row r="35" spans="1:17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>
        <f>RAWDATA!F35</f>
        <v>0</v>
      </c>
      <c r="F35" s="30" t="str">
        <f>LOOKUP(E35,{0;1;49.75;55.75;61.75;67.75;72.75;78.75;84.75;89.75;94.75;97.75},{"KP";"NB";4;3.7;3.3;3;2.7;2.3;2;1.7;1.3;1})</f>
        <v>KP</v>
      </c>
      <c r="G35" s="4"/>
      <c r="H35" s="35"/>
      <c r="I35" s="33" t="str">
        <f t="shared" si="1"/>
        <v/>
      </c>
      <c r="J35" s="35"/>
      <c r="K35" s="4"/>
      <c r="L35" s="22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>
        <f>RAWDATA!F36</f>
        <v>0</v>
      </c>
      <c r="F36" s="30" t="str">
        <f>LOOKUP(E36,{0;1;49.75;55.75;61.75;67.75;72.75;78.75;84.75;89.75;94.75;97.75},{"KP";"NB";4;3.7;3.3;3;2.7;2.3;2;1.7;1.3;1})</f>
        <v>KP</v>
      </c>
      <c r="G36" s="4"/>
      <c r="H36" s="35"/>
      <c r="I36" s="33" t="str">
        <f t="shared" si="1"/>
        <v/>
      </c>
      <c r="J36" s="35"/>
      <c r="K36" s="4"/>
      <c r="L36" s="22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2"/>
    </row>
    <row r="38" spans="1:17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2"/>
    </row>
    <row r="39" spans="1:17" x14ac:dyDescent="0.25">
      <c r="A39" s="4"/>
      <c r="B39" s="4" t="s">
        <v>11</v>
      </c>
      <c r="C39" s="6"/>
      <c r="D39" s="6"/>
      <c r="E39" s="9"/>
      <c r="F39" s="5" t="e">
        <f>ROUNDUP(STDEVP(F2:F18),1)</f>
        <v>#N/A</v>
      </c>
      <c r="G39" s="4"/>
      <c r="H39" s="4"/>
      <c r="I39" s="5"/>
      <c r="J39" s="4"/>
      <c r="K39" s="4"/>
      <c r="L39" s="22"/>
    </row>
    <row r="40" spans="1:17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2"/>
      <c r="L40" s="22"/>
    </row>
    <row r="41" spans="1:17" ht="12.75" customHeight="1" x14ac:dyDescent="0.25">
      <c r="A41" s="4" t="s">
        <v>14</v>
      </c>
      <c r="B41" s="10"/>
      <c r="C41" s="23"/>
      <c r="D41" s="67" t="s">
        <v>34</v>
      </c>
      <c r="E41" s="67"/>
      <c r="F41" s="67"/>
      <c r="G41" s="67"/>
      <c r="H41" s="31"/>
      <c r="I41" s="25"/>
      <c r="J41" s="31"/>
      <c r="K41" s="31"/>
      <c r="L41" s="22"/>
    </row>
    <row r="42" spans="1:17" x14ac:dyDescent="0.25">
      <c r="A42" s="4" t="s">
        <v>15</v>
      </c>
      <c r="B42" s="36" t="s">
        <v>59</v>
      </c>
      <c r="C42" s="23"/>
      <c r="D42" s="67"/>
      <c r="E42" s="67"/>
      <c r="F42" s="67"/>
      <c r="G42" s="67"/>
      <c r="H42" s="31"/>
      <c r="I42" s="25"/>
      <c r="J42" s="31"/>
      <c r="K42" s="31"/>
      <c r="L42" s="22"/>
    </row>
    <row r="43" spans="1:17" x14ac:dyDescent="0.25">
      <c r="A43" s="4" t="s">
        <v>16</v>
      </c>
      <c r="B43" s="36" t="s">
        <v>61</v>
      </c>
      <c r="C43" s="23"/>
      <c r="D43" s="67"/>
      <c r="E43" s="67"/>
      <c r="F43" s="67"/>
      <c r="G43" s="67"/>
      <c r="H43" s="31"/>
      <c r="I43" s="25"/>
      <c r="J43" s="31"/>
      <c r="K43" s="31"/>
      <c r="L43" s="22"/>
    </row>
    <row r="44" spans="1:17" x14ac:dyDescent="0.25">
      <c r="A44" s="4" t="s">
        <v>17</v>
      </c>
      <c r="B44" s="10" t="s">
        <v>63</v>
      </c>
      <c r="C44" s="23"/>
      <c r="D44" s="67"/>
      <c r="E44" s="67"/>
      <c r="F44" s="67"/>
      <c r="G44" s="67"/>
      <c r="H44" s="31"/>
      <c r="I44" s="25"/>
      <c r="J44" s="31"/>
      <c r="K44" s="31"/>
      <c r="L44" s="22"/>
    </row>
    <row r="45" spans="1:17" x14ac:dyDescent="0.25">
      <c r="A45" s="4" t="s">
        <v>43</v>
      </c>
      <c r="B45" s="10" t="s">
        <v>65</v>
      </c>
      <c r="C45" s="23"/>
      <c r="D45" s="67"/>
      <c r="E45" s="67"/>
      <c r="F45" s="67"/>
      <c r="G45" s="67"/>
      <c r="H45" s="31"/>
      <c r="I45" s="25"/>
      <c r="J45" s="31"/>
      <c r="K45" s="31"/>
      <c r="L45" s="22"/>
    </row>
    <row r="46" spans="1:17" x14ac:dyDescent="0.25">
      <c r="A46" s="4" t="s">
        <v>51</v>
      </c>
      <c r="B46" s="10" t="s">
        <v>64</v>
      </c>
      <c r="C46" s="23"/>
      <c r="D46" s="67"/>
      <c r="E46" s="67"/>
      <c r="F46" s="67"/>
      <c r="G46" s="67"/>
      <c r="H46" s="31"/>
      <c r="I46" s="25"/>
      <c r="J46" s="31"/>
      <c r="K46" s="31"/>
      <c r="L46" s="22"/>
    </row>
    <row r="47" spans="1:17" x14ac:dyDescent="0.25">
      <c r="A47" s="4" t="s">
        <v>33</v>
      </c>
      <c r="B47" s="10" t="s">
        <v>60</v>
      </c>
      <c r="C47" s="23"/>
      <c r="D47" s="67"/>
      <c r="E47" s="67"/>
      <c r="F47" s="67"/>
      <c r="G47" s="67"/>
      <c r="H47" s="31"/>
      <c r="I47" s="25"/>
      <c r="J47" s="31"/>
      <c r="K47" s="31"/>
      <c r="L47" s="22"/>
    </row>
    <row r="48" spans="1:17" x14ac:dyDescent="0.25">
      <c r="A48" s="4" t="s">
        <v>44</v>
      </c>
      <c r="B48" s="60" t="s">
        <v>62</v>
      </c>
      <c r="C48" s="23"/>
      <c r="D48" s="67"/>
      <c r="E48" s="67"/>
      <c r="F48" s="67"/>
      <c r="G48" s="67"/>
      <c r="H48" s="22"/>
      <c r="I48" s="25"/>
      <c r="J48" s="22"/>
      <c r="K48" s="22"/>
      <c r="L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8" t="str">
        <f>Notenliste!B44</f>
        <v>course.name</v>
      </c>
      <c r="B1" s="68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69" t="str">
        <f>Notenliste!B44&amp;Notenliste!B45</f>
        <v>course.namecourse.alternative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58" customFormat="1" ht="30" customHeight="1" x14ac:dyDescent="0.3">
      <c r="A2" s="70" t="str">
        <f>"Dozent/in: "&amp;Notenliste!B41</f>
        <v xml:space="preserve">Dozent/in: </v>
      </c>
      <c r="B2" s="70"/>
      <c r="C2" s="70"/>
      <c r="D2" s="70"/>
      <c r="E2" s="70"/>
      <c r="F2" s="71" t="str">
        <f>"Semster: "&amp;Notenliste!B47</f>
        <v>Semster: semester</v>
      </c>
      <c r="G2" s="71"/>
      <c r="H2" s="71"/>
      <c r="I2" s="71"/>
      <c r="J2" s="71"/>
      <c r="K2" s="71"/>
      <c r="L2" s="71"/>
      <c r="M2" s="71"/>
      <c r="N2" s="71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RAWDATA!G2</f>
        <v>applicant.mail</v>
      </c>
      <c r="G4" s="18" t="str">
        <f>RAWDATA!H2</f>
        <v>applicant.phone</v>
      </c>
      <c r="H4" s="19" t="str">
        <f>RAWDATA!I2</f>
        <v>Arabisch 1</v>
      </c>
      <c r="I4" s="19">
        <f>RAWDATA!J2</f>
        <v>0</v>
      </c>
      <c r="J4" s="17" t="str">
        <f>UPPER(Notenliste!H2)</f>
        <v/>
      </c>
      <c r="K4" s="17" t="e">
        <f>IF(L4&lt;=4,"X","")</f>
        <v>#N/A</v>
      </c>
      <c r="L4" s="17" t="e">
        <f>Notenliste!F2</f>
        <v>#N/A</v>
      </c>
      <c r="M4" s="17" t="str">
        <f>Notenliste!E2</f>
        <v>applicant.sanitized_grade</v>
      </c>
      <c r="N4" s="19" t="str">
        <f>UPPER(Notenliste!J2)</f>
        <v/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RAWDATA!G3</f>
        <v>0</v>
      </c>
      <c r="G5" s="18">
        <f>RAWDATA!H3</f>
        <v>0</v>
      </c>
      <c r="H5" s="19" t="str">
        <f>RAWDATA!I3</f>
        <v>Arabisch 1</v>
      </c>
      <c r="I5" s="19">
        <f>RAWDATA!J3</f>
        <v>0</v>
      </c>
      <c r="J5" s="17" t="str">
        <f>UPPER(Notenliste!H3)</f>
        <v/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RAWDATA!G4</f>
        <v>0</v>
      </c>
      <c r="G6" s="18">
        <f>RAWDATA!H4</f>
        <v>0</v>
      </c>
      <c r="H6" s="19" t="str">
        <f>RAWDATA!I4</f>
        <v>Arabisch 1</v>
      </c>
      <c r="I6" s="19">
        <f>RAWDATA!J4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RAWDATA!G5</f>
        <v>0</v>
      </c>
      <c r="G7" s="18">
        <f>RAWDATA!H5</f>
        <v>0</v>
      </c>
      <c r="H7" s="19" t="str">
        <f>RAWDATA!I5</f>
        <v>Arabisch 1</v>
      </c>
      <c r="I7" s="19">
        <f>RAWDATA!J5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RAWDATA!G6</f>
        <v>0</v>
      </c>
      <c r="G8" s="18">
        <f>RAWDATA!H6</f>
        <v>0</v>
      </c>
      <c r="H8" s="19" t="str">
        <f>RAWDATA!I6</f>
        <v>Arabisch 1</v>
      </c>
      <c r="I8" s="19">
        <f>RAWDATA!J6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RAWDATA!G7</f>
        <v>0</v>
      </c>
      <c r="G9" s="18">
        <f>RAWDATA!H7</f>
        <v>0</v>
      </c>
      <c r="H9" s="19" t="str">
        <f>RAWDATA!I7</f>
        <v>Arabisch 1</v>
      </c>
      <c r="I9" s="19">
        <f>RAWDATA!J7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RAWDATA!G8</f>
        <v>0</v>
      </c>
      <c r="G10" s="18">
        <f>RAWDATA!H8</f>
        <v>0</v>
      </c>
      <c r="H10" s="19" t="str">
        <f>RAWDATA!I8</f>
        <v>Arabisch 1</v>
      </c>
      <c r="I10" s="19">
        <f>RAWDATA!J8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RAWDATA!G9</f>
        <v>0</v>
      </c>
      <c r="G11" s="18">
        <f>RAWDATA!H9</f>
        <v>0</v>
      </c>
      <c r="H11" s="19" t="str">
        <f>RAWDATA!I9</f>
        <v>Arabisch 1</v>
      </c>
      <c r="I11" s="19">
        <f>RAWDATA!J9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RAWDATA!G10</f>
        <v>0</v>
      </c>
      <c r="G12" s="18">
        <f>RAWDATA!H10</f>
        <v>0</v>
      </c>
      <c r="H12" s="19" t="str">
        <f>RAWDATA!I10</f>
        <v>Arabisch 1</v>
      </c>
      <c r="I12" s="19">
        <f>RAWDATA!J10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RAWDATA!G11</f>
        <v>0</v>
      </c>
      <c r="G13" s="18">
        <f>RAWDATA!H11</f>
        <v>0</v>
      </c>
      <c r="H13" s="19" t="str">
        <f>RAWDATA!I11</f>
        <v>Arabisch 1</v>
      </c>
      <c r="I13" s="19">
        <f>RAWDATA!J11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RAWDATA!G12</f>
        <v>0</v>
      </c>
      <c r="G14" s="18">
        <f>RAWDATA!H12</f>
        <v>0</v>
      </c>
      <c r="H14" s="19" t="str">
        <f>RAWDATA!I12</f>
        <v>Arabisch 1</v>
      </c>
      <c r="I14" s="19">
        <f>RAWDATA!J12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RAWDATA!G13</f>
        <v>0</v>
      </c>
      <c r="G15" s="18">
        <f>RAWDATA!H13</f>
        <v>0</v>
      </c>
      <c r="H15" s="19" t="str">
        <f>RAWDATA!I13</f>
        <v>Arabisch 1</v>
      </c>
      <c r="I15" s="19">
        <f>RAWDATA!J13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RAWDATA!G14</f>
        <v>0</v>
      </c>
      <c r="G16" s="18">
        <f>RAWDATA!H14</f>
        <v>0</v>
      </c>
      <c r="H16" s="19" t="str">
        <f>RAWDATA!I14</f>
        <v>Arabisch 1</v>
      </c>
      <c r="I16" s="19">
        <f>RAWDATA!J14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RAWDATA!G15</f>
        <v>0</v>
      </c>
      <c r="G17" s="18">
        <f>RAWDATA!H15</f>
        <v>0</v>
      </c>
      <c r="H17" s="19" t="str">
        <f>RAWDATA!I15</f>
        <v>Arabisch 1</v>
      </c>
      <c r="I17" s="19">
        <f>RAWDATA!J15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RAWDATA!G16</f>
        <v>0</v>
      </c>
      <c r="G18" s="18">
        <f>RAWDATA!H16</f>
        <v>0</v>
      </c>
      <c r="H18" s="19" t="str">
        <f>RAWDATA!I16</f>
        <v>Arabisch 1</v>
      </c>
      <c r="I18" s="19">
        <f>RAWDATA!J16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RAWDATA!G17</f>
        <v>0</v>
      </c>
      <c r="G19" s="18">
        <f>RAWDATA!H17</f>
        <v>0</v>
      </c>
      <c r="H19" s="19" t="str">
        <f>RAWDATA!I17</f>
        <v>Arabisch 1</v>
      </c>
      <c r="I19" s="19">
        <f>RAWDATA!J17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RAWDATA!G18</f>
        <v>0</v>
      </c>
      <c r="G20" s="18">
        <f>RAWDATA!H18</f>
        <v>0</v>
      </c>
      <c r="H20" s="19" t="str">
        <f>RAWDATA!I18</f>
        <v>Arabisch 1</v>
      </c>
      <c r="I20" s="19">
        <f>RAWDATA!J18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RAWDATA!G19</f>
        <v>0</v>
      </c>
      <c r="G21" s="18">
        <f>RAWDATA!H19</f>
        <v>0</v>
      </c>
      <c r="H21" s="19" t="str">
        <f>RAWDATA!I19</f>
        <v>Arabisch 1</v>
      </c>
      <c r="I21" s="19">
        <f>RAWDATA!J19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RAWDATA!G20</f>
        <v>0</v>
      </c>
      <c r="G22" s="18">
        <f>RAWDATA!H20</f>
        <v>0</v>
      </c>
      <c r="H22" s="19" t="str">
        <f>RAWDATA!I20</f>
        <v>Arabisch 1</v>
      </c>
      <c r="I22" s="19">
        <f>RAWDATA!J20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RAWDATA!G21</f>
        <v>0</v>
      </c>
      <c r="G23" s="18">
        <f>RAWDATA!H21</f>
        <v>0</v>
      </c>
      <c r="H23" s="19" t="str">
        <f>RAWDATA!I21</f>
        <v>Arabisch 1</v>
      </c>
      <c r="I23" s="19">
        <f>RAWDATA!J21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RAWDATA!G22</f>
        <v>0</v>
      </c>
      <c r="G24" s="18">
        <f>RAWDATA!H22</f>
        <v>0</v>
      </c>
      <c r="H24" s="19" t="str">
        <f>RAWDATA!I22</f>
        <v>Arabisch 1</v>
      </c>
      <c r="I24" s="19">
        <f>RAWDATA!J22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RAWDATA!G23</f>
        <v>0</v>
      </c>
      <c r="G25" s="18">
        <f>RAWDATA!H23</f>
        <v>0</v>
      </c>
      <c r="H25" s="19" t="str">
        <f>RAWDATA!I23</f>
        <v>Arabisch 1</v>
      </c>
      <c r="I25" s="19">
        <f>RAWDATA!J23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RAWDATA!G24</f>
        <v>0</v>
      </c>
      <c r="G26" s="18">
        <f>RAWDATA!H24</f>
        <v>0</v>
      </c>
      <c r="H26" s="19" t="str">
        <f>RAWDATA!I24</f>
        <v>Arabisch 1</v>
      </c>
      <c r="I26" s="19">
        <f>RAWDATA!J24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RAWDATA!G25</f>
        <v>0</v>
      </c>
      <c r="G27" s="18">
        <f>RAWDATA!H25</f>
        <v>0</v>
      </c>
      <c r="H27" s="19">
        <f>RAWDATA!I25</f>
        <v>0</v>
      </c>
      <c r="I27" s="19">
        <f>RAWDATA!J25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RAWDATA!G26</f>
        <v>0</v>
      </c>
      <c r="G28" s="18">
        <f>RAWDATA!H26</f>
        <v>0</v>
      </c>
      <c r="H28" s="19">
        <f>RAWDATA!I26</f>
        <v>0</v>
      </c>
      <c r="I28" s="19">
        <f>RAWDATA!J26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RAWDATA!G27</f>
        <v>0</v>
      </c>
      <c r="G29" s="18">
        <f>RAWDATA!H27</f>
        <v>0</v>
      </c>
      <c r="H29" s="19">
        <f>RAWDATA!I27</f>
        <v>0</v>
      </c>
      <c r="I29" s="19">
        <f>RAWDATA!J27</f>
        <v>0</v>
      </c>
      <c r="J29" s="17" t="str">
        <f>UPPER(Notenliste!H27)</f>
        <v/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UPPER(Notenliste!J27)</f>
        <v/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RAWDATA!G28</f>
        <v>0</v>
      </c>
      <c r="G30" s="18">
        <f>RAWDATA!H28</f>
        <v>0</v>
      </c>
      <c r="H30" s="19">
        <f>RAWDATA!I28</f>
        <v>0</v>
      </c>
      <c r="I30" s="19">
        <f>RAWDATA!J28</f>
        <v>0</v>
      </c>
      <c r="J30" s="17" t="str">
        <f>UPPER(Notenliste!H28)</f>
        <v/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UPPER(Notenliste!J28)</f>
        <v/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RAWDATA!G29</f>
        <v>0</v>
      </c>
      <c r="G31" s="18">
        <f>RAWDATA!H29</f>
        <v>0</v>
      </c>
      <c r="H31" s="19">
        <f>RAWDATA!I29</f>
        <v>0</v>
      </c>
      <c r="I31" s="19">
        <f>RAWDATA!J29</f>
        <v>0</v>
      </c>
      <c r="J31" s="17" t="str">
        <f>UPPER(Notenliste!H29)</f>
        <v/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UPPER(Notenliste!J29)</f>
        <v/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RAWDATA!G30</f>
        <v>0</v>
      </c>
      <c r="G32" s="18">
        <f>RAWDATA!H30</f>
        <v>0</v>
      </c>
      <c r="H32" s="19">
        <f>RAWDATA!I30</f>
        <v>0</v>
      </c>
      <c r="I32" s="19">
        <f>RAWDATA!J30</f>
        <v>0</v>
      </c>
      <c r="J32" s="17" t="str">
        <f>UPPER(Notenliste!H30)</f>
        <v/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UPPER(Notenliste!J30)</f>
        <v/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RAWDATA!G31</f>
        <v>0</v>
      </c>
      <c r="G33" s="18">
        <f>RAWDATA!H31</f>
        <v>0</v>
      </c>
      <c r="H33" s="19">
        <f>RAWDATA!I31</f>
        <v>0</v>
      </c>
      <c r="I33" s="19">
        <f>RAWDATA!J31</f>
        <v>0</v>
      </c>
      <c r="J33" s="17" t="str">
        <f>UPPER(Notenliste!H31)</f>
        <v/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UPPER(Notenliste!J31)</f>
        <v/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RAWDATA!G32</f>
        <v>0</v>
      </c>
      <c r="G34" s="18">
        <f>RAWDATA!H32</f>
        <v>0</v>
      </c>
      <c r="H34" s="19">
        <f>RAWDATA!I32</f>
        <v>0</v>
      </c>
      <c r="I34" s="19">
        <f>RAWDATA!J32</f>
        <v>0</v>
      </c>
      <c r="J34" s="17" t="str">
        <f>UPPER(Notenliste!H32)</f>
        <v/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UPPER(Notenliste!J32)</f>
        <v/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RAWDATA!G33</f>
        <v>0</v>
      </c>
      <c r="G35" s="18">
        <f>RAWDATA!H33</f>
        <v>0</v>
      </c>
      <c r="H35" s="19">
        <f>RAWDATA!I33</f>
        <v>0</v>
      </c>
      <c r="I35" s="19">
        <f>RAWDATA!J33</f>
        <v>0</v>
      </c>
      <c r="J35" s="17" t="str">
        <f>UPPER(Notenliste!H33)</f>
        <v/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UPPER(Notenliste!J33)</f>
        <v/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RAWDATA!G34</f>
        <v>0</v>
      </c>
      <c r="G36" s="18">
        <f>RAWDATA!H34</f>
        <v>0</v>
      </c>
      <c r="H36" s="19">
        <f>RAWDATA!I34</f>
        <v>0</v>
      </c>
      <c r="I36" s="19">
        <f>RAWDATA!J34</f>
        <v>0</v>
      </c>
      <c r="J36" s="17" t="str">
        <f>UPPER(Notenliste!H34)</f>
        <v/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UPPER(Notenliste!J34)</f>
        <v/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RAWDATA!G35</f>
        <v>0</v>
      </c>
      <c r="G37" s="18">
        <f>RAWDATA!H35</f>
        <v>0</v>
      </c>
      <c r="H37" s="19">
        <f>RAWDATA!I35</f>
        <v>0</v>
      </c>
      <c r="I37" s="19">
        <f>RAWDATA!J35</f>
        <v>0</v>
      </c>
      <c r="J37" s="17" t="str">
        <f>UPPER(Notenliste!H35)</f>
        <v/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UPPER(Notenliste!J35)</f>
        <v/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RAWDATA!G36</f>
        <v>0</v>
      </c>
      <c r="G38" s="18">
        <f>RAWDATA!H36</f>
        <v>0</v>
      </c>
      <c r="H38" s="19">
        <f>RAWDATA!I36</f>
        <v>0</v>
      </c>
      <c r="I38" s="19">
        <f>RAWDATA!J36</f>
        <v>0</v>
      </c>
      <c r="J38" s="17" t="str">
        <f>UPPER(Notenliste!H36)</f>
        <v/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UPPER(Notenliste!J36)</f>
        <v/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2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5" s="58" customForma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5" s="58" customForma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5" s="58" customForma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5" t="str">
        <f>Notenliste!B44&amp;Notenliste!B45</f>
        <v>course.namecourse.alternative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20.100000000000001" customHeight="1" x14ac:dyDescent="0.3">
      <c r="A2" s="75" t="s">
        <v>40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ht="15" customHeight="1" x14ac:dyDescent="0.3">
      <c r="A3" s="76" t="str">
        <f>"Dozent/in: "&amp;Notenliste!B41</f>
        <v xml:space="preserve">Dozent/in: </v>
      </c>
      <c r="B3" s="76"/>
      <c r="C3" s="76"/>
      <c r="D3" s="76"/>
      <c r="E3" s="76"/>
      <c r="F3" s="42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16" customFormat="1" ht="40.5" customHeight="1" x14ac:dyDescent="0.3">
      <c r="A4" s="78" t="s">
        <v>26</v>
      </c>
      <c r="B4" s="78" t="s">
        <v>18</v>
      </c>
      <c r="C4" s="78" t="s">
        <v>19</v>
      </c>
      <c r="D4" s="78" t="s">
        <v>35</v>
      </c>
      <c r="E4" s="80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2" t="s">
        <v>38</v>
      </c>
      <c r="W4" s="73" t="s">
        <v>39</v>
      </c>
      <c r="X4" s="73" t="s">
        <v>41</v>
      </c>
    </row>
    <row r="5" spans="1:24" s="16" customFormat="1" ht="14.4" x14ac:dyDescent="0.3">
      <c r="A5" s="79"/>
      <c r="B5" s="79"/>
      <c r="C5" s="79"/>
      <c r="D5" s="79"/>
      <c r="E5" s="81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3"/>
      <c r="W5" s="74"/>
      <c r="X5" s="7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C27" sqref="C27"/>
    </sheetView>
  </sheetViews>
  <sheetFormatPr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IF(Notenliste!D2&lt;&gt;0,Notenliste!$B$43," ")</f>
        <v>course.ects_points</v>
      </c>
      <c r="D2" s="65" t="e">
        <f>IF(Notenliste!F2="KP"," ",IF(Notenliste!F2="NB","nicht bestanden",Notenliste!F2))</f>
        <v>#N/A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IF(Notenliste!D3&lt;&gt;0,Notenliste!$B$43," ")</f>
        <v xml:space="preserve"> </v>
      </c>
      <c r="D3" s="65" t="str">
        <f>IF(Notenliste!F3="KP"," ",IF(Notenliste!F3="NB","nicht bestanden",Notenliste!F3))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IF(Notenliste!D4&lt;&gt;0,Notenliste!$B$43," ")</f>
        <v xml:space="preserve"> </v>
      </c>
      <c r="D4" s="65" t="str">
        <f>IF(Notenliste!F4="KP"," ",IF(Notenliste!F4="NB","nicht bestanden",Notenliste!F4))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IF(Notenliste!D5&lt;&gt;0,Notenliste!$B$43," ")</f>
        <v xml:space="preserve"> </v>
      </c>
      <c r="D5" s="65" t="str">
        <f>IF(Notenliste!F5="KP"," ",IF(Notenliste!F5="NB","nicht bestanden",Notenliste!F5))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IF(Notenliste!D6&lt;&gt;0,Notenliste!$B$43," ")</f>
        <v xml:space="preserve"> </v>
      </c>
      <c r="D6" s="65" t="str">
        <f>IF(Notenliste!F6="KP"," ",IF(Notenliste!F6="NB","nicht bestanden",Notenliste!F6))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IF(Notenliste!D7&lt;&gt;0,Notenliste!$B$43," ")</f>
        <v xml:space="preserve"> </v>
      </c>
      <c r="D7" s="65" t="str">
        <f>IF(Notenliste!F7="KP"," ",IF(Notenliste!F7="NB","nicht bestanden",Notenliste!F7))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IF(Notenliste!D8&lt;&gt;0,Notenliste!$B$43," ")</f>
        <v xml:space="preserve"> </v>
      </c>
      <c r="D8" s="65" t="str">
        <f>IF(Notenliste!F8="KP"," ",IF(Notenliste!F8="NB","nicht bestanden",Notenliste!F8))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IF(Notenliste!D9&lt;&gt;0,Notenliste!$B$43," ")</f>
        <v xml:space="preserve"> </v>
      </c>
      <c r="D9" s="65" t="str">
        <f>IF(Notenliste!F9="KP"," ",IF(Notenliste!F9="NB","nicht bestanden",Notenliste!F9))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IF(Notenliste!D10&lt;&gt;0,Notenliste!$B$43," ")</f>
        <v xml:space="preserve"> </v>
      </c>
      <c r="D10" s="65" t="str">
        <f>IF(Notenliste!F10="KP"," ",IF(Notenliste!F10="NB","nicht bestanden",Notenliste!F10))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IF(Notenliste!D11&lt;&gt;0,Notenliste!$B$43," ")</f>
        <v xml:space="preserve"> </v>
      </c>
      <c r="D11" s="65" t="str">
        <f>IF(Notenliste!F11="KP"," ",IF(Notenliste!F11="NB","nicht bestanden",Notenliste!F11))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IF(Notenliste!D12&lt;&gt;0,Notenliste!$B$43," ")</f>
        <v xml:space="preserve"> </v>
      </c>
      <c r="D12" s="65" t="str">
        <f>IF(Notenliste!F12="KP"," ",IF(Notenliste!F12="NB","nicht bestanden",Notenliste!F12))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IF(Notenliste!D13&lt;&gt;0,Notenliste!$B$43," ")</f>
        <v xml:space="preserve"> </v>
      </c>
      <c r="D13" s="65" t="str">
        <f>IF(Notenliste!F13="KP"," ",IF(Notenliste!F13="NB","nicht bestanden",Notenliste!F13))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IF(Notenliste!D14&lt;&gt;0,Notenliste!$B$43," ")</f>
        <v xml:space="preserve"> </v>
      </c>
      <c r="D14" s="65" t="str">
        <f>IF(Notenliste!F14="KP"," ",IF(Notenliste!F14="NB","nicht bestanden",Notenliste!F14))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IF(Notenliste!D15&lt;&gt;0,Notenliste!$B$43," ")</f>
        <v xml:space="preserve"> </v>
      </c>
      <c r="D15" s="65" t="str">
        <f>IF(Notenliste!F15="KP"," ",IF(Notenliste!F15="NB","nicht bestanden",Notenliste!F15))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IF(Notenliste!D16&lt;&gt;0,Notenliste!$B$43," ")</f>
        <v xml:space="preserve"> </v>
      </c>
      <c r="D16" s="65" t="str">
        <f>IF(Notenliste!F16="KP"," ",IF(Notenliste!F16="NB","nicht bestanden",Notenliste!F16))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IF(Notenliste!D17&lt;&gt;0,Notenliste!$B$43," ")</f>
        <v xml:space="preserve"> </v>
      </c>
      <c r="D17" s="65" t="str">
        <f>IF(Notenliste!F17="KP"," ",IF(Notenliste!F17="NB","nicht bestanden",Notenliste!F17))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IF(Notenliste!D18&lt;&gt;0,Notenliste!$B$43," ")</f>
        <v xml:space="preserve"> </v>
      </c>
      <c r="D18" s="65" t="str">
        <f>IF(Notenliste!F18="KP"," ",IF(Notenliste!F18="NB","nicht bestanden",Notenliste!F18))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IF(Notenliste!D19&lt;&gt;0,Notenliste!$B$43," ")</f>
        <v xml:space="preserve"> </v>
      </c>
      <c r="D19" s="65" t="str">
        <f>IF(Notenliste!F19="KP"," ",IF(Notenliste!F19="NB","nicht bestanden",Notenliste!F19))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IF(Notenliste!D20&lt;&gt;0,Notenliste!$B$43," ")</f>
        <v xml:space="preserve"> </v>
      </c>
      <c r="D20" s="65" t="str">
        <f>IF(Notenliste!F20="KP"," ",IF(Notenliste!F20="NB","nicht bestanden",Notenliste!F20))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IF(Notenliste!D21&lt;&gt;0,Notenliste!$B$43," ")</f>
        <v xml:space="preserve"> </v>
      </c>
      <c r="D21" s="65" t="str">
        <f>IF(Notenliste!F21="KP"," ",IF(Notenliste!F21="NB","nicht bestanden",Notenliste!F21))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IF(Notenliste!D22&lt;&gt;0,Notenliste!$B$43," ")</f>
        <v xml:space="preserve"> </v>
      </c>
      <c r="D22" s="65" t="str">
        <f>IF(Notenliste!F22="KP"," ",IF(Notenliste!F22="NB","nicht bestanden",Notenliste!F22))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IF(Notenliste!D23&lt;&gt;0,Notenliste!$B$43," ")</f>
        <v xml:space="preserve"> </v>
      </c>
      <c r="D23" s="65" t="str">
        <f>IF(Notenliste!F23="KP"," ",IF(Notenliste!F23="NB","nicht bestanden",Notenliste!F23))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IF(Notenliste!D24&lt;&gt;0,Notenliste!$B$43," ")</f>
        <v xml:space="preserve"> </v>
      </c>
      <c r="D24" s="65" t="str">
        <f>IF(Notenliste!F24="KP"," ",IF(Notenliste!F24="NB","nicht bestanden",Notenliste!F24))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IF(Notenliste!D25&lt;&gt;0,Notenliste!$B$43," ")</f>
        <v xml:space="preserve"> </v>
      </c>
      <c r="D25" s="65" t="str">
        <f>IF(Notenliste!F25="KP"," ",IF(Notenliste!F25="NB","nicht bestanden",Notenliste!F25))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IF(Notenliste!D26&lt;&gt;0,Notenliste!$B$43," ")</f>
        <v xml:space="preserve"> </v>
      </c>
      <c r="D26" s="65" t="str">
        <f>IF(Notenliste!F26="KP"," ",IF(Notenliste!F26="NB","nicht bestanden",Notenliste!F26))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IF(Notenliste!D27&lt;&gt;0,Notenliste!$B$43," ")</f>
        <v xml:space="preserve"> </v>
      </c>
      <c r="D27" s="65" t="str">
        <f>IF(Notenliste!F27="KP"," ",IF(Notenliste!F27="NB","nicht bestanden",Notenliste!F27))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IF(Notenliste!D28&lt;&gt;0,Notenliste!$B$43," ")</f>
        <v xml:space="preserve"> </v>
      </c>
      <c r="D28" s="65" t="str">
        <f>IF(Notenliste!F28="KP"," ",IF(Notenliste!F28="NB","nicht bestanden",Notenliste!F28))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IF(Notenliste!D29&lt;&gt;0,Notenliste!$B$43," ")</f>
        <v xml:space="preserve"> </v>
      </c>
      <c r="D29" s="65" t="str">
        <f>IF(Notenliste!F29="KP"," ",IF(Notenliste!F29="NB","nicht bestanden",Notenliste!F29))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IF(Notenliste!D30&lt;&gt;0,Notenliste!$B$43," ")</f>
        <v xml:space="preserve"> </v>
      </c>
      <c r="D30" s="65" t="str">
        <f>IF(Notenliste!F30="KP"," ",IF(Notenliste!F30="NB","nicht bestanden",Notenliste!F30))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IF(Notenliste!D31&lt;&gt;0,Notenliste!$B$43," ")</f>
        <v xml:space="preserve"> </v>
      </c>
      <c r="D31" s="65" t="str">
        <f>IF(Notenliste!F31="KP"," ",IF(Notenliste!F31="NB","nicht bestanden",Notenliste!F31))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IF(Notenliste!D32&lt;&gt;0,Notenliste!$B$43," ")</f>
        <v xml:space="preserve"> </v>
      </c>
      <c r="D32" s="65" t="str">
        <f>IF(Notenliste!F32="KP"," ",IF(Notenliste!F32="NB","nicht bestanden",Notenliste!F32))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IF(Notenliste!D33&lt;&gt;0,Notenliste!$B$43," ")</f>
        <v xml:space="preserve"> </v>
      </c>
      <c r="D33" s="65" t="str">
        <f>IF(Notenliste!F33="KP"," ",IF(Notenliste!F33="NB","nicht bestanden",Notenliste!F33))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IF(Notenliste!D34&lt;&gt;0,Notenliste!$B$43," ")</f>
        <v xml:space="preserve"> </v>
      </c>
      <c r="D34" s="65" t="str">
        <f>IF(Notenliste!F34="KP"," ",IF(Notenliste!F34="NB","nicht bestanden",Notenliste!F34))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IF(Notenliste!D35&lt;&gt;0,Notenliste!$B$43," ")</f>
        <v xml:space="preserve"> </v>
      </c>
      <c r="D35" s="65" t="str">
        <f>IF(Notenliste!F35="KP"," ",IF(Notenliste!F35="NB","nicht bestanden",Notenliste!F35))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IF(Notenliste!D36&lt;&gt;0,Notenliste!$B$43," ")</f>
        <v xml:space="preserve"> </v>
      </c>
      <c r="D36" s="65" t="str">
        <f>IF(Notenliste!F36="KP"," ",IF(Notenliste!F36="NB","nicht bestanden",Notenliste!F36))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Fenker, Jan Eric</cp:lastModifiedBy>
  <cp:lastPrinted>2020-06-18T07:05:10Z</cp:lastPrinted>
  <dcterms:created xsi:type="dcterms:W3CDTF">2013-02-04T17:25:48Z</dcterms:created>
  <dcterms:modified xsi:type="dcterms:W3CDTF">2024-06-01T11:28:09Z</dcterms:modified>
</cp:coreProperties>
</file>