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estawienie wyników" sheetId="1" r:id="rId1"/>
  </sheets>
  <definedNames>
    <definedName name="_xlnm.Print_Area" localSheetId="0">'Zestawienie wyników'!$A$1:$S$37</definedName>
  </definedNames>
  <calcPr calcId="124519" fullCalcOnLoad="1"/>
</workbook>
</file>

<file path=xl/sharedStrings.xml><?xml version="1.0" encoding="utf-8"?>
<sst xmlns="http://schemas.openxmlformats.org/spreadsheetml/2006/main" count="55" uniqueCount="42">
  <si>
    <t>Zestawienie wyników wzorcowania na komparatorze interferencyjnym</t>
  </si>
  <si>
    <t>do wzorcowania długich płytek wzorcowych</t>
  </si>
  <si>
    <t>Nr zgłoszenia:</t>
  </si>
  <si>
    <t>L4-L41.4180.129.2019.3180</t>
  </si>
  <si>
    <t>Długość nominalna (mm)</t>
  </si>
  <si>
    <t>Nr indentyfik -acyjny płytki</t>
  </si>
  <si>
    <t>Odchylenie od długości nominalnej (µm)</t>
  </si>
  <si>
    <t>Niepewność rozszerzona (µm)</t>
  </si>
  <si>
    <t>Lp</t>
  </si>
  <si>
    <t>Ln</t>
  </si>
  <si>
    <t>Wyniki wzocrowania(µm)</t>
  </si>
  <si>
    <t>Odchylenie
średnie</t>
  </si>
  <si>
    <t>Uwagi</t>
  </si>
  <si>
    <t>Rozrzut wyników</t>
  </si>
  <si>
    <t>Niepewność rozszerzona</t>
  </si>
  <si>
    <t>SN</t>
  </si>
  <si>
    <t>Poprawne wyniki wzorcowania (µm)</t>
  </si>
  <si>
    <t>I</t>
  </si>
  <si>
    <t>II</t>
  </si>
  <si>
    <t>III</t>
  </si>
  <si>
    <t>IV</t>
  </si>
  <si>
    <t>V</t>
  </si>
  <si>
    <t>VI</t>
  </si>
  <si>
    <t>A</t>
  </si>
  <si>
    <t>B</t>
  </si>
  <si>
    <t>A - strona lewa lub nieznakowana</t>
  </si>
  <si>
    <t>B - strona prawa lub znakowana</t>
  </si>
  <si>
    <t>x - pomiar odrzucony (nieprawidłowy)</t>
  </si>
  <si>
    <t>Temperatura maksymalna:</t>
  </si>
  <si>
    <t>°C</t>
  </si>
  <si>
    <t>Data od</t>
  </si>
  <si>
    <t>2019-10-11</t>
  </si>
  <si>
    <t>Temperatura minimalna:</t>
  </si>
  <si>
    <t>Data do</t>
  </si>
  <si>
    <t>2019-10-24</t>
  </si>
  <si>
    <t>Rozszerzona niepewność wzorcowania: Q [</t>
  </si>
  <si>
    <t>0,046</t>
  </si>
  <si>
    <t>;</t>
  </si>
  <si>
    <t>0,38</t>
  </si>
  <si>
    <t>L ] µm,   L w metrach</t>
  </si>
  <si>
    <t>Obliczenia wykonał(a):</t>
  </si>
  <si>
    <t>strona ………</t>
  </si>
</sst>
</file>

<file path=xl/styles.xml><?xml version="1.0" encoding="utf-8"?>
<styleSheet xmlns="http://schemas.openxmlformats.org/spreadsheetml/2006/main">
  <numFmts count="2">
    <numFmt numFmtId="164" formatCode="0.00"/>
    <numFmt numFmtId="164" formatCode="0.00"/>
    <numFmt numFmtId="164" formatCode="0.00"/>
    <numFmt numFmtId="164" formatCode="0.00"/>
    <numFmt numFmtId="164" formatCode="0.00"/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0" applyFont="1" applyBorder="1"/>
    <xf numFmtId="0" fontId="0" fillId="4" borderId="2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2" fillId="2" borderId="1" xfId="0" applyNumberFormat="1" applyFont="1" applyFill="1" applyBorder="1"/>
    <xf numFmtId="164" fontId="2" fillId="0" borderId="1" xfId="0" applyNumberFormat="1" applyFont="1" applyBorder="1"/>
    <xf numFmtId="0" fontId="0" fillId="2" borderId="0" xfId="0" applyFill="1" applyAlignment="1">
      <alignment horizontal="left"/>
    </xf>
    <xf numFmtId="165" fontId="0" fillId="3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80"/>
  <sheetViews>
    <sheetView tabSelected="1" workbookViewId="0"/>
  </sheetViews>
  <sheetFormatPr defaultRowHeight="15"/>
  <cols>
    <col min="1" max="1" width="1.7109375" customWidth="1"/>
    <col min="2" max="2" width="4.7109375" customWidth="1"/>
    <col min="3" max="3" width="4.7109375" customWidth="1"/>
    <col min="4" max="4" width="2.7109375" customWidth="1"/>
    <col min="5" max="5" width="8.7109375" customWidth="1"/>
    <col min="6" max="6" width="2.7109375" customWidth="1"/>
    <col min="7" max="7" width="8.7109375" customWidth="1"/>
    <col min="8" max="8" width="2.7109375" customWidth="1"/>
    <col min="9" max="9" width="8.7109375" customWidth="1"/>
    <col min="10" max="10" width="2.7109375" customWidth="1"/>
    <col min="11" max="11" width="8.7109375" customWidth="1"/>
    <col min="12" max="12" width="2.7109375" customWidth="1"/>
    <col min="13" max="13" width="8.7109375" customWidth="1"/>
    <col min="14" max="14" width="2.7109375" customWidth="1"/>
    <col min="15" max="15" width="8.7109375" customWidth="1"/>
    <col min="16" max="16" width="11.7109375" customWidth="1"/>
    <col min="17" max="17" width="19.7109375" customWidth="1"/>
    <col min="18" max="18" width="9.7109375" customWidth="1"/>
    <col min="19" max="19" width="11.7109375" customWidth="1"/>
    <col min="34" max="34" width="11.7109375" customWidth="1"/>
    <col min="35" max="35" width="11.7109375" customWidth="1"/>
    <col min="36" max="36" width="11.7109375" customWidth="1"/>
    <col min="37" max="37" width="11.7109375" customWidth="1"/>
  </cols>
  <sheetData>
    <row r="1" spans="1:80" ht="1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>
      <c r="A2" s="1"/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  <c r="AJ3" s="2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ht="1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ht="1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  <c r="AJ5" s="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  <c r="AJ6" s="2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>
      <c r="A7" s="1"/>
      <c r="B7" s="1"/>
      <c r="C7" s="1"/>
      <c r="D7" s="5"/>
      <c r="E7" s="5" t="s">
        <v>2</v>
      </c>
      <c r="F7" s="6" t="s">
        <v>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2"/>
      <c r="AI7" s="2"/>
      <c r="AJ7" s="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ht="1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7" t="s">
        <v>4</v>
      </c>
      <c r="AI8" s="7" t="s">
        <v>5</v>
      </c>
      <c r="AJ8" s="7" t="s">
        <v>6</v>
      </c>
      <c r="AK8" s="8" t="s">
        <v>7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9"/>
      <c r="AI9" s="9"/>
      <c r="AJ9" s="9"/>
      <c r="AK9" s="10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9"/>
      <c r="AI10" s="9"/>
      <c r="AJ10" s="9"/>
      <c r="AK10" s="10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>
      <c r="A11" s="1"/>
      <c r="B11" s="11" t="s">
        <v>8</v>
      </c>
      <c r="C11" s="12" t="s">
        <v>9</v>
      </c>
      <c r="D11" s="11" t="s">
        <v>10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13" t="s">
        <v>11</v>
      </c>
      <c r="Q11" s="14" t="s">
        <v>12</v>
      </c>
      <c r="R11" s="13" t="s">
        <v>13</v>
      </c>
      <c r="S11" s="13" t="s">
        <v>14</v>
      </c>
      <c r="T11" s="1"/>
      <c r="U11" s="14" t="s">
        <v>15</v>
      </c>
      <c r="V11" s="1"/>
      <c r="W11" s="1"/>
      <c r="X11" s="1"/>
      <c r="Y11" s="1"/>
      <c r="Z11" s="1"/>
      <c r="AA11" s="15" t="s">
        <v>16</v>
      </c>
      <c r="AB11" s="15"/>
      <c r="AC11" s="15"/>
      <c r="AD11" s="15"/>
      <c r="AE11" s="15"/>
      <c r="AF11" s="15"/>
      <c r="AG11" s="1"/>
      <c r="AH11" s="9"/>
      <c r="AI11" s="9"/>
      <c r="AJ11" s="9"/>
      <c r="AK11" s="10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>
      <c r="A12" s="1"/>
      <c r="B12" s="11"/>
      <c r="C12" s="12"/>
      <c r="D12" s="11" t="s">
        <v>17</v>
      </c>
      <c r="E12" s="16"/>
      <c r="F12" s="11" t="s">
        <v>18</v>
      </c>
      <c r="G12" s="16"/>
      <c r="H12" s="11" t="s">
        <v>19</v>
      </c>
      <c r="I12" s="16"/>
      <c r="J12" s="11" t="s">
        <v>20</v>
      </c>
      <c r="K12" s="16"/>
      <c r="L12" s="11" t="s">
        <v>21</v>
      </c>
      <c r="M12" s="16"/>
      <c r="N12" s="11" t="s">
        <v>22</v>
      </c>
      <c r="O12" s="12"/>
      <c r="P12" s="14"/>
      <c r="Q12" s="17"/>
      <c r="R12" s="14"/>
      <c r="S12" s="14"/>
      <c r="T12" s="1"/>
      <c r="U12" s="15"/>
      <c r="V12" s="1"/>
      <c r="W12" s="1"/>
      <c r="X12" s="1"/>
      <c r="Y12" s="1"/>
      <c r="Z12" s="1"/>
      <c r="AA12" s="15" t="s">
        <v>17</v>
      </c>
      <c r="AB12" s="15" t="s">
        <v>18</v>
      </c>
      <c r="AC12" s="15" t="s">
        <v>19</v>
      </c>
      <c r="AD12" s="15" t="s">
        <v>20</v>
      </c>
      <c r="AE12" s="15" t="s">
        <v>21</v>
      </c>
      <c r="AF12" s="15" t="s">
        <v>22</v>
      </c>
      <c r="AG12" s="1"/>
      <c r="AH12" s="9"/>
      <c r="AI12" s="9"/>
      <c r="AJ12" s="9"/>
      <c r="AK12" s="10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>
      <c r="A13" s="1"/>
      <c r="B13" s="18">
        <v>1</v>
      </c>
      <c r="C13" s="19">
        <v>125</v>
      </c>
      <c r="D13" s="18" t="s">
        <v>23</v>
      </c>
      <c r="E13" s="20">
        <v>-0.05150350765306123</v>
      </c>
      <c r="F13" s="18"/>
      <c r="G13" s="20"/>
      <c r="H13" s="18"/>
      <c r="I13" s="20"/>
      <c r="J13" s="18"/>
      <c r="K13" s="20"/>
      <c r="L13" s="18"/>
      <c r="M13" s="20"/>
      <c r="N13" s="18"/>
      <c r="O13" s="20"/>
      <c r="P13" s="21">
        <f>IF(COUNT(Z13:AF13)&gt;0,AVERAGE(AA13:AF13),"")</f>
        <v>0</v>
      </c>
      <c r="Q13" s="18"/>
      <c r="R13" s="22">
        <f>IF(COUNT(AA13:AF13)&lt;2,"",MAX(AA13:AF13)-MIN(AA13:AF13))</f>
        <v>0</v>
      </c>
      <c r="S13" s="22">
        <f>IF(C13&gt;0,ROUNDUP(SQRT($M$30^2+$O$30^2*(C13/1000)^2),2),"")</f>
        <v>0</v>
      </c>
      <c r="T13" s="1"/>
      <c r="U13" s="18">
        <v>910241</v>
      </c>
      <c r="V13" s="1"/>
      <c r="W13" s="1"/>
      <c r="X13" s="1"/>
      <c r="Y13" s="1"/>
      <c r="Z13" s="1"/>
      <c r="AA13" s="15">
        <f>IF(OR(D13="A",D13="B"),E13,"")</f>
        <v>0</v>
      </c>
      <c r="AB13" s="15">
        <f>IF(OR(F13="A",F13="B"),G13,"")</f>
        <v>0</v>
      </c>
      <c r="AC13" s="15">
        <f>IF(OR(H13="A",H13="B"),I13,"")</f>
        <v>0</v>
      </c>
      <c r="AD13" s="15">
        <f>IF(OR(J13="A",J13="B"),K13,"")</f>
        <v>0</v>
      </c>
      <c r="AE13" s="15">
        <f>IF(OR(L13="A",L13="B"),M13,"")</f>
        <v>0</v>
      </c>
      <c r="AF13" s="15">
        <f>IF(OR(N13="A",N13="B"),O13,"")</f>
        <v>0</v>
      </c>
      <c r="AG13" s="1"/>
      <c r="AH13" s="9">
        <f>C13</f>
        <v>0</v>
      </c>
      <c r="AI13" s="9">
        <f>U13</f>
        <v>0</v>
      </c>
      <c r="AJ13" s="23">
        <f>P13</f>
        <v>0</v>
      </c>
      <c r="AK13" s="24">
        <f>S13</f>
        <v>0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>
      <c r="A14" s="1"/>
      <c r="B14" s="18">
        <v>2</v>
      </c>
      <c r="C14" s="19">
        <v>150</v>
      </c>
      <c r="D14" s="18" t="s">
        <v>23</v>
      </c>
      <c r="E14" s="20">
        <v>0.1061957908163265</v>
      </c>
      <c r="F14" s="18"/>
      <c r="G14" s="20"/>
      <c r="H14" s="18"/>
      <c r="I14" s="20"/>
      <c r="J14" s="18"/>
      <c r="K14" s="20"/>
      <c r="L14" s="18"/>
      <c r="M14" s="20"/>
      <c r="N14" s="18"/>
      <c r="O14" s="20"/>
      <c r="P14" s="21">
        <f>IF(COUNT(Z14:AF14)&gt;0,AVERAGE(AA14:AF14),"")</f>
        <v>0</v>
      </c>
      <c r="Q14" s="18"/>
      <c r="R14" s="22">
        <f>IF(COUNT(AA14:AF14)&lt;2,"",MAX(AA14:AF14)-MIN(AA14:AF14))</f>
        <v>0</v>
      </c>
      <c r="S14" s="22">
        <f>IF(C14&gt;0,ROUNDUP(SQRT($M$30^2+$O$30^2*(C14/1000)^2),2),"")</f>
        <v>0</v>
      </c>
      <c r="T14" s="1"/>
      <c r="U14" s="18"/>
      <c r="V14" s="1"/>
      <c r="W14" s="1"/>
      <c r="X14" s="1"/>
      <c r="Y14" s="1"/>
      <c r="Z14" s="1"/>
      <c r="AA14" s="15">
        <f>IF(OR(D14="A",D14="B"),E14,"")</f>
        <v>0</v>
      </c>
      <c r="AB14" s="15">
        <f>IF(OR(F14="A",F14="B"),G14,"")</f>
        <v>0</v>
      </c>
      <c r="AC14" s="15">
        <f>IF(OR(H14="A",H14="B"),I14,"")</f>
        <v>0</v>
      </c>
      <c r="AD14" s="15">
        <f>IF(OR(J14="A",J14="B"),K14,"")</f>
        <v>0</v>
      </c>
      <c r="AE14" s="15">
        <f>IF(OR(L14="A",L14="B"),M14,"")</f>
        <v>0</v>
      </c>
      <c r="AF14" s="15">
        <f>IF(OR(N14="A",N14="B"),O14,"")</f>
        <v>0</v>
      </c>
      <c r="AG14" s="1"/>
      <c r="AH14" s="9">
        <f>C14</f>
        <v>0</v>
      </c>
      <c r="AI14" s="9">
        <f>U14</f>
        <v>0</v>
      </c>
      <c r="AJ14" s="23">
        <f>P14</f>
        <v>0</v>
      </c>
      <c r="AK14" s="24">
        <f>S14</f>
        <v>0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>
      <c r="A15" s="1"/>
      <c r="B15" s="18">
        <v>3</v>
      </c>
      <c r="C15" s="19">
        <v>175</v>
      </c>
      <c r="D15" s="18" t="s">
        <v>23</v>
      </c>
      <c r="E15" s="20">
        <v>-0.05360491071428572</v>
      </c>
      <c r="F15" s="18"/>
      <c r="G15" s="20"/>
      <c r="H15" s="18"/>
      <c r="I15" s="20"/>
      <c r="J15" s="18"/>
      <c r="K15" s="20"/>
      <c r="L15" s="18"/>
      <c r="M15" s="20"/>
      <c r="N15" s="18"/>
      <c r="O15" s="20"/>
      <c r="P15" s="21">
        <f>IF(COUNT(Z15:AF15)&gt;0,AVERAGE(AA15:AF15),"")</f>
        <v>0</v>
      </c>
      <c r="Q15" s="18"/>
      <c r="R15" s="22">
        <f>IF(COUNT(AA15:AF15)&lt;2,"",MAX(AA15:AF15)-MIN(AA15:AF15))</f>
        <v>0</v>
      </c>
      <c r="S15" s="22">
        <f>IF(C15&gt;0,ROUNDUP(SQRT($M$30^2+$O$30^2*(C15/1000)^2),2),"")</f>
        <v>0</v>
      </c>
      <c r="T15" s="1"/>
      <c r="U15" s="18">
        <v>910241</v>
      </c>
      <c r="V15" s="1"/>
      <c r="W15" s="1"/>
      <c r="X15" s="1"/>
      <c r="Y15" s="1"/>
      <c r="Z15" s="1"/>
      <c r="AA15" s="15">
        <f>IF(OR(D15="A",D15="B"),E15,"")</f>
        <v>0</v>
      </c>
      <c r="AB15" s="15">
        <f>IF(OR(F15="A",F15="B"),G15,"")</f>
        <v>0</v>
      </c>
      <c r="AC15" s="15">
        <f>IF(OR(H15="A",H15="B"),I15,"")</f>
        <v>0</v>
      </c>
      <c r="AD15" s="15">
        <f>IF(OR(J15="A",J15="B"),K15,"")</f>
        <v>0</v>
      </c>
      <c r="AE15" s="15">
        <f>IF(OR(L15="A",L15="B"),M15,"")</f>
        <v>0</v>
      </c>
      <c r="AF15" s="15">
        <f>IF(OR(N15="A",N15="B"),O15,"")</f>
        <v>0</v>
      </c>
      <c r="AG15" s="1"/>
      <c r="AH15" s="9">
        <f>C15</f>
        <v>0</v>
      </c>
      <c r="AI15" s="9">
        <f>U15</f>
        <v>0</v>
      </c>
      <c r="AJ15" s="23">
        <f>P15</f>
        <v>0</v>
      </c>
      <c r="AK15" s="24">
        <f>S15</f>
        <v>0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>
      <c r="A16" s="1"/>
      <c r="B16" s="18">
        <v>4</v>
      </c>
      <c r="C16" s="19">
        <v>200</v>
      </c>
      <c r="D16" s="18" t="s">
        <v>23</v>
      </c>
      <c r="E16" s="20">
        <v>0.540594387755102</v>
      </c>
      <c r="F16" s="18"/>
      <c r="G16" s="20"/>
      <c r="H16" s="18"/>
      <c r="I16" s="20"/>
      <c r="J16" s="18"/>
      <c r="K16" s="20"/>
      <c r="L16" s="18"/>
      <c r="M16" s="20"/>
      <c r="N16" s="18"/>
      <c r="O16" s="20"/>
      <c r="P16" s="21">
        <f>IF(COUNT(Z16:AF16)&gt;0,AVERAGE(AA16:AF16),"")</f>
        <v>0</v>
      </c>
      <c r="Q16" s="18"/>
      <c r="R16" s="22">
        <f>IF(COUNT(AA16:AF16)&lt;2,"",MAX(AA16:AF16)-MIN(AA16:AF16))</f>
        <v>0</v>
      </c>
      <c r="S16" s="22">
        <f>IF(C16&gt;0,ROUNDUP(SQRT($M$30^2+$O$30^2*(C16/1000)^2),2),"")</f>
        <v>0</v>
      </c>
      <c r="T16" s="1"/>
      <c r="U16" s="18"/>
      <c r="V16" s="1"/>
      <c r="W16" s="1"/>
      <c r="X16" s="1"/>
      <c r="Y16" s="1"/>
      <c r="Z16" s="1"/>
      <c r="AA16" s="15">
        <f>IF(OR(D16="A",D16="B"),E16,"")</f>
        <v>0</v>
      </c>
      <c r="AB16" s="15">
        <f>IF(OR(F16="A",F16="B"),G16,"")</f>
        <v>0</v>
      </c>
      <c r="AC16" s="15">
        <f>IF(OR(H16="A",H16="B"),I16,"")</f>
        <v>0</v>
      </c>
      <c r="AD16" s="15">
        <f>IF(OR(J16="A",J16="B"),K16,"")</f>
        <v>0</v>
      </c>
      <c r="AE16" s="15">
        <f>IF(OR(L16="A",L16="B"),M16,"")</f>
        <v>0</v>
      </c>
      <c r="AF16" s="15">
        <f>IF(OR(N16="A",N16="B"),O16,"")</f>
        <v>0</v>
      </c>
      <c r="AG16" s="1"/>
      <c r="AH16" s="9">
        <f>C16</f>
        <v>0</v>
      </c>
      <c r="AI16" s="9">
        <f>U16</f>
        <v>0</v>
      </c>
      <c r="AJ16" s="23">
        <f>P16</f>
        <v>0</v>
      </c>
      <c r="AK16" s="24">
        <f>S16</f>
        <v>0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>
      <c r="A17" s="1"/>
      <c r="B17" s="18">
        <v>5</v>
      </c>
      <c r="C17" s="19">
        <v>250</v>
      </c>
      <c r="D17" s="18" t="s">
        <v>23</v>
      </c>
      <c r="E17" s="20">
        <v>0.3239929846938776</v>
      </c>
      <c r="F17" s="18"/>
      <c r="G17" s="20"/>
      <c r="H17" s="18"/>
      <c r="I17" s="20"/>
      <c r="J17" s="18"/>
      <c r="K17" s="20"/>
      <c r="L17" s="18"/>
      <c r="M17" s="20"/>
      <c r="N17" s="18"/>
      <c r="O17" s="20"/>
      <c r="P17" s="21">
        <f>IF(COUNT(Z17:AF17)&gt;0,AVERAGE(AA17:AF17),"")</f>
        <v>0</v>
      </c>
      <c r="Q17" s="18"/>
      <c r="R17" s="22">
        <f>IF(COUNT(AA17:AF17)&lt;2,"",MAX(AA17:AF17)-MIN(AA17:AF17))</f>
        <v>0</v>
      </c>
      <c r="S17" s="22">
        <f>IF(C17&gt;0,ROUNDUP(SQRT($M$30^2+$O$30^2*(C17/1000)^2),2),"")</f>
        <v>0</v>
      </c>
      <c r="T17" s="1"/>
      <c r="U17" s="18"/>
      <c r="V17" s="1"/>
      <c r="W17" s="1"/>
      <c r="X17" s="1"/>
      <c r="Y17" s="1"/>
      <c r="Z17" s="1"/>
      <c r="AA17" s="15">
        <f>IF(OR(D17="A",D17="B"),E17,"")</f>
        <v>0</v>
      </c>
      <c r="AB17" s="15">
        <f>IF(OR(F17="A",F17="B"),G17,"")</f>
        <v>0</v>
      </c>
      <c r="AC17" s="15">
        <f>IF(OR(H17="A",H17="B"),I17,"")</f>
        <v>0</v>
      </c>
      <c r="AD17" s="15">
        <f>IF(OR(J17="A",J17="B"),K17,"")</f>
        <v>0</v>
      </c>
      <c r="AE17" s="15">
        <f>IF(OR(L17="A",L17="B"),M17,"")</f>
        <v>0</v>
      </c>
      <c r="AF17" s="15">
        <f>IF(OR(N17="A",N17="B"),O17,"")</f>
        <v>0</v>
      </c>
      <c r="AG17" s="1"/>
      <c r="AH17" s="9">
        <f>C17</f>
        <v>0</v>
      </c>
      <c r="AI17" s="9">
        <f>U17</f>
        <v>0</v>
      </c>
      <c r="AJ17" s="23">
        <f>P17</f>
        <v>0</v>
      </c>
      <c r="AK17" s="24">
        <f>S17</f>
        <v>0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>
      <c r="A18" s="1"/>
      <c r="B18" s="18">
        <v>6</v>
      </c>
      <c r="C18" s="19">
        <v>300</v>
      </c>
      <c r="D18" s="18" t="s">
        <v>23</v>
      </c>
      <c r="E18" s="20">
        <v>0.3338915816326531</v>
      </c>
      <c r="F18" s="18"/>
      <c r="G18" s="20"/>
      <c r="H18" s="18"/>
      <c r="I18" s="20"/>
      <c r="J18" s="18"/>
      <c r="K18" s="20"/>
      <c r="L18" s="18"/>
      <c r="M18" s="20"/>
      <c r="N18" s="18"/>
      <c r="O18" s="20"/>
      <c r="P18" s="21">
        <f>IF(COUNT(Z18:AF18)&gt;0,AVERAGE(AA18:AF18),"")</f>
        <v>0</v>
      </c>
      <c r="Q18" s="18"/>
      <c r="R18" s="22">
        <f>IF(COUNT(AA18:AF18)&lt;2,"",MAX(AA18:AF18)-MIN(AA18:AF18))</f>
        <v>0</v>
      </c>
      <c r="S18" s="22">
        <f>IF(C18&gt;0,ROUNDUP(SQRT($M$30^2+$O$30^2*(C18/1000)^2),2),"")</f>
        <v>0</v>
      </c>
      <c r="T18" s="1"/>
      <c r="U18" s="18"/>
      <c r="V18" s="1"/>
      <c r="W18" s="1"/>
      <c r="X18" s="1"/>
      <c r="Y18" s="1"/>
      <c r="Z18" s="1"/>
      <c r="AA18" s="15">
        <f>IF(OR(D18="A",D18="B"),E18,"")</f>
        <v>0</v>
      </c>
      <c r="AB18" s="15">
        <f>IF(OR(F18="A",F18="B"),G18,"")</f>
        <v>0</v>
      </c>
      <c r="AC18" s="15">
        <f>IF(OR(H18="A",H18="B"),I18,"")</f>
        <v>0</v>
      </c>
      <c r="AD18" s="15">
        <f>IF(OR(J18="A",J18="B"),K18,"")</f>
        <v>0</v>
      </c>
      <c r="AE18" s="15">
        <f>IF(OR(L18="A",L18="B"),M18,"")</f>
        <v>0</v>
      </c>
      <c r="AF18" s="15">
        <f>IF(OR(N18="A",N18="B"),O18,"")</f>
        <v>0</v>
      </c>
      <c r="AG18" s="1"/>
      <c r="AH18" s="9">
        <f>C18</f>
        <v>0</v>
      </c>
      <c r="AI18" s="9">
        <f>U18</f>
        <v>0</v>
      </c>
      <c r="AJ18" s="23">
        <f>P18</f>
        <v>0</v>
      </c>
      <c r="AK18" s="24">
        <f>S18</f>
        <v>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>
      <c r="A19" s="1"/>
      <c r="B19" s="18">
        <v>7</v>
      </c>
      <c r="C19" s="19">
        <v>400</v>
      </c>
      <c r="D19" s="18" t="s">
        <v>23</v>
      </c>
      <c r="E19" s="20">
        <v>1.182688775510204</v>
      </c>
      <c r="F19" s="18"/>
      <c r="G19" s="20"/>
      <c r="H19" s="18"/>
      <c r="I19" s="20"/>
      <c r="J19" s="18"/>
      <c r="K19" s="20"/>
      <c r="L19" s="18"/>
      <c r="M19" s="20"/>
      <c r="N19" s="18"/>
      <c r="O19" s="20"/>
      <c r="P19" s="21">
        <f>IF(COUNT(Z19:AF19)&gt;0,AVERAGE(AA19:AF19),"")</f>
        <v>0</v>
      </c>
      <c r="Q19" s="18"/>
      <c r="R19" s="22">
        <f>IF(COUNT(AA19:AF19)&lt;2,"",MAX(AA19:AF19)-MIN(AA19:AF19))</f>
        <v>0</v>
      </c>
      <c r="S19" s="22">
        <f>IF(C19&gt;0,ROUNDUP(SQRT($M$30^2+$O$30^2*(C19/1000)^2),2),"")</f>
        <v>0</v>
      </c>
      <c r="T19" s="1"/>
      <c r="U19" s="18">
        <v>910241</v>
      </c>
      <c r="V19" s="1"/>
      <c r="W19" s="1"/>
      <c r="X19" s="1"/>
      <c r="Y19" s="1"/>
      <c r="Z19" s="1"/>
      <c r="AA19" s="15">
        <f>IF(OR(D19="A",D19="B"),E19,"")</f>
        <v>0</v>
      </c>
      <c r="AB19" s="15">
        <f>IF(OR(F19="A",F19="B"),G19,"")</f>
        <v>0</v>
      </c>
      <c r="AC19" s="15">
        <f>IF(OR(H19="A",H19="B"),I19,"")</f>
        <v>0</v>
      </c>
      <c r="AD19" s="15">
        <f>IF(OR(J19="A",J19="B"),K19,"")</f>
        <v>0</v>
      </c>
      <c r="AE19" s="15">
        <f>IF(OR(L19="A",L19="B"),M19,"")</f>
        <v>0</v>
      </c>
      <c r="AF19" s="15">
        <f>IF(OR(N19="A",N19="B"),O19,"")</f>
        <v>0</v>
      </c>
      <c r="AG19" s="1"/>
      <c r="AH19" s="9">
        <f>C19</f>
        <v>0</v>
      </c>
      <c r="AI19" s="9">
        <f>U19</f>
        <v>0</v>
      </c>
      <c r="AJ19" s="23">
        <f>P19</f>
        <v>0</v>
      </c>
      <c r="AK19" s="24">
        <f>S19</f>
        <v>0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>
      <c r="A20" s="1"/>
      <c r="B20" s="18">
        <v>8</v>
      </c>
      <c r="C20" s="19">
        <v>500</v>
      </c>
      <c r="D20" s="18" t="s">
        <v>24</v>
      </c>
      <c r="E20" s="20">
        <v>1.042485969387755</v>
      </c>
      <c r="F20" s="18"/>
      <c r="G20" s="20"/>
      <c r="H20" s="18"/>
      <c r="I20" s="20"/>
      <c r="J20" s="18"/>
      <c r="K20" s="20"/>
      <c r="L20" s="18"/>
      <c r="M20" s="20"/>
      <c r="N20" s="18"/>
      <c r="O20" s="20"/>
      <c r="P20" s="21">
        <f>IF(COUNT(Z20:AF20)&gt;0,AVERAGE(AA20:AF20),"")</f>
        <v>0</v>
      </c>
      <c r="Q20" s="18"/>
      <c r="R20" s="22">
        <f>IF(COUNT(AA20:AF20)&lt;2,"",MAX(AA20:AF20)-MIN(AA20:AF20))</f>
        <v>0</v>
      </c>
      <c r="S20" s="22">
        <f>IF(C20&gt;0,ROUNDUP(SQRT($M$30^2+$O$30^2*(C20/1000)^2),2),"")</f>
        <v>0</v>
      </c>
      <c r="T20" s="1"/>
      <c r="U20" s="18">
        <v>910241</v>
      </c>
      <c r="V20" s="1"/>
      <c r="W20" s="1"/>
      <c r="X20" s="1"/>
      <c r="Y20" s="1"/>
      <c r="Z20" s="1"/>
      <c r="AA20" s="15">
        <f>IF(OR(D20="A",D20="B"),E20,"")</f>
        <v>0</v>
      </c>
      <c r="AB20" s="15">
        <f>IF(OR(F20="A",F20="B"),G20,"")</f>
        <v>0</v>
      </c>
      <c r="AC20" s="15">
        <f>IF(OR(H20="A",H20="B"),I20,"")</f>
        <v>0</v>
      </c>
      <c r="AD20" s="15">
        <f>IF(OR(J20="A",J20="B"),K20,"")</f>
        <v>0</v>
      </c>
      <c r="AE20" s="15">
        <f>IF(OR(L20="A",L20="B"),M20,"")</f>
        <v>0</v>
      </c>
      <c r="AF20" s="15">
        <f>IF(OR(N20="A",N20="B"),O20,"")</f>
        <v>0</v>
      </c>
      <c r="AG20" s="1"/>
      <c r="AH20" s="9">
        <f>C20</f>
        <v>0</v>
      </c>
      <c r="AI20" s="9">
        <f>U20</f>
        <v>0</v>
      </c>
      <c r="AJ20" s="23">
        <f>P20</f>
        <v>0</v>
      </c>
      <c r="AK20" s="24">
        <f>S20</f>
        <v>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>
      <c r="A21" s="1"/>
      <c r="B21" s="18"/>
      <c r="C21" s="19"/>
      <c r="D21" s="18"/>
      <c r="E21" s="20"/>
      <c r="F21" s="18"/>
      <c r="G21" s="20"/>
      <c r="H21" s="18"/>
      <c r="I21" s="20"/>
      <c r="J21" s="18"/>
      <c r="K21" s="20"/>
      <c r="L21" s="18"/>
      <c r="M21" s="20"/>
      <c r="N21" s="18"/>
      <c r="O21" s="20"/>
      <c r="P21" s="21">
        <f>IF(COUNT(Z21:AF21)&gt;0,AVERAGE(AA21:AF21),"")</f>
        <v>0</v>
      </c>
      <c r="Q21" s="18"/>
      <c r="R21" s="22">
        <f>IF(COUNT(AA21:AF21)&lt;2,"",MAX(AA21:AF21)-MIN(AA21:AF21))</f>
        <v>0</v>
      </c>
      <c r="S21" s="22">
        <f>IF(C21&gt;0,ROUNDUP(SQRT($M$30^2+$O$30^2*(C21/1000)^2),2),"")</f>
        <v>0</v>
      </c>
      <c r="T21" s="1"/>
      <c r="U21" s="18"/>
      <c r="V21" s="1"/>
      <c r="W21" s="1"/>
      <c r="X21" s="1"/>
      <c r="Y21" s="1"/>
      <c r="Z21" s="1"/>
      <c r="AA21" s="15">
        <f>IF(OR(D21="A",D21="B"),E21,"")</f>
        <v>0</v>
      </c>
      <c r="AB21" s="15">
        <f>IF(OR(F21="A",F21="B"),G21,"")</f>
        <v>0</v>
      </c>
      <c r="AC21" s="15">
        <f>IF(OR(H21="A",H21="B"),I21,"")</f>
        <v>0</v>
      </c>
      <c r="AD21" s="15">
        <f>IF(OR(J21="A",J21="B"),K21,"")</f>
        <v>0</v>
      </c>
      <c r="AE21" s="15">
        <f>IF(OR(L21="A",L21="B"),M21,"")</f>
        <v>0</v>
      </c>
      <c r="AF21" s="15">
        <f>IF(OR(N21="A",N21="B"),O21,"")</f>
        <v>0</v>
      </c>
      <c r="AG21" s="1"/>
      <c r="AH21" s="9">
        <f>C21</f>
        <v>0</v>
      </c>
      <c r="AI21" s="9">
        <f>U21</f>
        <v>0</v>
      </c>
      <c r="AJ21" s="23">
        <f>P21</f>
        <v>0</v>
      </c>
      <c r="AK21" s="24">
        <f>S21</f>
        <v>0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>
      <c r="A22" s="1"/>
      <c r="B22" s="18"/>
      <c r="C22" s="19"/>
      <c r="D22" s="18"/>
      <c r="E22" s="20"/>
      <c r="F22" s="18"/>
      <c r="G22" s="20"/>
      <c r="H22" s="18"/>
      <c r="I22" s="20"/>
      <c r="J22" s="18"/>
      <c r="K22" s="20"/>
      <c r="L22" s="18"/>
      <c r="M22" s="20"/>
      <c r="N22" s="18"/>
      <c r="O22" s="20"/>
      <c r="P22" s="21">
        <f>IF(COUNT(Z22:AF22)&gt;0,AVERAGE(AA22:AF22),"")</f>
        <v>0</v>
      </c>
      <c r="Q22" s="18"/>
      <c r="R22" s="22">
        <f>IF(COUNT(AA22:AF22)&lt;2,"",MAX(AA22:AF22)-MIN(AA22:AF22))</f>
        <v>0</v>
      </c>
      <c r="S22" s="22">
        <f>IF(C22&gt;0,ROUNDUP(SQRT($M$30^2+$O$30^2*(C22/1000)^2),2),"")</f>
        <v>0</v>
      </c>
      <c r="T22" s="1"/>
      <c r="U22" s="18"/>
      <c r="V22" s="1"/>
      <c r="W22" s="1"/>
      <c r="X22" s="1"/>
      <c r="Y22" s="1"/>
      <c r="Z22" s="1"/>
      <c r="AA22" s="15">
        <f>IF(OR(D22="A",D22="B"),E22,"")</f>
        <v>0</v>
      </c>
      <c r="AB22" s="15">
        <f>IF(OR(F22="A",F22="B"),G22,"")</f>
        <v>0</v>
      </c>
      <c r="AC22" s="15">
        <f>IF(OR(H22="A",H22="B"),I22,"")</f>
        <v>0</v>
      </c>
      <c r="AD22" s="15">
        <f>IF(OR(J22="A",J22="B"),K22,"")</f>
        <v>0</v>
      </c>
      <c r="AE22" s="15">
        <f>IF(OR(L22="A",L22="B"),M22,"")</f>
        <v>0</v>
      </c>
      <c r="AF22" s="15">
        <f>IF(OR(N22="A",N22="B"),O22,"")</f>
        <v>0</v>
      </c>
      <c r="AG22" s="1"/>
      <c r="AH22" s="9">
        <f>C22</f>
        <v>0</v>
      </c>
      <c r="AI22" s="9">
        <f>U22</f>
        <v>0</v>
      </c>
      <c r="AJ22" s="23">
        <f>P22</f>
        <v>0</v>
      </c>
      <c r="AK22" s="24">
        <f>S22</f>
        <v>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"/>
      <c r="AI23" s="2"/>
      <c r="AJ23" s="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>
      <c r="A24" s="1"/>
      <c r="B24" s="25" t="s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"/>
      <c r="AI24" s="2"/>
      <c r="AJ24" s="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>
      <c r="A25" s="1"/>
      <c r="B25" s="25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"/>
      <c r="AI25" s="2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>
      <c r="A26" s="1"/>
      <c r="B26" s="25" t="s">
        <v>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"/>
      <c r="AI26" s="2"/>
      <c r="AJ26" s="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>
      <c r="A27" s="1"/>
      <c r="B27" s="25" t="s">
        <v>28</v>
      </c>
      <c r="C27" s="1"/>
      <c r="D27" s="1"/>
      <c r="E27" s="1"/>
      <c r="F27" s="1"/>
      <c r="G27" s="26">
        <v>20.05983199260165</v>
      </c>
      <c r="H27" s="1" t="s">
        <v>29</v>
      </c>
      <c r="I27" s="1"/>
      <c r="J27" s="1"/>
      <c r="K27" s="1"/>
      <c r="L27" s="1"/>
      <c r="M27" s="1"/>
      <c r="N27" s="1"/>
      <c r="O27" s="1"/>
      <c r="P27" s="1" t="s">
        <v>30</v>
      </c>
      <c r="Q27" s="6" t="s">
        <v>31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2"/>
      <c r="AI27" s="2"/>
      <c r="AJ27" s="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>
      <c r="A28" s="1"/>
      <c r="B28" s="25" t="s">
        <v>32</v>
      </c>
      <c r="C28" s="1"/>
      <c r="D28" s="1"/>
      <c r="E28" s="1"/>
      <c r="F28" s="1"/>
      <c r="G28" s="26">
        <v>19.98344013127462</v>
      </c>
      <c r="H28" s="1" t="s">
        <v>29</v>
      </c>
      <c r="I28" s="1"/>
      <c r="J28" s="1"/>
      <c r="K28" s="1"/>
      <c r="L28" s="1"/>
      <c r="M28" s="1"/>
      <c r="N28" s="1"/>
      <c r="O28" s="1"/>
      <c r="P28" s="1" t="s">
        <v>33</v>
      </c>
      <c r="Q28" s="6" t="s">
        <v>34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2"/>
      <c r="AI28" s="2"/>
      <c r="AJ28" s="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"/>
      <c r="AI29" s="2"/>
      <c r="AJ29" s="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7" t="s">
        <v>35</v>
      </c>
      <c r="M30" s="28" t="s">
        <v>36</v>
      </c>
      <c r="N30" s="4" t="s">
        <v>37</v>
      </c>
      <c r="O30" s="28" t="s">
        <v>38</v>
      </c>
      <c r="P30" s="25" t="s">
        <v>39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"/>
      <c r="AI30" s="2"/>
      <c r="AJ30" s="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"/>
      <c r="AI31" s="2"/>
      <c r="AJ31" s="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"/>
      <c r="AI32" s="2"/>
      <c r="AJ32" s="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/>
      <c r="AI33" s="2"/>
      <c r="AJ33" s="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/>
      <c r="AI34" s="2"/>
      <c r="AJ34" s="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"/>
      <c r="AI35" s="2"/>
      <c r="AJ35" s="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>
      <c r="A36" s="1"/>
      <c r="B36" s="1"/>
      <c r="C36" s="1"/>
      <c r="D36" s="1"/>
      <c r="E36" s="1" t="s">
        <v>40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"/>
      <c r="AI36" s="2"/>
      <c r="AJ36" s="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 t="s">
        <v>41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"/>
      <c r="AI37" s="2"/>
      <c r="AJ37" s="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"/>
      <c r="AI38" s="2"/>
      <c r="AJ38" s="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</sheetData>
  <mergeCells count="21">
    <mergeCell ref="B11:B12"/>
    <mergeCell ref="C11:C12"/>
    <mergeCell ref="B2:S2"/>
    <mergeCell ref="B3:S3"/>
    <mergeCell ref="F7:J7"/>
    <mergeCell ref="P11:P12"/>
    <mergeCell ref="R11:R12"/>
    <mergeCell ref="S11:S12"/>
    <mergeCell ref="D11:O11"/>
    <mergeCell ref="D12:E12"/>
    <mergeCell ref="F12:G12"/>
    <mergeCell ref="H12:I12"/>
    <mergeCell ref="J12:K12"/>
    <mergeCell ref="L12:M12"/>
    <mergeCell ref="N12:O12"/>
    <mergeCell ref="AA11:AF11"/>
    <mergeCell ref="U11:U12"/>
    <mergeCell ref="AH8:AH12"/>
    <mergeCell ref="AJ8:AJ12"/>
    <mergeCell ref="AK8:AK12"/>
    <mergeCell ref="AI8:AI12"/>
  </mergeCells>
  <pageMargins left="0.1" right="0.1" top="0.75" bottom="0.75" header="0.3" footer="0.3"/>
  <pageSetup orientation="landscape"/>
  <headerFooter>
    <oddFooter>&amp;CW_03_S6_L.DM_22.12.2010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Zestawienie wyników</vt:lpstr>
      <vt:lpstr>'Zestawienie wyników'!Print_Area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2022-01-04T12:49:54Z</dcterms:created>
  <dcterms:modified xsi:type="dcterms:W3CDTF">2022-01-04T12:49:54Z</dcterms:modified>
</cp:coreProperties>
</file>