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customXml/itemProps38.xml" ContentType="application/vnd.openxmlformats-officedocument.customXmlProperties+xml"/>
  <Override PartName="/customXml/itemProps39.xml" ContentType="application/vnd.openxmlformats-officedocument.customXmlProperties+xml"/>
  <Override PartName="/customXml/itemProps40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94e5a0a9a77345a1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QLBI\Books\Optimizing Tabular and DAX\Section 03 - VertiPaq\S03.M01 - Understanding the VertiPaq engine\Demos\"/>
    </mc:Choice>
  </mc:AlternateContent>
  <xr:revisionPtr revIDLastSave="0" documentId="8_{27EB926E-832B-4B4A-9C9C-8A4D02BAE62E}" xr6:coauthVersionLast="47" xr6:coauthVersionMax="47" xr10:uidLastSave="{00000000-0000-0000-0000-000000000000}"/>
  <bookViews>
    <workbookView xWindow="32811" yWindow="-146" windowWidth="33120" windowHeight="18000" activeTab="4" xr2:uid="{D5568D05-187C-469F-BDBF-08214558C39C}"/>
  </bookViews>
  <sheets>
    <sheet name="Instructions" sheetId="12" r:id="rId1"/>
    <sheet name="Summary" sheetId="17" r:id="rId2"/>
    <sheet name="Tables" sheetId="2" r:id="rId3"/>
    <sheet name="Columns" sheetId="3" r:id="rId4"/>
    <sheet name="Timebox" sheetId="18" r:id="rId5"/>
    <sheet name="Partitions" sheetId="16" r:id="rId6"/>
    <sheet name="User Hierarchies" sheetId="4" r:id="rId7"/>
    <sheet name="Relationships" sheetId="5" r:id="rId8"/>
    <sheet name="Compression" sheetId="6" r:id="rId9"/>
    <sheet name="Columns Data Types" sheetId="7" r:id="rId10"/>
    <sheet name="Encoding" sheetId="8" r:id="rId11"/>
    <sheet name="DAX Expressions" sheetId="11" r:id="rId12"/>
    <sheet name="Settings" sheetId="15" state="hidden" r:id="rId13"/>
  </sheets>
  <functionGroups builtInGroupCount="19"/>
  <definedNames>
    <definedName name="_xlcn.WorksheetConnection_VertiPaqAnalyzer2.0Preview2.xlsmDaxExpressions" hidden="1">DaxExpressions[]</definedName>
    <definedName name="FileNameRange">Settings!$B$1</definedName>
    <definedName name="Measures_List" localSheetId="11" hidden="1">'DAX Expressions'!$A$1:$H$4</definedName>
  </definedNames>
  <calcPr calcId="191029"/>
  <pivotCaches>
    <pivotCache cacheId="13" r:id="rId14"/>
    <pivotCache cacheId="16" r:id="rId15"/>
    <pivotCache cacheId="19" r:id="rId16"/>
    <pivotCache cacheId="22" r:id="rId17"/>
    <pivotCache cacheId="25" r:id="rId18"/>
    <pivotCache cacheId="28" r:id="rId19"/>
    <pivotCache cacheId="31" r:id="rId20"/>
    <pivotCache cacheId="34" r:id="rId21"/>
    <pivotCache cacheId="36" r:id="rId22"/>
    <pivotCache cacheId="67" r:id="rId23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s_83154c64-7b65-4a74-8b62-65fb84bd2db4" name="Tables" connection="Query - Tables"/>
          <x15:modelTable id="Columns_153f02a1-e5ec-4d19-b25e-4ad1294ef18b" name="Columns" connection="Query - Columns"/>
          <x15:modelTable id="Columns Segments_0eba1025-4ded-4828-9b86-4b4ea587b2e6" name="Columns Segments" connection="Query - Columns Segments"/>
          <x15:modelTable id="Columns Hierarchies_5bb4e18c-9733-4aec-a9cc-4108c79a9a19" name="Columns Hierarchies" connection="Query - Columns Hierarchies"/>
          <x15:modelTable id="User Hierarchies_36398858-a896-4e5a-ad5a-0495961e3aa5" name="User Hierarchies" connection="Query - User Hierarchies"/>
          <x15:modelTable id="Relationships_8619c652-43de-469c-a539-e648c175344b" name="Relationships" connection="Query - Relationships"/>
          <x15:modelTable id="Measures List_52f8973b-d91f-4b5f-98a8-40f915a218fd" name="Measures List" connection="Query - Measures List"/>
          <x15:modelTable id="Roles Expressions_878faaea-6a56-404d-b627-24a3aedc7488" name="Roles Expressions" connection="Query - Roles Expressions"/>
          <x15:modelTable id="Calculation Items_699d8948-f2b1-46d4-9bdc-aa70f4063e01" name="Calculation Items" connection="Query - Calculation Items"/>
          <x15:modelTable id="DaxExpressions" name="DaxExpressions" connection="WorksheetConnection_VertiPaq Analyzer 2.0 Preview 2.xlsm!DaxExpressions"/>
        </x15:modelTables>
        <x15:modelRelationships>
          <x15:modelRelationship fromTable="Columns" fromColumn="TableName" toTable="Tables" toColumn="TableName"/>
          <x15:modelRelationship fromTable="Columns Segments" fromColumn="FullColumnName" toTable="Columns" toColumn="FullColumnName"/>
          <x15:modelRelationship fromTable="Columns Hierarchies" fromColumn="FullColumnName" toTable="Columns" toColumn="FullColumnName"/>
          <x15:modelRelationship fromTable="User Hierarchies" fromColumn="TableName" toTable="Tables" toColumn="TableName"/>
          <x15:modelRelationship fromTable="Relationships" fromColumn="FromTableName" toTable="Tables" toColumn="TableName"/>
          <x15:modelRelationship fromTable="Measures List" fromColumn="TableName" toTable="Tables" toColumn="TableName"/>
          <x15:modelRelationship fromTable="Roles Expressions" fromColumn="TableName" toTable="Tables" toColumn="TableName"/>
          <x15:modelRelationship fromTable="Calculation Items" fromColumn="CalculationGroup" toTable="Tables" toColumn="TableNam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17" l="1"/>
  <c r="B13" i="17"/>
  <c r="B5" i="17"/>
  <c r="B4" i="17"/>
  <c r="B6" i="17"/>
  <c r="B8" i="17"/>
  <c r="B14" i="17"/>
  <c r="B11" i="17"/>
  <c r="B15" i="17"/>
  <c r="B7" i="17"/>
  <c r="B12" i="17"/>
  <c r="B9" i="17"/>
  <c r="B1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140FCC8-A955-4693-89F2-736FB380B98C}" keepAlive="1" name="ModelConnection_Measures List" description="Data Model" type="5" refreshedVersion="8" minRefreshableVersion="5" saveData="1">
    <dbPr connection="Data Model Connection" command="EVALUATE_x000d__x000a_UNION (_x000d__x000a_    SELECTCOLUMNS (_x000d__x000a_        FILTER (_x000d__x000a_            'Measures List',_x000d__x000a_            'Measures List'[MeasureExpression] &lt;&gt; &quot;&quot;_x000d__x000a_        ),_x000d__x000a_        &quot;Table&quot;, 'Measures List'[TableName],_x000d__x000a_        &quot;Type&quot;, &quot;Measure&quot;,_x000d__x000a_        &quot;Name&quot;, 'Measures List'[MeasureName],_x000d__x000a_        &quot;DAX Expression&quot;, &quot;=&quot; &amp; 'Measures List'[MeasureExpression],_x000d__x000a_        &quot;DisplayFolder&quot;, 'Measures List'[DisplayFolder],_x000d__x000a_        &quot;FormatString&quot;, 'Measures List'[FormatString],_x000d__x000a_        &quot;IsHidden&quot;, 'Measures List'[IsHidden],_x000d__x000a_        &quot;Description&quot;, 'Measures List'[Description]_x000d__x000a_    ),_x000d__x000a_    SELECTCOLUMNS (_x000d__x000a_        FILTER (_x000d__x000a_            'Measures List',_x000d__x000a_            'Measures List'[DetailRowsExpression] &lt;&gt; &quot;&quot;_x000d__x000a_        ),_x000d__x000a_        &quot;Table&quot;, 'Measures List'[TableName],_x000d__x000a_        &quot;Type&quot;, &quot;Measure DetailRows&quot;,_x000d__x000a_        &quot;Name&quot;, 'Measures List'[MeasureName],_x000d__x000a_        &quot;DAX Expression&quot;, &quot;=&quot; &amp; 'Measures List'[DetailRowsExpression],_x000d__x000a_        &quot;DisplayFolder&quot;, 'Measures List'[DisplayFolder],_x000d__x000a_        &quot;FormatString&quot;, 'Measures List'[FormatString],_x000d__x000a_        &quot;IsHidden&quot;, 'Measures List'[IsHidden],_x000d__x000a_        &quot;Description&quot;, 'Measures List'[Description]_x000d__x000a_    ),_x000d__x000a_    SELECTCOLUMNS (_x000d__x000a_        FILTER (_x000d__x000a_            'Measures List',_x000d__x000a_            'Measures List'[KpiStatusExpression] &lt;&gt; &quot;&quot;_x000d__x000a_        ),_x000d__x000a_        &quot;Table&quot;, 'Measures List'[TableName],_x000d__x000a_        &quot;Type&quot;, &quot;Measure KpiStatus&quot;,_x000d__x000a_        &quot;Name&quot;, 'Measures List'[MeasureName],_x000d__x000a_        &quot;DAX Expression&quot;, &quot;=&quot; &amp; 'Measures List'[KpiStatusExpression],_x000d__x000a_        &quot;DisplayFolder&quot;, 'Measures List'[DisplayFolder],_x000d__x000a_        &quot;FormatString&quot;, 'Measures List'[FormatString],_x000d__x000a_        &quot;IsHidden&quot;, 'Measures List'[IsHidden],_x000d__x000a_        &quot;Description&quot;, 'Measures List'[Description]_x000d__x000a_    ),_x000d__x000a_    SELECTCOLUMNS (_x000d__x000a_        FILTER (_x000d__x000a_            'Measures List',_x000d__x000a_            'Measures List'[KpiTargetExpression] &lt;&gt; &quot;&quot;_x000d__x000a_        ),_x000d__x000a_        &quot;Table&quot;, 'Measures List'[TableName],_x000d__x000a_        &quot;Type&quot;, &quot;Measure KpiTarget&quot;,_x000d__x000a_        &quot;Name&quot;, 'Measures List'[MeasureName],_x000d__x000a_        &quot;DAX Expression&quot;, &quot;=&quot; &amp; 'Measures List'[KpiTargetExpression],_x000d__x000a_        &quot;DisplayFolder&quot;, 'Measures List'[DisplayFolder],_x000d__x000a_        &quot;FormatString&quot;, 'Measures List'[FormatString],_x000d__x000a_        &quot;IsHidden&quot;, 'Measures List'[IsHidden],_x000d__x000a_        &quot;Description&quot;, 'Measures List'[Description]_x000d__x000a_    ),_x000d__x000a_    SELECTCOLUMNS (_x000d__x000a_        FILTER (_x000d__x000a_            'Measures List',_x000d__x000a_            'Measures List'[KpiTrendExpression] &lt;&gt; &quot;&quot;_x000d__x000a_        ),_x000d__x000a_        &quot;Table&quot;, 'Measures List'[TableName],_x000d__x000a_        &quot;Type&quot;, &quot;Measure KpiTrend&quot;,_x000d__x000a_        &quot;Name&quot;, 'Measures List'[MeasureName],_x000d__x000a_        &quot;DAX Expression&quot;, &quot;=&quot; &amp; 'Measures List'[KpiTrendExpression],_x000d__x000a_        &quot;DisplayFolder&quot;, 'Measures List'[DisplayFolder],_x000d__x000a_        &quot;FormatString&quot;, 'Measures List'[FormatString],_x000d__x000a_        &quot;IsHidden&quot;, 'Measures List'[IsHidden],_x000d__x000a_        &quot;Description&quot;, 'Measures List'[Description]_x000d__x000a_    ),_x000d__x000a_    SELECTCOLUMNS (_x000d__x000a_        FILTER (_x000d__x000a_            'Columns',_x000d__x000a_            'Columns'[ColumnExpression] &lt;&gt; &quot;&quot;_x000d__x000a_        ),_x000d__x000a_        &quot;Table&quot;, 'Columns'[TableName],_x000d__x000a_        &quot;Type&quot;, &quot;Column&quot;,_x000d__x000a_        &quot;Name&quot;, 'Columns'[ColumnName],_x000d__x000a_        &quot;DAX Expression&quot;, &quot;=&quot; &amp; 'Columns'[ColumnExpression],_x000d__x000a_        &quot;DisplayFolder&quot;, 'Columns'[DisplayFolder],_x000d__x000a_        &quot;FormatString&quot;, 'Columns'[FormatString],_x000d__x000a_        &quot;IsHidden&quot;, 'Columns'[IsHidden],_x000d__x000a_        &quot;Description&quot;, 'Columns'[Description]_x000d__x000a_    ),_x000d__x000a_    SELECTCOLUMNS (_x000d__x000a_        FILTER (_x000d__x000a_            'Tables',_x000d__x000a_            'Tables'[TableExpression] &lt;&gt; &quot;&quot;_x000d__x000a_        ),_x000d__x000a_        &quot;Table&quot;, 'Tables'[TableName],_x000d__x000a_        &quot;Type&quot;, &quot;Table&quot;,_x000d__x000a_        &quot;Name&quot;, &quot;&quot;,_x000d__x000a_        &quot;DAX Expression&quot;, &quot;=&quot; &amp; 'Tables'[TableExpression],_x000d__x000a_        &quot;DisplayFolder&quot;, &quot;&quot;,_x000d__x000a_        &quot;FormatString&quot;, &quot;&quot;,_x000d__x000a_        &quot;IsHidden&quot;, 'Tables'[IsHidden],_x000d__x000a_        &quot;Description&quot;, 'Tables'[Description]_x000d__x000a_    ),_x000d__x000a_    SELECTCOLUMNS (_x000d__x000a_        FILTER (_x000d__x000a_            'Roles Expressions',_x000d__x000a_            'Roles Expressions'[FilterExpression] &lt;&gt; &quot;&quot;_x000d__x000a_        ),_x000d__x000a_        &quot;Table&quot;, 'Roles Expressions'[TableName],_x000d__x000a_        &quot;Type&quot;, &quot;Role&quot;,_x000d__x000a_        &quot;Name&quot;, 'Roles Expressions'[RoleName],_x000d__x000a_        &quot;DAX Expression&quot;, &quot;=&quot; &amp; 'Roles Expressions'[FilterExpression],_x000d__x000a_        &quot;DisplayFolder&quot;, &quot;&quot;,_x000d__x000a_        &quot;FormatString&quot;, &quot;&quot;,_x000d__x000a_        &quot;IsHidden&quot;, &quot;&quot;,_x000d__x000a_        &quot;Description&quot;, &quot;&quot;_x000d__x000a_    ),_x000d__x000a_    SELECTCOLUMNS (_x000d__x000a_        FILTER (_x000d__x000a_            'Calculation Items',_x000d__x000a_            'Calculation Items'[ItemExpression] &lt;&gt; &quot;&quot;_x000d__x000a_        ),_x000d__x000a_        &quot;Table&quot;, 'Calculation Items'[CalculationGroup],_x000d__x000a_        &quot;Type&quot;, &quot;Calc Item&quot;,_x000d__x000a_        &quot;Name&quot;, 'Calculation Items'[ItemName],_x000d__x000a_        &quot;DAX Expression&quot;, &quot;=&quot; &amp; 'Calculation Items'[ItemExpression],_x000d__x000a_        &quot;DisplayFolder&quot;, &quot;&quot;,_x000d__x000a_        &quot;FormatString&quot;, 'Calculation Items'[FormatStringDefinition],_x000d__x000a_        &quot;IsHidden&quot;, 'Calculation Items'[IsHidden],_x000d__x000a_        &quot;Description&quot;, &quot;&quot;_x000d__x000a_    ),_x000d__x000a_    SELECTCOLUMNS (_x000d__x000a_        FILTER (_x000d__x000a_            'Calculation Items',_x000d__x000a_            'Calculation Items'[FormatStringDefinition] &lt;&gt; &quot;&quot;_x000d__x000a_        ),_x000d__x000a_        &quot;Table&quot;, 'Calculation Items'[CalculationGroup],_x000d__x000a_        &quot;Type&quot;, &quot;Calc Item Format&quot;,_x000d__x000a_        &quot;Name&quot;, 'Calculation Items'[ItemName],_x000d__x000a_        &quot;DAX Expression&quot;, &quot;=&quot; &amp; 'Calculation Items'[FormatStringDefinition],_x000d__x000a_        &quot;DisplayFolder&quot;, &quot;&quot;,_x000d__x000a_        &quot;FormatString&quot;, &quot;&quot;,_x000d__x000a_        &quot;IsHidden&quot;, 'Calculation Items'[IsHidden],_x000d__x000a_        &quot;Description&quot;, 'Calculation Items'[Description]_x000d__x000a_    )_x000d__x000a_)_x000d__x000a_ORDER BY_x000d__x000a_    [Table],_x000d__x000a_    [Name],_x000d__x000a_    [Type]_x000d__x000a_" commandType="4"/>
    <extLst>
      <ext xmlns:x15="http://schemas.microsoft.com/office/spreadsheetml/2010/11/main" uri="{DE250136-89BD-433C-8126-D09CA5730AF9}">
        <x15:connection id="" model="1"/>
      </ext>
    </extLst>
  </connection>
  <connection id="2" xr16:uid="{CACDA00E-8D35-4E5B-9816-905A84036554}" name="Query - Calculation Items" description="Connection to the 'Calculation Items' query in the workbook." type="100" refreshedVersion="8" minRefreshableVersion="5">
    <extLst>
      <ext xmlns:x15="http://schemas.microsoft.com/office/spreadsheetml/2010/11/main" uri="{DE250136-89BD-433C-8126-D09CA5730AF9}">
        <x15:connection id="16c069a3-68bc-44a0-9941-31a420710291"/>
      </ext>
    </extLst>
  </connection>
  <connection id="3" xr16:uid="{6DF0B764-3B50-43A6-A24D-5FAB2707F709}" name="Query - Columns" description="Connection to the 'Columns' query in the workbook." type="100" refreshedVersion="8" minRefreshableVersion="5">
    <extLst>
      <ext xmlns:x15="http://schemas.microsoft.com/office/spreadsheetml/2010/11/main" uri="{DE250136-89BD-433C-8126-D09CA5730AF9}">
        <x15:connection id="d042fa65-175e-435e-8013-2def2ea798e8"/>
      </ext>
    </extLst>
  </connection>
  <connection id="4" xr16:uid="{CA2EDE2F-37F7-4233-8F90-439C03F2D148}" name="Query - Columns Hierarchies" description="Connection to the 'Columns Hierarchies' query in the workbook." type="100" refreshedVersion="8" minRefreshableVersion="5">
    <extLst>
      <ext xmlns:x15="http://schemas.microsoft.com/office/spreadsheetml/2010/11/main" uri="{DE250136-89BD-433C-8126-D09CA5730AF9}">
        <x15:connection id="1311a2f0-8efe-467f-a5bc-f3c86ed5ea73"/>
      </ext>
    </extLst>
  </connection>
  <connection id="5" xr16:uid="{67182389-748F-4B0B-B8DF-1D12D29DD792}" name="Query - Columns Segments" description="Connection to the 'Columns Segments' query in the workbook." type="100" refreshedVersion="8" minRefreshableVersion="5">
    <extLst>
      <ext xmlns:x15="http://schemas.microsoft.com/office/spreadsheetml/2010/11/main" uri="{DE250136-89BD-433C-8126-D09CA5730AF9}">
        <x15:connection id="88b74c07-b58e-45bd-b548-baa2d20e0814"/>
      </ext>
    </extLst>
  </connection>
  <connection id="6" xr16:uid="{C3D4FD51-5F37-4F53-B63B-E147D6C6DA1A}" keepAlive="1" name="Query - ContentVPA" description="Connection to the 'ContentVPA' query in the workbook." type="5" refreshedVersion="0" background="1">
    <dbPr connection="Provider=Microsoft.Mashup.OleDb.1;Data Source=$Workbook$;Location=ContentVPA;Extended Properties=&quot;&quot;" command="SELECT * FROM [ContentVPA]"/>
  </connection>
  <connection id="7" xr16:uid="{4A3EB9C7-BE6A-48EF-AF6F-12FADD5758E4}" name="Query - Measures List" description="Connection to the 'Measures List' query in the workbook." type="100" refreshedVersion="8" minRefreshableVersion="5">
    <extLst>
      <ext xmlns:x15="http://schemas.microsoft.com/office/spreadsheetml/2010/11/main" uri="{DE250136-89BD-433C-8126-D09CA5730AF9}">
        <x15:connection id="e3ea29f5-4c4d-4e12-8dfd-73167872462d"/>
      </ext>
    </extLst>
  </connection>
  <connection id="8" xr16:uid="{D33F9D73-E419-46E8-8E31-9F7124DE9AC9}" keepAlive="1" name="Query - OpenZipFile" description="Connection to the 'OpenZipFile' query in the workbook." type="5" refreshedVersion="0" background="1">
    <dbPr connection="Provider=Microsoft.Mashup.OleDb.1;Data Source=$Workbook$;Location=OpenZipFile;Extended Properties=&quot;&quot;" command="SELECT * FROM [OpenZipFile]"/>
  </connection>
  <connection id="9" xr16:uid="{1ECCF99B-A3C3-43BF-9A4E-ED9A037A3552}" name="Query - Relationships" description="Connection to the 'Relationships' query in the workbook." type="100" refreshedVersion="8" minRefreshableVersion="5">
    <extLst>
      <ext xmlns:x15="http://schemas.microsoft.com/office/spreadsheetml/2010/11/main" uri="{DE250136-89BD-433C-8126-D09CA5730AF9}">
        <x15:connection id="dfab46a9-e1d6-4cb0-8acc-f348bd21dff5"/>
      </ext>
    </extLst>
  </connection>
  <connection id="10" xr16:uid="{E2540339-BADF-43F9-9AF0-9C2C67909A7F}" name="Query - Roles Expressions" description="Connection to the 'Roles Expressions' query in the workbook." type="100" refreshedVersion="8" minRefreshableVersion="5">
    <extLst>
      <ext xmlns:x15="http://schemas.microsoft.com/office/spreadsheetml/2010/11/main" uri="{DE250136-89BD-433C-8126-D09CA5730AF9}">
        <x15:connection id="5c6b1245-0c22-4a09-a22c-d1d96fe12630"/>
      </ext>
    </extLst>
  </connection>
  <connection id="11" xr16:uid="{41D5946C-34E2-44B4-A10C-F34345B8F7CE}" name="Query - Tables" description="Connection to the 'Tables' query in the workbook." type="100" refreshedVersion="8" minRefreshableVersion="5">
    <extLst>
      <ext xmlns:x15="http://schemas.microsoft.com/office/spreadsheetml/2010/11/main" uri="{DE250136-89BD-433C-8126-D09CA5730AF9}">
        <x15:connection id="fc66a520-7e6c-48bc-9deb-ca796aa058a4"/>
      </ext>
    </extLst>
  </connection>
  <connection id="12" xr16:uid="{40DB2054-0785-4875-AF58-D2B887BDC1CD}" name="Query - User Hierarchies" description="Connection to the 'User Hierarchies' query in the workbook." type="100" refreshedVersion="8" minRefreshableVersion="5">
    <extLst>
      <ext xmlns:x15="http://schemas.microsoft.com/office/spreadsheetml/2010/11/main" uri="{DE250136-89BD-433C-8126-D09CA5730AF9}">
        <x15:connection id="bb9ea7e7-7282-4c58-a18d-f4dd100ea4a4"/>
      </ext>
    </extLst>
  </connection>
  <connection id="13" xr16:uid="{557E088E-8009-463A-86AF-B7119CF9B3D2}" keepAlive="1" name="ThisWorkbookDataModel" description="Data Model" type="5" refreshedVersion="8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4" xr16:uid="{F6C5927F-C0D2-48CF-9041-134EABC5A156}" name="WorksheetConnection_VertiPaq Analyzer 2.0 Preview 2.xlsm!DaxExpressions" type="102" refreshedVersion="8" minRefreshableVersion="5">
    <extLst>
      <ext xmlns:x15="http://schemas.microsoft.com/office/spreadsheetml/2010/11/main" uri="{DE250136-89BD-433C-8126-D09CA5730AF9}">
        <x15:connection id="DaxExpressions">
          <x15:rangePr sourceName="_xlcn.WorksheetConnection_VertiPaqAnalyzer2.0Preview2.xlsmDaxExpressions"/>
        </x15:connection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16">
    <s v="ThisWorkbookDataModel"/>
    <s v="{[Columns].[IsRowNumber].&amp;[False]}"/>
    <s v="{[Relationships].[Cardinality (Filter)].[All]}"/>
    <s v="[Measures].[Table Size]"/>
    <s v="#,0"/>
    <s v="[Measures].[Tables #]"/>
    <s v="[Measures].[Columns #]"/>
    <s v="[Measures].[Last Refresh]"/>
    <s v="yyyy-MM-dd HH:mm:ss"/>
    <s v="[Measures].[Partitions #]"/>
    <s v="[Measures].[Segments #]"/>
    <s v="[Measures].[Measures #]"/>
    <s v="[Measures].[Calculated tables #]"/>
    <s v="[Measures].[Calculated columns #]"/>
    <s v="[Measures].[Calculation items #]"/>
    <s v="[Measures].[Roles #]"/>
  </metadataStrings>
  <mdxMetadata count="13">
    <mdx n="0" f="s">
      <ms ns="1" c="0"/>
    </mdx>
    <mdx n="0" f="s">
      <ms ns="2" c="0"/>
    </mdx>
    <mdx n="0" f="v">
      <t c="1" si="4">
        <n x="3"/>
      </t>
    </mdx>
    <mdx n="0" f="v">
      <t c="1" si="4">
        <n x="5"/>
      </t>
    </mdx>
    <mdx n="0" f="v">
      <t c="1" si="4">
        <n x="6"/>
      </t>
    </mdx>
    <mdx n="0" f="v">
      <t c="1" si="8">
        <n x="7"/>
      </t>
    </mdx>
    <mdx n="0" f="v">
      <t c="1" si="4">
        <n x="9"/>
      </t>
    </mdx>
    <mdx n="0" f="v">
      <t c="1" si="4">
        <n x="10"/>
      </t>
    </mdx>
    <mdx n="0" f="v">
      <t c="1" si="4">
        <n x="11"/>
      </t>
    </mdx>
    <mdx n="0" f="v">
      <t c="1" si="4">
        <n x="12"/>
      </t>
    </mdx>
    <mdx n="0" f="v">
      <t c="1" si="4">
        <n x="13"/>
      </t>
    </mdx>
    <mdx n="0" f="v">
      <t c="1" si="4">
        <n x="14"/>
      </t>
    </mdx>
    <mdx n="0" f="v">
      <t c="1" si="4">
        <n x="15"/>
      </t>
    </mdx>
  </mdxMetadata>
  <valueMetadata count="13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</valueMetadata>
</metadata>
</file>

<file path=xl/sharedStrings.xml><?xml version="1.0" encoding="utf-8"?>
<sst xmlns="http://schemas.openxmlformats.org/spreadsheetml/2006/main" count="514" uniqueCount="312">
  <si>
    <t>Row Labels</t>
  </si>
  <si>
    <t>Date</t>
  </si>
  <si>
    <t>Product</t>
  </si>
  <si>
    <t>Grand Total</t>
  </si>
  <si>
    <t xml:space="preserve"> Many</t>
  </si>
  <si>
    <t>Data Size</t>
  </si>
  <si>
    <t>Encoding_</t>
  </si>
  <si>
    <t>HASH</t>
  </si>
  <si>
    <t>HASH (All)</t>
  </si>
  <si>
    <t>User Hierarchies Size</t>
  </si>
  <si>
    <t>Relationships Size</t>
  </si>
  <si>
    <t>Database Size %</t>
  </si>
  <si>
    <t>Segments #</t>
  </si>
  <si>
    <t>Partitions #</t>
  </si>
  <si>
    <t>IsRowNumber</t>
  </si>
  <si>
    <t>FALSE</t>
  </si>
  <si>
    <t>VALUE</t>
  </si>
  <si>
    <t>'Date'[Date]</t>
  </si>
  <si>
    <t>'Date'[Month]</t>
  </si>
  <si>
    <t>'Product'[Color]</t>
  </si>
  <si>
    <t>'Product'[Product Name]</t>
  </si>
  <si>
    <t>'Product'[ProductKey]</t>
  </si>
  <si>
    <t>Rows</t>
  </si>
  <si>
    <t>Max From Cardinality</t>
  </si>
  <si>
    <t>Max To Cardinality</t>
  </si>
  <si>
    <t>NOSPLIT</t>
  </si>
  <si>
    <t>String</t>
  </si>
  <si>
    <t>DateTime</t>
  </si>
  <si>
    <t>VALUE (All)</t>
  </si>
  <si>
    <t>Int64</t>
  </si>
  <si>
    <t>Double</t>
  </si>
  <si>
    <t>IsHidden</t>
  </si>
  <si>
    <t>FormatString</t>
  </si>
  <si>
    <t>Table</t>
  </si>
  <si>
    <t>Type</t>
  </si>
  <si>
    <t>DAX Expression</t>
  </si>
  <si>
    <t>Description</t>
  </si>
  <si>
    <t>DisplayFolder</t>
  </si>
  <si>
    <t>Name</t>
  </si>
  <si>
    <t>FileNameRange:</t>
  </si>
  <si>
    <t>Cardinality</t>
  </si>
  <si>
    <t>Table Size</t>
  </si>
  <si>
    <t>Columns Total Size</t>
  </si>
  <si>
    <t>Dictionary Size</t>
  </si>
  <si>
    <t>Columns Hierarchies Size</t>
  </si>
  <si>
    <t>Table Size %</t>
  </si>
  <si>
    <t>Columns #</t>
  </si>
  <si>
    <t>RI Violations #</t>
  </si>
  <si>
    <t>Customer</t>
  </si>
  <si>
    <t>'Customer'[CustomerKey]</t>
  </si>
  <si>
    <t>'Customer'[Gender]</t>
  </si>
  <si>
    <t>Sales</t>
  </si>
  <si>
    <t>Measure</t>
  </si>
  <si>
    <t>Sales Amount</t>
  </si>
  <si>
    <t/>
  </si>
  <si>
    <t>Store</t>
  </si>
  <si>
    <t>'Customer'[Name]</t>
  </si>
  <si>
    <t>'Sales'[Order Number]</t>
  </si>
  <si>
    <t>'Sales'[CustomerKey]</t>
  </si>
  <si>
    <t>'Sales'[Net Price]</t>
  </si>
  <si>
    <t>'Sales'[Delivery Date]</t>
  </si>
  <si>
    <t>'Sales'[ProductKey]</t>
  </si>
  <si>
    <t>'Sales'[Order Date]</t>
  </si>
  <si>
    <t>'Sales'[Unit Cost]</t>
  </si>
  <si>
    <t>'Sales'[Unit Price]</t>
  </si>
  <si>
    <t>'Product'[Product Code]</t>
  </si>
  <si>
    <t>'Customer'[City]</t>
  </si>
  <si>
    <t>'Customer'[State]</t>
  </si>
  <si>
    <t>'Store'[State]</t>
  </si>
  <si>
    <t>'Product'[Manufacturer]</t>
  </si>
  <si>
    <t>'Product'[Brand]</t>
  </si>
  <si>
    <t>'Date'[Day of Week]</t>
  </si>
  <si>
    <t>'Customer'[Continent]</t>
  </si>
  <si>
    <t>'Date'[Working Day]</t>
  </si>
  <si>
    <t>'Store'[Status]</t>
  </si>
  <si>
    <t>'Store'[StoreKey]</t>
  </si>
  <si>
    <t>'Sales'[Quantity]</t>
  </si>
  <si>
    <t>'Date'[Day of Week Number]</t>
  </si>
  <si>
    <t>'Date'[Month Number]</t>
  </si>
  <si>
    <t>'Store'[Close Date]</t>
  </si>
  <si>
    <t>'Sales'[StoreKey]</t>
  </si>
  <si>
    <t>'Store'[Open Date]</t>
  </si>
  <si>
    <t>'Store'[Country]</t>
  </si>
  <si>
    <t>'Product'[Weight Unit Measure]</t>
  </si>
  <si>
    <t>'Product'[Unit Price]</t>
  </si>
  <si>
    <t>'Product'[Unit Cost]</t>
  </si>
  <si>
    <t>'Product'[Weight]</t>
  </si>
  <si>
    <t>Missing Keys</t>
  </si>
  <si>
    <t>Invalid Rows</t>
  </si>
  <si>
    <t>'Sales'[CustomerKey] ∞←1 'Customer'[CustomerKey]</t>
  </si>
  <si>
    <t>Bid. Filters</t>
  </si>
  <si>
    <t>MMR</t>
  </si>
  <si>
    <t>Relationship Type</t>
  </si>
  <si>
    <t>M:1</t>
  </si>
  <si>
    <t>Cardinality (Filter)</t>
  </si>
  <si>
    <t>All</t>
  </si>
  <si>
    <t>'Sales'[ProductKey] ∞←1 'Product'[ProductKey]</t>
  </si>
  <si>
    <t>'Customer'[Country]</t>
  </si>
  <si>
    <t>INSTRUCTIONS</t>
  </si>
  <si>
    <t>1) Switch to VertiPaq Analyzer ribbon</t>
  </si>
  <si>
    <t>2) Click Open VPAX and choose the file to load</t>
  </si>
  <si>
    <t>Useful links:</t>
  </si>
  <si>
    <t>https://daxstudio.org/</t>
  </si>
  <si>
    <t xml:space="preserve">https://www.sqlbi.com/learn/dax-tools-video-course/ </t>
  </si>
  <si>
    <t>Download the latest version of DAX Studio!</t>
  </si>
  <si>
    <t>FREE video course about VertiPaq Analyzer and DAX Studio</t>
  </si>
  <si>
    <t>1:M Ratio %</t>
  </si>
  <si>
    <t xml:space="preserve">  </t>
  </si>
  <si>
    <r>
      <t xml:space="preserve">NOTE 2: </t>
    </r>
    <r>
      <rPr>
        <b/>
        <sz val="11"/>
        <rFont val="Calibri"/>
        <family val="2"/>
        <scheme val="minor"/>
      </rPr>
      <t>Compatible only with Windows Desktop</t>
    </r>
    <r>
      <rPr>
        <sz val="11"/>
        <rFont val="Calibri"/>
        <family val="2"/>
        <scheme val="minor"/>
      </rPr>
      <t xml:space="preserve"> versions of Excel 2016 or later versions, because it uses Power Query and Power Pivot for Excel.</t>
    </r>
  </si>
  <si>
    <r>
      <t xml:space="preserve">NOTE 1: </t>
    </r>
    <r>
      <rPr>
        <sz val="11"/>
        <rFont val="Calibri"/>
        <family val="2"/>
        <scheme val="minor"/>
      </rPr>
      <t xml:space="preserve">VPAX files must be created using the </t>
    </r>
    <r>
      <rPr>
        <b/>
        <sz val="11"/>
        <rFont val="Calibri"/>
        <family val="2"/>
        <scheme val="minor"/>
      </rPr>
      <t>Export Metrics feature in DAX Studio</t>
    </r>
    <r>
      <rPr>
        <sz val="11"/>
        <rFont val="Calibri"/>
        <family val="2"/>
        <scheme val="minor"/>
      </rPr>
      <t xml:space="preserve"> 2.13.1 or later, but they are compatible since DAX Studio 2.9.4.</t>
    </r>
  </si>
  <si>
    <t>Follow these steps:</t>
  </si>
  <si>
    <t>VertiPaq Analyzer Summary</t>
  </si>
  <si>
    <t>Total Size</t>
  </si>
  <si>
    <t>Tables</t>
  </si>
  <si>
    <t>Columns</t>
  </si>
  <si>
    <t>Last Refresh</t>
  </si>
  <si>
    <t>Partitions</t>
  </si>
  <si>
    <t>Segments</t>
  </si>
  <si>
    <t>Auto Date Tables</t>
  </si>
  <si>
    <t>'Customer'[Address]</t>
  </si>
  <si>
    <t>'Customer'[Zip Code]</t>
  </si>
  <si>
    <t>'Customer'[State Code]</t>
  </si>
  <si>
    <t>'Customer'[Birthday]</t>
  </si>
  <si>
    <t>'Store'[Name]</t>
  </si>
  <si>
    <t>'Date'[Year Month]</t>
  </si>
  <si>
    <t>'Date'[Year Month Short]</t>
  </si>
  <si>
    <t>'Product'[Subcategory]</t>
  </si>
  <si>
    <t>'Product'[Subcategory Code]</t>
  </si>
  <si>
    <t>'Date'[Year Quarter]</t>
  </si>
  <si>
    <t>'Sales'[Exchange Rate]</t>
  </si>
  <si>
    <t>'Date'[Month Short]</t>
  </si>
  <si>
    <t>'Product'[Category]</t>
  </si>
  <si>
    <t>'Product'[Category Code]</t>
  </si>
  <si>
    <t>'Date'[Quarter]</t>
  </si>
  <si>
    <t>'Customer'[Country Code]</t>
  </si>
  <si>
    <t>'Date'[Day of Week Short]</t>
  </si>
  <si>
    <t>'Sales'[Currency Code]</t>
  </si>
  <si>
    <t>'Customer'[Age]</t>
  </si>
  <si>
    <t>'Date'[Working Day Number]</t>
  </si>
  <si>
    <t>'Date'[Year Month Number]</t>
  </si>
  <si>
    <t>'Date'[Year Quarter Number]</t>
  </si>
  <si>
    <t>'Sales'[Line Number]</t>
  </si>
  <si>
    <t>'Date'[Year]</t>
  </si>
  <si>
    <t>'Store'[Store Code]</t>
  </si>
  <si>
    <t>'Store'[Square Meters]</t>
  </si>
  <si>
    <t>Boolean</t>
  </si>
  <si>
    <t>Decimal</t>
  </si>
  <si>
    <t>'Sales'[Order Date] ∞←1 'Date'[Date]</t>
  </si>
  <si>
    <t>Filename</t>
  </si>
  <si>
    <t>Measures</t>
  </si>
  <si>
    <t>Calc tables</t>
  </si>
  <si>
    <t>Calc columns</t>
  </si>
  <si>
    <t>Roles</t>
  </si>
  <si>
    <t>Calc items</t>
  </si>
  <si>
    <t>Total Segments #</t>
  </si>
  <si>
    <t>Pageable Segments #</t>
  </si>
  <si>
    <t>Resident Segments #</t>
  </si>
  <si>
    <t>Average Temperature</t>
  </si>
  <si>
    <t>Last Accessed</t>
  </si>
  <si>
    <t>K:\Demo\Contoso 1G.vpax</t>
  </si>
  <si>
    <t>Cost Amount</t>
  </si>
  <si>
    <t>=SUMX ( Sales, Sales[Quantity] * Sales[Unit Cost] )</t>
  </si>
  <si>
    <t>Margin Amount</t>
  </si>
  <si>
    <t>=SUMX ( Sales, Sales[Quantity] * ( Sales[Net Price] - Sales[Unit Cost] ) )</t>
  </si>
  <si>
    <t>=SUMX ( Sales, Sales[Quantity] * Sales[Net Price] )</t>
  </si>
  <si>
    <t>Sales in 2010-01</t>
  </si>
  <si>
    <t>Sales in 2010-02</t>
  </si>
  <si>
    <t>Sales in 2010-03</t>
  </si>
  <si>
    <t>Sales in 2010-04</t>
  </si>
  <si>
    <t>Sales in 2010-05</t>
  </si>
  <si>
    <t>Sales in 2010-06</t>
  </si>
  <si>
    <t>Sales in 2010-07</t>
  </si>
  <si>
    <t>Sales in 2010-08</t>
  </si>
  <si>
    <t>Sales in 2010-09</t>
  </si>
  <si>
    <t>Sales in 2010-10</t>
  </si>
  <si>
    <t>Sales in 2010-11</t>
  </si>
  <si>
    <t>Sales in 2010-12</t>
  </si>
  <si>
    <t>Sales in 2011-01</t>
  </si>
  <si>
    <t>Sales in 2011-02</t>
  </si>
  <si>
    <t>Sales in 2011-03</t>
  </si>
  <si>
    <t>Sales in 2011-04</t>
  </si>
  <si>
    <t>Sales in 2011-05</t>
  </si>
  <si>
    <t>Sales in 2011-06</t>
  </si>
  <si>
    <t>Sales in 2011-07</t>
  </si>
  <si>
    <t>Sales in 2011-08</t>
  </si>
  <si>
    <t>Sales in 2011-09</t>
  </si>
  <si>
    <t>Sales in 2011-10</t>
  </si>
  <si>
    <t>Sales in 2011-11</t>
  </si>
  <si>
    <t>Sales in 2011-12</t>
  </si>
  <si>
    <t>Sales in 2012-01</t>
  </si>
  <si>
    <t>Sales in 2012-02</t>
  </si>
  <si>
    <t>Sales in 2012-03</t>
  </si>
  <si>
    <t>Sales in 2012-04</t>
  </si>
  <si>
    <t>Sales in 2012-05</t>
  </si>
  <si>
    <t>Sales in 2012-06</t>
  </si>
  <si>
    <t>Sales in 2012-07</t>
  </si>
  <si>
    <t>Sales in 2012-08</t>
  </si>
  <si>
    <t>Sales in 2012-09</t>
  </si>
  <si>
    <t>Sales in 2012-10</t>
  </si>
  <si>
    <t>Sales in 2012-11</t>
  </si>
  <si>
    <t>Sales in 2012-12</t>
  </si>
  <si>
    <t>Sales in 2013-01</t>
  </si>
  <si>
    <t>Sales in 2013-02</t>
  </si>
  <si>
    <t>Sales in 2013-03</t>
  </si>
  <si>
    <t>Sales in 2013-04</t>
  </si>
  <si>
    <t>Sales in 2013-05</t>
  </si>
  <si>
    <t>Sales in 2013-06</t>
  </si>
  <si>
    <t>Sales in 2013-07</t>
  </si>
  <si>
    <t>Sales in 2013-08</t>
  </si>
  <si>
    <t>Sales in 2013-09</t>
  </si>
  <si>
    <t>Sales in 2013-10</t>
  </si>
  <si>
    <t>Sales in 2013-11</t>
  </si>
  <si>
    <t>Sales in 2013-12</t>
  </si>
  <si>
    <t>Sales in 2014-01</t>
  </si>
  <si>
    <t>Sales in 2014-02</t>
  </si>
  <si>
    <t>Sales in 2014-03</t>
  </si>
  <si>
    <t>Sales in 2014-04</t>
  </si>
  <si>
    <t>Sales in 2014-05</t>
  </si>
  <si>
    <t>Sales in 2014-06</t>
  </si>
  <si>
    <t>Sales in 2014-07</t>
  </si>
  <si>
    <t>Sales in 2014-08</t>
  </si>
  <si>
    <t>Sales in 2014-09</t>
  </si>
  <si>
    <t>Sales in 2014-10</t>
  </si>
  <si>
    <t>Sales in 2014-11</t>
  </si>
  <si>
    <t>Sales in 2014-12</t>
  </si>
  <si>
    <t>Sales in 2015-01</t>
  </si>
  <si>
    <t>Sales in 2015-02</t>
  </si>
  <si>
    <t>Sales in 2015-03</t>
  </si>
  <si>
    <t>Sales in 2015-04</t>
  </si>
  <si>
    <t>Sales in 2015-05</t>
  </si>
  <si>
    <t>Sales in 2015-06</t>
  </si>
  <si>
    <t>Sales in 2015-07</t>
  </si>
  <si>
    <t>Sales in 2015-08</t>
  </si>
  <si>
    <t>Sales in 2015-09</t>
  </si>
  <si>
    <t>Sales in 2015-10</t>
  </si>
  <si>
    <t>Sales in 2015-11</t>
  </si>
  <si>
    <t>Sales in 2015-12</t>
  </si>
  <si>
    <t>Sales in 2016-01</t>
  </si>
  <si>
    <t>Sales in 2016-02</t>
  </si>
  <si>
    <t>Sales in 2016-03</t>
  </si>
  <si>
    <t>Sales in 2016-04</t>
  </si>
  <si>
    <t>Sales in 2016-05</t>
  </si>
  <si>
    <t>Sales in 2016-06</t>
  </si>
  <si>
    <t>Sales in 2016-07</t>
  </si>
  <si>
    <t>Sales in 2016-08</t>
  </si>
  <si>
    <t>Sales in 2016-09</t>
  </si>
  <si>
    <t>Sales in 2016-10</t>
  </si>
  <si>
    <t>Sales in 2016-11</t>
  </si>
  <si>
    <t>Sales in 2016-12</t>
  </si>
  <si>
    <t>Sales in 2017-01</t>
  </si>
  <si>
    <t>Sales in 2017-02</t>
  </si>
  <si>
    <t>Sales in 2017-03</t>
  </si>
  <si>
    <t>Sales in 2017-04</t>
  </si>
  <si>
    <t>Sales in 2017-05</t>
  </si>
  <si>
    <t>Sales in 2017-06</t>
  </si>
  <si>
    <t>Sales in 2017-07</t>
  </si>
  <si>
    <t>Sales in 2017-08</t>
  </si>
  <si>
    <t>Sales in 2017-09</t>
  </si>
  <si>
    <t>Sales in 2017-10</t>
  </si>
  <si>
    <t>Sales in 2017-11</t>
  </si>
  <si>
    <t>Sales in 2017-12</t>
  </si>
  <si>
    <t>Sales in 2018-01</t>
  </si>
  <si>
    <t>Sales in 2018-02</t>
  </si>
  <si>
    <t>Sales in 2018-03</t>
  </si>
  <si>
    <t>Sales in 2018-04</t>
  </si>
  <si>
    <t>Sales in 2018-05</t>
  </si>
  <si>
    <t>Sales in 2018-06</t>
  </si>
  <si>
    <t>Sales in 2018-07</t>
  </si>
  <si>
    <t>Sales in 2018-08</t>
  </si>
  <si>
    <t>Sales in 2018-09</t>
  </si>
  <si>
    <t>Sales in 2018-10</t>
  </si>
  <si>
    <t>Sales in 2018-11</t>
  </si>
  <si>
    <t>Sales in 2018-12</t>
  </si>
  <si>
    <t>Sales in 2019-01</t>
  </si>
  <si>
    <t>Sales in 2019-02</t>
  </si>
  <si>
    <t>Sales in 2019-03</t>
  </si>
  <si>
    <t>Sales in 2019-04</t>
  </si>
  <si>
    <t>Sales in 2019-05</t>
  </si>
  <si>
    <t>Sales in 2019-06</t>
  </si>
  <si>
    <t>Sales in 2019-07</t>
  </si>
  <si>
    <t>Sales in 2019-08</t>
  </si>
  <si>
    <t>Sales in 2019-09</t>
  </si>
  <si>
    <t>Sales in 2019-10</t>
  </si>
  <si>
    <t>Sales in 2019-11</t>
  </si>
  <si>
    <t>Sales in 2019-12</t>
  </si>
  <si>
    <t>Sales in 2020-01</t>
  </si>
  <si>
    <t>Sales in 2020-02</t>
  </si>
  <si>
    <t>Sales in 2020-03</t>
  </si>
  <si>
    <t>Sales in 2020-04</t>
  </si>
  <si>
    <t>Sales in 2020-05</t>
  </si>
  <si>
    <t>Sales in 2020-06</t>
  </si>
  <si>
    <t>Sales in 2020-07</t>
  </si>
  <si>
    <t>Sales in 2020-08</t>
  </si>
  <si>
    <t>Sales in 2020-09</t>
  </si>
  <si>
    <t>Sales in 2020-10</t>
  </si>
  <si>
    <t>Sales in 2020-11</t>
  </si>
  <si>
    <t>Sales in 2020-12</t>
  </si>
  <si>
    <t>Sales in 2021-01</t>
  </si>
  <si>
    <t>Sales in 2021-02</t>
  </si>
  <si>
    <t>Sales in 2021-03</t>
  </si>
  <si>
    <t>Sales in 2021-04</t>
  </si>
  <si>
    <t>Sales in 2021-05</t>
  </si>
  <si>
    <t>Sales in 2021-06</t>
  </si>
  <si>
    <t>Sales in 2021-07</t>
  </si>
  <si>
    <t>Sales in 2021-08</t>
  </si>
  <si>
    <t>Sales in 2021-09</t>
  </si>
  <si>
    <t>Sales in 2021-10</t>
  </si>
  <si>
    <t>Sales in 2021-11</t>
  </si>
  <si>
    <t>Sales in 2021-12</t>
  </si>
  <si>
    <t>COMPLETED</t>
  </si>
  <si>
    <t>SKIPPED</t>
  </si>
  <si>
    <t>TIMEBOXED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</si>
</sst>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%;\-0.00%;0.00%"/>
    <numFmt numFmtId="165" formatCode="[Color42]#,###"/>
    <numFmt numFmtId="166" formatCode="[Magenta]#,###"/>
    <numFmt numFmtId="167" formatCode="[Red]#,###"/>
    <numFmt numFmtId="168" formatCode="yyyy\-mm\-dd\ hh:mm:ss"/>
  </numFmts>
  <fonts count="1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b/>
      <sz val="14"/>
      <color theme="4"/>
      <name val="Calibri"/>
      <family val="2"/>
      <scheme val="minor"/>
    </font>
    <font>
      <b/>
      <u/>
      <sz val="14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  <xf numFmtId="3" fontId="0" fillId="0" borderId="0" xfId="0" applyNumberFormat="1"/>
    <xf numFmtId="0" fontId="0" fillId="0" borderId="0" xfId="0" applyAlignment="1">
      <alignment horizontal="left" indent="1"/>
    </xf>
    <xf numFmtId="49" fontId="2" fillId="0" borderId="0" xfId="0" quotePrefix="1" applyNumberFormat="1" applyFont="1" applyAlignment="1">
      <alignment wrapText="1"/>
    </xf>
    <xf numFmtId="0" fontId="3" fillId="2" borderId="0" xfId="0" applyFont="1" applyFill="1"/>
    <xf numFmtId="0" fontId="0" fillId="3" borderId="0" xfId="0" applyFill="1" applyProtection="1">
      <protection locked="0"/>
    </xf>
    <xf numFmtId="0" fontId="0" fillId="2" borderId="0" xfId="0" applyFill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0" fontId="4" fillId="0" borderId="0" xfId="1"/>
    <xf numFmtId="0" fontId="3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 applyAlignment="1">
      <alignment wrapText="1"/>
    </xf>
    <xf numFmtId="0" fontId="3" fillId="0" borderId="0" xfId="0" applyFont="1" applyAlignment="1">
      <alignment wrapText="1"/>
    </xf>
    <xf numFmtId="0" fontId="10" fillId="0" borderId="0" xfId="0" applyFont="1"/>
    <xf numFmtId="0" fontId="11" fillId="0" borderId="0" xfId="0" applyFont="1"/>
    <xf numFmtId="0" fontId="13" fillId="0" borderId="0" xfId="0" applyFont="1"/>
    <xf numFmtId="0" fontId="14" fillId="0" borderId="0" xfId="0" applyFont="1"/>
    <xf numFmtId="0" fontId="14" fillId="4" borderId="0" xfId="0" applyFont="1" applyFill="1"/>
    <xf numFmtId="0" fontId="11" fillId="4" borderId="0" xfId="0" applyFont="1" applyFill="1"/>
    <xf numFmtId="0" fontId="10" fillId="4" borderId="0" xfId="0" applyFont="1" applyFill="1"/>
    <xf numFmtId="0" fontId="15" fillId="0" borderId="0" xfId="1" applyFont="1"/>
    <xf numFmtId="0" fontId="15" fillId="4" borderId="0" xfId="1" applyFont="1" applyFill="1"/>
    <xf numFmtId="0" fontId="15" fillId="0" borderId="0" xfId="1" applyFont="1" applyFill="1"/>
    <xf numFmtId="0" fontId="12" fillId="0" borderId="0" xfId="0" applyFont="1"/>
    <xf numFmtId="4" fontId="0" fillId="0" borderId="0" xfId="0" applyNumberFormat="1"/>
    <xf numFmtId="168" fontId="0" fillId="0" borderId="0" xfId="0" applyNumberFormat="1"/>
    <xf numFmtId="0" fontId="12" fillId="0" borderId="0" xfId="0" applyFont="1"/>
    <xf numFmtId="0" fontId="0" fillId="0" borderId="0" xfId="0" applyNumberFormat="1"/>
  </cellXfs>
  <cellStyles count="2">
    <cellStyle name="Hyperlink" xfId="1" builtinId="8"/>
    <cellStyle name="Normal" xfId="0" builtinId="0"/>
  </cellStyles>
  <dxfs count="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olapFunctions">
    <main first="ThisWorkbookDataModel">
      <tp t="e">
        <v>#N/A</v>
        <stp>1</stp>
        <tr r="B10" s="17"/>
        <tr r="B10" s="17"/>
        <tr r="B9" s="17"/>
        <tr r="B9" s="17"/>
        <tr r="B12" s="17"/>
        <tr r="B12" s="17"/>
        <tr r="B7" s="17"/>
        <tr r="B7" s="17"/>
        <tr r="B15" s="17"/>
        <tr r="B15" s="17"/>
        <tr r="B11" s="17"/>
        <tr r="B11" s="17"/>
        <tr r="B8" s="17"/>
        <tr r="B8" s="17"/>
        <tr r="B6" s="17"/>
        <tr r="B6" s="17"/>
        <tr r="B4" s="17"/>
        <tr r="B4" s="17"/>
        <tr r="B5" s="17"/>
        <tr r="B5" s="17"/>
        <tr r="B13" s="17"/>
        <tr r="B13" s="17"/>
        <tr r="B14" s="17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5.xml"/><Relationship Id="rId26" Type="http://schemas.openxmlformats.org/officeDocument/2006/relationships/styles" Target="styles.xml"/><Relationship Id="rId39" Type="http://schemas.openxmlformats.org/officeDocument/2006/relationships/customXml" Target="../customXml/item9.xml"/><Relationship Id="rId21" Type="http://schemas.openxmlformats.org/officeDocument/2006/relationships/pivotCacheDefinition" Target="pivotCache/pivotCacheDefinition8.xml"/><Relationship Id="rId34" Type="http://schemas.openxmlformats.org/officeDocument/2006/relationships/customXml" Target="../customXml/item4.xml"/><Relationship Id="rId42" Type="http://schemas.openxmlformats.org/officeDocument/2006/relationships/customXml" Target="../customXml/item12.xml"/><Relationship Id="rId47" Type="http://schemas.openxmlformats.org/officeDocument/2006/relationships/customXml" Target="../customXml/item17.xml"/><Relationship Id="rId50" Type="http://schemas.openxmlformats.org/officeDocument/2006/relationships/customXml" Target="../customXml/item20.xml"/><Relationship Id="rId55" Type="http://schemas.openxmlformats.org/officeDocument/2006/relationships/customXml" Target="../customXml/item25.xml"/><Relationship Id="rId63" Type="http://schemas.openxmlformats.org/officeDocument/2006/relationships/customXml" Target="../customXml/item33.xml"/><Relationship Id="rId68" Type="http://schemas.openxmlformats.org/officeDocument/2006/relationships/customXml" Target="../customXml/item38.xml"/><Relationship Id="rId7" Type="http://schemas.openxmlformats.org/officeDocument/2006/relationships/worksheet" Target="worksheets/sheet7.xml"/><Relationship Id="rId71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3.xml"/><Relationship Id="rId29" Type="http://schemas.openxmlformats.org/officeDocument/2006/relationships/powerPivotData" Target="model/item.data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32" Type="http://schemas.openxmlformats.org/officeDocument/2006/relationships/customXml" Target="../customXml/item2.xml"/><Relationship Id="rId37" Type="http://schemas.openxmlformats.org/officeDocument/2006/relationships/customXml" Target="../customXml/item7.xml"/><Relationship Id="rId40" Type="http://schemas.openxmlformats.org/officeDocument/2006/relationships/customXml" Target="../customXml/item10.xml"/><Relationship Id="rId45" Type="http://schemas.openxmlformats.org/officeDocument/2006/relationships/customXml" Target="../customXml/item15.xml"/><Relationship Id="rId53" Type="http://schemas.openxmlformats.org/officeDocument/2006/relationships/customXml" Target="../customXml/item23.xml"/><Relationship Id="rId58" Type="http://schemas.openxmlformats.org/officeDocument/2006/relationships/customXml" Target="../customXml/item28.xml"/><Relationship Id="rId66" Type="http://schemas.openxmlformats.org/officeDocument/2006/relationships/customXml" Target="../customXml/item36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2.xml"/><Relationship Id="rId23" Type="http://schemas.openxmlformats.org/officeDocument/2006/relationships/pivotCacheDefinition" Target="pivotCache/pivotCacheDefinition10.xml"/><Relationship Id="rId28" Type="http://schemas.openxmlformats.org/officeDocument/2006/relationships/sheetMetadata" Target="metadata.xml"/><Relationship Id="rId36" Type="http://schemas.openxmlformats.org/officeDocument/2006/relationships/customXml" Target="../customXml/item6.xml"/><Relationship Id="rId49" Type="http://schemas.openxmlformats.org/officeDocument/2006/relationships/customXml" Target="../customXml/item19.xml"/><Relationship Id="rId57" Type="http://schemas.openxmlformats.org/officeDocument/2006/relationships/customXml" Target="../customXml/item27.xml"/><Relationship Id="rId61" Type="http://schemas.openxmlformats.org/officeDocument/2006/relationships/customXml" Target="../customXml/item31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6.xml"/><Relationship Id="rId31" Type="http://schemas.openxmlformats.org/officeDocument/2006/relationships/customXml" Target="../customXml/item1.xml"/><Relationship Id="rId44" Type="http://schemas.openxmlformats.org/officeDocument/2006/relationships/customXml" Target="../customXml/item14.xml"/><Relationship Id="rId52" Type="http://schemas.openxmlformats.org/officeDocument/2006/relationships/customXml" Target="../customXml/item22.xml"/><Relationship Id="rId60" Type="http://schemas.openxmlformats.org/officeDocument/2006/relationships/customXml" Target="../customXml/item30.xml"/><Relationship Id="rId65" Type="http://schemas.openxmlformats.org/officeDocument/2006/relationships/customXml" Target="../customXml/item3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Relationship Id="rId22" Type="http://schemas.openxmlformats.org/officeDocument/2006/relationships/pivotCacheDefinition" Target="pivotCache/pivotCacheDefinition9.xml"/><Relationship Id="rId27" Type="http://schemas.openxmlformats.org/officeDocument/2006/relationships/sharedStrings" Target="sharedStrings.xml"/><Relationship Id="rId30" Type="http://schemas.openxmlformats.org/officeDocument/2006/relationships/calcChain" Target="calcChain.xml"/><Relationship Id="rId35" Type="http://schemas.openxmlformats.org/officeDocument/2006/relationships/customXml" Target="../customXml/item5.xml"/><Relationship Id="rId43" Type="http://schemas.openxmlformats.org/officeDocument/2006/relationships/customXml" Target="../customXml/item13.xml"/><Relationship Id="rId48" Type="http://schemas.openxmlformats.org/officeDocument/2006/relationships/customXml" Target="../customXml/item18.xml"/><Relationship Id="rId56" Type="http://schemas.openxmlformats.org/officeDocument/2006/relationships/customXml" Target="../customXml/item26.xml"/><Relationship Id="rId64" Type="http://schemas.openxmlformats.org/officeDocument/2006/relationships/customXml" Target="../customXml/item34.xml"/><Relationship Id="rId69" Type="http://schemas.openxmlformats.org/officeDocument/2006/relationships/customXml" Target="../customXml/item39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21.xml"/><Relationship Id="rId72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4.xml"/><Relationship Id="rId25" Type="http://schemas.openxmlformats.org/officeDocument/2006/relationships/connections" Target="connections.xml"/><Relationship Id="rId33" Type="http://schemas.openxmlformats.org/officeDocument/2006/relationships/customXml" Target="../customXml/item3.xml"/><Relationship Id="rId38" Type="http://schemas.openxmlformats.org/officeDocument/2006/relationships/customXml" Target="../customXml/item8.xml"/><Relationship Id="rId46" Type="http://schemas.openxmlformats.org/officeDocument/2006/relationships/customXml" Target="../customXml/item16.xml"/><Relationship Id="rId59" Type="http://schemas.openxmlformats.org/officeDocument/2006/relationships/customXml" Target="../customXml/item29.xml"/><Relationship Id="rId67" Type="http://schemas.openxmlformats.org/officeDocument/2006/relationships/customXml" Target="../customXml/item37.xml"/><Relationship Id="rId20" Type="http://schemas.openxmlformats.org/officeDocument/2006/relationships/pivotCacheDefinition" Target="pivotCache/pivotCacheDefinition7.xml"/><Relationship Id="rId41" Type="http://schemas.openxmlformats.org/officeDocument/2006/relationships/customXml" Target="../customXml/item11.xml"/><Relationship Id="rId54" Type="http://schemas.openxmlformats.org/officeDocument/2006/relationships/customXml" Target="../customXml/item24.xml"/><Relationship Id="rId62" Type="http://schemas.openxmlformats.org/officeDocument/2006/relationships/customXml" Target="../customXml/item32.xml"/><Relationship Id="rId70" Type="http://schemas.openxmlformats.org/officeDocument/2006/relationships/customXml" Target="../customXml/item40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rco Russo" refreshedDate="44980.838154745368" createdVersion="5" refreshedVersion="8" minRefreshableVersion="3" recordCount="0" supportSubquery="1" supportAdvancedDrill="1" xr:uid="{D2E9800E-06BE-42DE-A36F-FAC6E0864F40}">
  <cacheSource type="external" connectionId="13"/>
  <cacheFields count="5">
    <cacheField name="[Columns].[Tables-Columns].[Table]" caption="Table" numFmtId="0" hierarchy="30" level="1">
      <sharedItems count="3">
        <s v="Customer"/>
        <s v="Date"/>
        <s v="Product"/>
      </sharedItems>
      <extLst>
        <ext xmlns:x15="http://schemas.microsoft.com/office/spreadsheetml/2010/11/main" uri="{4F2E5C28-24EA-4eb8-9CBF-B6C8F9C3D259}">
          <x15:cachedUniqueNames>
            <x15:cachedUniqueName index="0" name="[Columns].[Tables-Columns].[Table].&amp;[Customer]"/>
            <x15:cachedUniqueName index="1" name="[Columns].[Tables-Columns].[Table].&amp;[Date]"/>
            <x15:cachedUniqueName index="2" name="[Columns].[Tables-Columns].[Table].&amp;[Product]"/>
          </x15:cachedUniqueNames>
        </ext>
      </extLst>
    </cacheField>
    <cacheField name="[Columns].[Tables-Columns].[Column]" caption="Column" numFmtId="0" hierarchy="30" level="2">
      <sharedItems containsSemiMixedTypes="0" containsNonDate="0" containsString="0"/>
    </cacheField>
    <cacheField name="[Columns].[IsRowNumber].[IsRowNumber]" caption="IsRowNumber" numFmtId="0" hierarchy="25" level="1">
      <sharedItems containsSemiMixedTypes="0" containsNonDate="0" containsString="0"/>
    </cacheField>
    <cacheField name="[Measures].[User Hierarchies Size]" caption="User Hierarchies Size" numFmtId="0" hierarchy="145" level="32767"/>
    <cacheField name="[User Hierarchies].[UserHierarchyName].[UserHierarchyName]" caption="UserHierarchyName" numFmtId="0" hierarchy="86" level="1">
      <sharedItems count="4">
        <s v="Category-Subcategory"/>
        <s v="Geography"/>
        <s v="Year-Month"/>
        <s v="Year-Quarter-Month"/>
      </sharedItems>
      <extLst>
        <ext xmlns:x15="http://schemas.microsoft.com/office/spreadsheetml/2010/11/main" uri="{4F2E5C28-24EA-4eb8-9CBF-B6C8F9C3D259}">
          <x15:cachedUniqueNames>
            <x15:cachedUniqueName index="0" name="[User Hierarchies].[UserHierarchyName].&amp;[Category-Subcategory]"/>
            <x15:cachedUniqueName index="1" name="[User Hierarchies].[UserHierarchyName].&amp;[Geography]"/>
            <x15:cachedUniqueName index="2" name="[User Hierarchies].[UserHierarchyName].&amp;[Year-Month]"/>
            <x15:cachedUniqueName index="3" name="[User Hierarchies].[UserHierarchyName].&amp;[Year-Quarter-Month]"/>
          </x15:cachedUniqueNames>
        </ext>
      </extLst>
    </cacheField>
  </cacheFields>
  <cacheHierarchies count="192"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0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0" memberValueDatatype="130" unbalanced="0"/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2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>
      <fieldsUsage count="3">
        <fieldUsage x="-1"/>
        <fieldUsage x="0"/>
        <fieldUsage x="1"/>
      </fieldsUsage>
    </cacheHierarchy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0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0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0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0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0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2" memberValueDatatype="130" unbalanced="0">
      <fieldsUsage count="2">
        <fieldUsage x="-1"/>
        <fieldUsage x="4"/>
      </fieldsUsage>
    </cacheHierarchy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0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0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0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/>
    <cacheHierarchy uniqueName="[Measures].[Partitions #]" caption="Partitions #" measure="1" displayFolder="" measureGroup="Columns" count="0"/>
    <cacheHierarchy uniqueName="[Measures].[Rows]" caption="Rows" measure="1" displayFolder="" measureGroup="Columns" count="0"/>
    <cacheHierarchy uniqueName="[Measures].[Segments #]" caption="Segments #" measure="1" displayFolder="" measureGroup="Columns" count="0"/>
    <cacheHierarchy uniqueName="[Measures].[Cardinality]" caption="Cardinality" measure="1" displayFolder="" measureGroup="Columns" count="0"/>
    <cacheHierarchy uniqueName="[Measures].[Columns #]" caption="Columns #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Columns Total Size]" caption="Columns Total Size" measure="1" displayFolder="" measureGroup="Columns" count="0"/>
    <cacheHierarchy uniqueName="[Measures].[Data Size]" caption="Data Size" measure="1" displayFolder="" measureGroup="Columns" count="0"/>
    <cacheHierarchy uniqueName="[Measures].[Dictionary Size]" caption="Dictionary Size" measure="1" displayFolder="" measureGroup="Columns" count="0"/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 oneField="1">
      <fieldsUsage count="1">
        <fieldUsage x="3"/>
      </fieldsUsage>
    </cacheHierarchy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/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/>
    <cacheHierarchy uniqueName="[Measures].[MMR]" caption="MMR" measure="1" displayFolder="" measureGroup="Columns" count="0"/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/>
    <cacheHierarchy uniqueName="[Measures].[Pageable Segments #]" caption="Pageable Segments #" measure="1" displayFolder="" measureGroup="Columns" count="0"/>
    <cacheHierarchy uniqueName="[Measures].[Resident Segments #]" caption="Resident Segments #" measure="1" displayFolder="" measureGroup="Columns" count="0"/>
    <cacheHierarchy uniqueName="[Measures].[Last Accessed]" caption="Last Accessed" measure="1" displayFolder="" measureGroup="Columns" count="0"/>
    <cacheHierarchy uniqueName="[Measures].[Average Temperature]" caption="Average Temperature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0"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0"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1">
    <map measureGroup="0" dimension="0"/>
    <map measureGroup="1" dimension="1"/>
    <map measureGroup="2" dimension="1"/>
    <map measureGroup="2" dimension="2"/>
    <map measureGroup="3" dimension="1"/>
    <map measureGroup="3" dimension="3"/>
    <map measureGroup="4" dimension="4"/>
    <map measureGroup="5" dimension="6"/>
    <map measureGroup="6" dimension="7"/>
    <map measureGroup="7" dimension="8"/>
    <map measureGroup="9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rco Russo" refreshedDate="44980.838156712962" createdVersion="5" refreshedVersion="8" minRefreshableVersion="3" recordCount="0" supportSubquery="1" supportAdvancedDrill="1" xr:uid="{68A354A3-D07C-4E8B-8904-AF66491F4889}">
  <cacheSource type="external" connectionId="13"/>
  <cacheFields count="14">
    <cacheField name="[Columns].[Tables-Columns].[Table]" caption="Table" numFmtId="0" hierarchy="30" level="1">
      <sharedItems count="1">
        <s v="Sales"/>
      </sharedItems>
      <extLst>
        <ext xmlns:x15="http://schemas.microsoft.com/office/spreadsheetml/2010/11/main" uri="{4F2E5C28-24EA-4eb8-9CBF-B6C8F9C3D259}">
          <x15:cachedUniqueNames>
            <x15:cachedUniqueName index="0" name="[Columns].[Tables-Columns].[Table].&amp;[Sales]"/>
          </x15:cachedUniqueNames>
        </ext>
      </extLst>
    </cacheField>
    <cacheField name="[Columns].[Tables-Columns].[Column]" caption="Column" numFmtId="0" hierarchy="30" level="2">
      <sharedItems containsSemiMixedTypes="0" containsNonDate="0" containsString="0"/>
    </cacheField>
    <cacheField name="[Columns].[IsRowNumber].[IsRowNumber]" caption="IsRowNumber" numFmtId="0" hierarchy="25" level="1">
      <sharedItems containsSemiMixedTypes="0" containsNonDate="0" containsString="0"/>
    </cacheField>
    <cacheField name="[Relationships].[Relationship].[Relationship]" caption="Relationship" numFmtId="0" hierarchy="75" level="1">
      <sharedItems count="3">
        <s v="'Sales'[CustomerKey] ∞←1 'Customer'[CustomerKey]"/>
        <s v="'Sales'[Order Date] ∞←1 'Date'[Date]"/>
        <s v="'Sales'[ProductKey] ∞←1 'Product'[ProductKey]"/>
      </sharedItems>
      <extLst>
        <ext xmlns:x15="http://schemas.microsoft.com/office/spreadsheetml/2010/11/main" uri="{4F2E5C28-24EA-4eb8-9CBF-B6C8F9C3D259}">
          <x15:cachedUniqueNames>
            <x15:cachedUniqueName index="0" name="[Relationships].[Relationship].&amp;['Sales'[CustomerKey]] ∞←1 'Customer'[CustomerKey]]]"/>
            <x15:cachedUniqueName index="1" name="[Relationships].[Relationship].&amp;['Sales'[Order Date]] ∞←1 'Date'[Date]]]"/>
            <x15:cachedUniqueName index="2" name="[Relationships].[Relationship].&amp;['Sales'[ProductKey]] ∞←1 'Product'[ProductKey]]]"/>
          </x15:cachedUniqueNames>
        </ext>
      </extLst>
    </cacheField>
    <cacheField name="[Relationships].[Cardinality (Filter)].[Cardinality (Filter)]" caption="Cardinality (Filter)" numFmtId="0" hierarchy="68" level="1">
      <sharedItems containsSemiMixedTypes="0" containsNonDate="0" containsString="0"/>
    </cacheField>
    <cacheField name="[Measures].[Relationship Type]" caption="Relationship Type" numFmtId="0" hierarchy="154" level="32767"/>
    <cacheField name="[Measures].[Max From Cardinality]" caption="Max From Cardinality" numFmtId="0" hierarchy="141" level="32767"/>
    <cacheField name="[Measures].[Max To Cardinality]" caption="Max To Cardinality" numFmtId="0" hierarchy="142" level="32767"/>
    <cacheField name="[Measures].[Missing Keys]" caption="Missing Keys" numFmtId="0" hierarchy="150" level="32767"/>
    <cacheField name="[Measures].[Invalid Rows]" caption="Invalid Rows" numFmtId="0" hierarchy="151" level="32767"/>
    <cacheField name="[Measures].[Relationships Size]" caption="Relationships Size" numFmtId="0" hierarchy="143" level="32767"/>
    <cacheField name="[Measures].[Bid. Filters]" caption="Bid. Filters" numFmtId="0" hierarchy="152" level="32767"/>
    <cacheField name="[Measures].[MMR]" caption="MMR" numFmtId="0" hierarchy="153" level="32767"/>
    <cacheField name="[Measures].[One to Many Ratio %]" caption="One to Many Ratio %" numFmtId="0" hierarchy="155" level="32767"/>
  </cacheFields>
  <cacheHierarchies count="192"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0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0" memberValueDatatype="130" unbalanced="0"/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2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>
      <fieldsUsage count="3">
        <fieldUsage x="-1"/>
        <fieldUsage x="0"/>
        <fieldUsage x="1"/>
      </fieldsUsage>
    </cacheHierarchy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0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0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0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0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0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2" memberValueDatatype="130" unbalanced="0">
      <fieldsUsage count="2">
        <fieldUsage x="-1"/>
        <fieldUsage x="4"/>
      </fieldsUsage>
    </cacheHierarchy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2" memberValueDatatype="130" unbalanced="0">
      <fieldsUsage count="2">
        <fieldUsage x="-1"/>
        <fieldUsage x="3"/>
      </fieldsUsage>
    </cacheHierarchy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0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0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0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/>
    <cacheHierarchy uniqueName="[Measures].[Partitions #]" caption="Partitions #" measure="1" displayFolder="" measureGroup="Columns" count="0"/>
    <cacheHierarchy uniqueName="[Measures].[Rows]" caption="Rows" measure="1" displayFolder="" measureGroup="Columns" count="0"/>
    <cacheHierarchy uniqueName="[Measures].[Segments #]" caption="Segments #" measure="1" displayFolder="" measureGroup="Columns" count="0"/>
    <cacheHierarchy uniqueName="[Measures].[Cardinality]" caption="Cardinality" measure="1" displayFolder="" measureGroup="Columns" count="0"/>
    <cacheHierarchy uniqueName="[Measures].[Columns #]" caption="Columns #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Columns Total Size]" caption="Columns Total Size" measure="1" displayFolder="" measureGroup="Columns" count="0"/>
    <cacheHierarchy uniqueName="[Measures].[Data Size]" caption="Data Size" measure="1" displayFolder="" measureGroup="Columns" count="0"/>
    <cacheHierarchy uniqueName="[Measures].[Dictionary Size]" caption="Dictionary Size" measure="1" displayFolder="" measureGroup="Columns" count="0"/>
    <cacheHierarchy uniqueName="[Measures].[Max From Cardinality]" caption="Max From Cardinality" measure="1" displayFolder="" measureGroup="Columns" count="0" oneField="1">
      <fieldsUsage count="1">
        <fieldUsage x="6"/>
      </fieldsUsage>
    </cacheHierarchy>
    <cacheHierarchy uniqueName="[Measures].[Max To Cardinality]" caption="Max To Cardinality" measure="1" displayFolder="" measureGroup="Columns" count="0" oneField="1">
      <fieldsUsage count="1">
        <fieldUsage x="7"/>
      </fieldsUsage>
    </cacheHierarchy>
    <cacheHierarchy uniqueName="[Measures].[Relationships Size]" caption="Relationships Size" measure="1" displayFolder="" measureGroup="Columns" count="0" oneField="1">
      <fieldsUsage count="1">
        <fieldUsage x="10"/>
      </fieldsUsage>
    </cacheHierarchy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/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 oneField="1">
      <fieldsUsage count="1">
        <fieldUsage x="8"/>
      </fieldsUsage>
    </cacheHierarchy>
    <cacheHierarchy uniqueName="[Measures].[Invalid Rows]" caption="Invalid Rows" measure="1" displayFolder="" measureGroup="Columns" count="0" oneField="1">
      <fieldsUsage count="1">
        <fieldUsage x="9"/>
      </fieldsUsage>
    </cacheHierarchy>
    <cacheHierarchy uniqueName="[Measures].[Bid. Filters]" caption="Bid. Filters" measure="1" displayFolder="" measureGroup="Columns" count="0" oneField="1">
      <fieldsUsage count="1">
        <fieldUsage x="11"/>
      </fieldsUsage>
    </cacheHierarchy>
    <cacheHierarchy uniqueName="[Measures].[MMR]" caption="MMR" measure="1" displayFolder="" measureGroup="Columns" count="0" oneField="1">
      <fieldsUsage count="1">
        <fieldUsage x="12"/>
      </fieldsUsage>
    </cacheHierarchy>
    <cacheHierarchy uniqueName="[Measures].[Relationship Type]" caption="Relationship Type" measure="1" displayFolder="" measureGroup="Columns" count="0" oneField="1">
      <fieldsUsage count="1">
        <fieldUsage x="5"/>
      </fieldsUsage>
    </cacheHierarchy>
    <cacheHierarchy uniqueName="[Measures].[One to Many Ratio %]" caption="One to Many Ratio %" measure="1" displayFolder="" measureGroup="Columns" count="0" oneField="1">
      <fieldsUsage count="1">
        <fieldUsage x="13"/>
      </fieldsUsage>
    </cacheHierarchy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/>
    <cacheHierarchy uniqueName="[Measures].[Pageable Segments #]" caption="Pageable Segments #" measure="1" displayFolder="" measureGroup="Columns" count="0"/>
    <cacheHierarchy uniqueName="[Measures].[Resident Segments #]" caption="Resident Segments #" measure="1" displayFolder="" measureGroup="Columns" count="0"/>
    <cacheHierarchy uniqueName="[Measures].[Last Accessed]" caption="Last Accessed" measure="1" displayFolder="" measureGroup="Columns" count="0"/>
    <cacheHierarchy uniqueName="[Measures].[Average Temperature]" caption="Average Temperature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0"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0"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1">
    <map measureGroup="0" dimension="0"/>
    <map measureGroup="1" dimension="1"/>
    <map measureGroup="2" dimension="1"/>
    <map measureGroup="2" dimension="2"/>
    <map measureGroup="3" dimension="1"/>
    <map measureGroup="3" dimension="3"/>
    <map measureGroup="4" dimension="4"/>
    <map measureGroup="5" dimension="6"/>
    <map measureGroup="6" dimension="7"/>
    <map measureGroup="7" dimension="8"/>
    <map measureGroup="9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rco Russo" refreshedDate="44980.83815787037" createdVersion="5" refreshedVersion="8" minRefreshableVersion="3" recordCount="0" supportSubquery="1" supportAdvancedDrill="1" xr:uid="{B05279EA-6FCA-45E8-AA61-CD645ECEC55F}">
  <cacheSource type="external" connectionId="13"/>
  <cacheFields count="7">
    <cacheField name="[Columns].[IsRowNumber].[IsRowNumber]" caption="IsRowNumber" numFmtId="0" hierarchy="25" level="1">
      <sharedItems containsSemiMixedTypes="0" containsNonDate="0" containsString="0"/>
    </cacheField>
    <cacheField name="[Columns Segments].[CompressionType].[CompressionType]" caption="CompressionType" numFmtId="0" hierarchy="36" level="1">
      <sharedItems count="1">
        <s v="NOSPLIT"/>
      </sharedItems>
      <extLst>
        <ext xmlns:x15="http://schemas.microsoft.com/office/spreadsheetml/2010/11/main" uri="{4F2E5C28-24EA-4eb8-9CBF-B6C8F9C3D259}">
          <x15:cachedUniqueNames>
            <x15:cachedUniqueName index="0" name="[Columns Segments].[CompressionType].&amp;[NOSPLIT]"/>
          </x15:cachedUniqueNames>
        </ext>
      </extLst>
    </cacheField>
    <cacheField name="[Columns Segments].[BitsCount].[BitsCount]" caption="BitsCount" numFmtId="0" hierarchy="33" level="1">
      <sharedItems containsSemiMixedTypes="0" containsString="0" containsNumber="1" containsInteger="1" minValue="1" maxValue="32" count="14">
        <n v="1"/>
        <n v="2"/>
        <n v="3"/>
        <n v="4"/>
        <n v="5"/>
        <n v="6"/>
        <n v="7"/>
        <n v="8"/>
        <n v="9"/>
        <n v="10"/>
        <n v="12"/>
        <n v="16"/>
        <n v="21"/>
        <n v="32"/>
      </sharedItems>
      <extLst>
        <ext xmlns:x15="http://schemas.microsoft.com/office/spreadsheetml/2010/11/main" uri="{4F2E5C28-24EA-4eb8-9CBF-B6C8F9C3D259}">
          <x15:cachedUniqueNames>
            <x15:cachedUniqueName index="0" name="[Columns Segments].[BitsCount].&amp;[1]"/>
            <x15:cachedUniqueName index="1" name="[Columns Segments].[BitsCount].&amp;[2]"/>
            <x15:cachedUniqueName index="2" name="[Columns Segments].[BitsCount].&amp;[3]"/>
            <x15:cachedUniqueName index="3" name="[Columns Segments].[BitsCount].&amp;[4]"/>
            <x15:cachedUniqueName index="4" name="[Columns Segments].[BitsCount].&amp;[5]"/>
            <x15:cachedUniqueName index="5" name="[Columns Segments].[BitsCount].&amp;[6]"/>
            <x15:cachedUniqueName index="6" name="[Columns Segments].[BitsCount].&amp;[7]"/>
            <x15:cachedUniqueName index="7" name="[Columns Segments].[BitsCount].&amp;[8]"/>
            <x15:cachedUniqueName index="8" name="[Columns Segments].[BitsCount].&amp;[9]"/>
            <x15:cachedUniqueName index="9" name="[Columns Segments].[BitsCount].&amp;[10]"/>
            <x15:cachedUniqueName index="10" name="[Columns Segments].[BitsCount].&amp;[12]"/>
            <x15:cachedUniqueName index="11" name="[Columns Segments].[BitsCount].&amp;[16]"/>
            <x15:cachedUniqueName index="12" name="[Columns Segments].[BitsCount].&amp;[21]"/>
            <x15:cachedUniqueName index="13" name="[Columns Segments].[BitsCount].&amp;[32]"/>
          </x15:cachedUniqueNames>
        </ext>
      </extLst>
    </cacheField>
    <cacheField name="[Measures].[Data Size]" caption="Data Size" numFmtId="0" hierarchy="139" level="32767"/>
    <cacheField name="[Measures].[Database Size %]" caption="Database Size %" numFmtId="0" hierarchy="148" level="32767"/>
    <cacheField name="[Measures].[Segments #]" caption="Segments #" numFmtId="0" hierarchy="134" level="32767"/>
    <cacheField name="[Measures].[Partitions #]" caption="Partitions #" numFmtId="0" hierarchy="132" level="32767"/>
  </cacheFields>
  <cacheHierarchies count="192"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0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0" memberValueDatatype="130" unbalanced="0"/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0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0" unbalanced="0"/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2" memberValueDatatype="20" unbalanced="0">
      <fieldsUsage count="2">
        <fieldUsage x="-1"/>
        <fieldUsage x="2"/>
      </fieldsUsage>
    </cacheHierarchy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2" memberValueDatatype="130" unbalanced="0">
      <fieldsUsage count="2">
        <fieldUsage x="-1"/>
        <fieldUsage x="1"/>
      </fieldsUsage>
    </cacheHierarchy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0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0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0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0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0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0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0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0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/>
    <cacheHierarchy uniqueName="[Measures].[Partitions #]" caption="Partitions #" measure="1" displayFolder="" measureGroup="Columns" count="0" oneField="1">
      <fieldsUsage count="1">
        <fieldUsage x="6"/>
      </fieldsUsage>
    </cacheHierarchy>
    <cacheHierarchy uniqueName="[Measures].[Rows]" caption="Rows" measure="1" displayFolder="" measureGroup="Columns" count="0"/>
    <cacheHierarchy uniqueName="[Measures].[Segments #]" caption="Segments #" measure="1" displayFolder="" measureGroup="Columns" count="0" oneField="1">
      <fieldsUsage count="1">
        <fieldUsage x="5"/>
      </fieldsUsage>
    </cacheHierarchy>
    <cacheHierarchy uniqueName="[Measures].[Cardinality]" caption="Cardinality" measure="1" displayFolder="" measureGroup="Columns" count="0"/>
    <cacheHierarchy uniqueName="[Measures].[Columns #]" caption="Columns #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Columns Total Size]" caption="Columns Total Size" measure="1" displayFolder="" measureGroup="Columns" count="0"/>
    <cacheHierarchy uniqueName="[Measures].[Data Size]" caption="Data Size" measure="1" displayFolder="" measureGroup="Columns" count="0" oneField="1">
      <fieldsUsage count="1">
        <fieldUsage x="3"/>
      </fieldsUsage>
    </cacheHierarchy>
    <cacheHierarchy uniqueName="[Measures].[Dictionary Size]" caption="Dictionary Size" measure="1" displayFolder="" measureGroup="Columns" count="0"/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 oneField="1">
      <fieldsUsage count="1">
        <fieldUsage x="4"/>
      </fieldsUsage>
    </cacheHierarchy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/>
    <cacheHierarchy uniqueName="[Measures].[MMR]" caption="MMR" measure="1" displayFolder="" measureGroup="Columns" count="0"/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/>
    <cacheHierarchy uniqueName="[Measures].[Pageable Segments #]" caption="Pageable Segments #" measure="1" displayFolder="" measureGroup="Columns" count="0"/>
    <cacheHierarchy uniqueName="[Measures].[Resident Segments #]" caption="Resident Segments #" measure="1" displayFolder="" measureGroup="Columns" count="0"/>
    <cacheHierarchy uniqueName="[Measures].[Last Accessed]" caption="Last Accessed" measure="1" displayFolder="" measureGroup="Columns" count="0"/>
    <cacheHierarchy uniqueName="[Measures].[Average Temperature]" caption="Average Temperature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0"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0"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1">
    <map measureGroup="0" dimension="0"/>
    <map measureGroup="1" dimension="1"/>
    <map measureGroup="2" dimension="1"/>
    <map measureGroup="2" dimension="2"/>
    <map measureGroup="3" dimension="1"/>
    <map measureGroup="3" dimension="3"/>
    <map measureGroup="4" dimension="4"/>
    <map measureGroup="5" dimension="6"/>
    <map measureGroup="6" dimension="7"/>
    <map measureGroup="7" dimension="8"/>
    <map measureGroup="9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rco Russo" refreshedDate="44980.838159027779" createdVersion="5" refreshedVersion="8" minRefreshableVersion="3" recordCount="0" supportSubquery="1" supportAdvancedDrill="1" xr:uid="{DE03D3FF-2779-4F11-B600-41A5CC423425}">
  <cacheSource type="external" connectionId="13"/>
  <cacheFields count="13">
    <cacheField name="[Columns].[IsRowNumber].[IsRowNumber]" caption="IsRowNumber" numFmtId="0" hierarchy="25" level="1">
      <sharedItems containsSemiMixedTypes="0" containsNonDate="0" containsString="0"/>
    </cacheField>
    <cacheField name="[Columns].[DataType].[DataType]" caption="DataType" numFmtId="0" hierarchy="14" level="1">
      <sharedItems count="6">
        <s v="Boolean"/>
        <s v="DateTime"/>
        <s v="Decimal"/>
        <s v="Double"/>
        <s v="Int64"/>
        <s v="String"/>
      </sharedItems>
      <extLst>
        <ext xmlns:x15="http://schemas.microsoft.com/office/spreadsheetml/2010/11/main" uri="{4F2E5C28-24EA-4eb8-9CBF-B6C8F9C3D259}">
          <x15:cachedUniqueNames>
            <x15:cachedUniqueName index="0" name="[Columns].[DataType].&amp;[Boolean]"/>
            <x15:cachedUniqueName index="1" name="[Columns].[DataType].&amp;[DateTime]"/>
            <x15:cachedUniqueName index="2" name="[Columns].[DataType].&amp;[Decimal]"/>
            <x15:cachedUniqueName index="3" name="[Columns].[DataType].&amp;[Double]"/>
            <x15:cachedUniqueName index="4" name="[Columns].[DataType].&amp;[Int64]"/>
            <x15:cachedUniqueName index="5" name="[Columns].[DataType].&amp;[String]"/>
          </x15:cachedUniqueNames>
        </ext>
      </extLst>
    </cacheField>
    <cacheField name="[Columns].[FullColumnName].[FullColumnName]" caption="FullColumnName" numFmtId="0" hierarchy="20" level="1">
      <sharedItems count="2">
        <s v="'Product'[Weight]"/>
        <s v="'Sales'[Exchange Rate]"/>
      </sharedItems>
      <extLst>
        <ext xmlns:x15="http://schemas.microsoft.com/office/spreadsheetml/2010/11/main" uri="{4F2E5C28-24EA-4eb8-9CBF-B6C8F9C3D259}">
          <x15:cachedUniqueNames>
            <x15:cachedUniqueName index="0" name="[Columns].[FullColumnName].&amp;['Product'[Weight]]]"/>
            <x15:cachedUniqueName index="1" name="[Columns].[FullColumnName].&amp;['Sales'[Exchange Rate]]]"/>
          </x15:cachedUniqueNames>
        </ext>
      </extLst>
    </cacheField>
    <cacheField name="[Measures].[Rows]" caption="Rows" numFmtId="0" hierarchy="133" level="32767"/>
    <cacheField name="[Measures].[Cardinality]" caption="Cardinality" numFmtId="0" hierarchy="135" level="32767"/>
    <cacheField name="[Measures].[Columns Total Size]" caption="Columns Total Size" numFmtId="0" hierarchy="138" level="32767"/>
    <cacheField name="[Measures].[Data Size]" caption="Data Size" numFmtId="0" hierarchy="139" level="32767"/>
    <cacheField name="[Measures].[Dictionary Size]" caption="Dictionary Size" numFmtId="0" hierarchy="140" level="32767"/>
    <cacheField name="[Measures].[Columns Hierarchies Size]" caption="Columns Hierarchies Size" numFmtId="0" hierarchy="137" level="32767"/>
    <cacheField name="[Measures].[Database Size %]" caption="Database Size %" numFmtId="0" hierarchy="148" level="32767"/>
    <cacheField name="[Measures].[Segments #]" caption="Segments #" numFmtId="0" hierarchy="134" level="32767"/>
    <cacheField name="[Measures].[Partitions #]" caption="Partitions #" numFmtId="0" hierarchy="132" level="32767"/>
    <cacheField name="[Measures].[Columns #]" caption="Columns #" numFmtId="0" hierarchy="136" level="32767"/>
  </cacheFields>
  <cacheHierarchies count="192"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2" memberValueDatatype="130" unbalanced="0">
      <fieldsUsage count="2">
        <fieldUsage x="-1"/>
        <fieldUsage x="1"/>
      </fieldsUsage>
    </cacheHierarchy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2" memberValueDatatype="130" unbalanced="0">
      <fieldsUsage count="2">
        <fieldUsage x="-1"/>
        <fieldUsage x="2"/>
      </fieldsUsage>
    </cacheHierarchy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0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0" unbalanced="0"/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0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0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0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0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0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0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0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0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/>
    <cacheHierarchy uniqueName="[Measures].[Partitions #]" caption="Partitions #" measure="1" displayFolder="" measureGroup="Columns" count="0" oneField="1">
      <fieldsUsage count="1">
        <fieldUsage x="11"/>
      </fieldsUsage>
    </cacheHierarchy>
    <cacheHierarchy uniqueName="[Measures].[Rows]" caption="Rows" measure="1" displayFolder="" measureGroup="Columns" count="0" oneField="1">
      <fieldsUsage count="1">
        <fieldUsage x="3"/>
      </fieldsUsage>
    </cacheHierarchy>
    <cacheHierarchy uniqueName="[Measures].[Segments #]" caption="Segments #" measure="1" displayFolder="" measureGroup="Columns" count="0" oneField="1">
      <fieldsUsage count="1">
        <fieldUsage x="10"/>
      </fieldsUsage>
    </cacheHierarchy>
    <cacheHierarchy uniqueName="[Measures].[Cardinality]" caption="Cardinality" measure="1" displayFolder="" measureGroup="Columns" count="0" oneField="1">
      <fieldsUsage count="1">
        <fieldUsage x="4"/>
      </fieldsUsage>
    </cacheHierarchy>
    <cacheHierarchy uniqueName="[Measures].[Columns #]" caption="Columns #" measure="1" displayFolder="" measureGroup="Columns" count="0" oneField="1">
      <fieldsUsage count="1">
        <fieldUsage x="12"/>
      </fieldsUsage>
    </cacheHierarchy>
    <cacheHierarchy uniqueName="[Measures].[Columns Hierarchies Size]" caption="Columns Hierarchies Size" measure="1" displayFolder="" measureGroup="Columns" count="0" oneField="1">
      <fieldsUsage count="1">
        <fieldUsage x="8"/>
      </fieldsUsage>
    </cacheHierarchy>
    <cacheHierarchy uniqueName="[Measures].[Columns Total Size]" caption="Columns Total Size" measure="1" displayFolder="" measureGroup="Columns" count="0" oneField="1">
      <fieldsUsage count="1">
        <fieldUsage x="5"/>
      </fieldsUsage>
    </cacheHierarchy>
    <cacheHierarchy uniqueName="[Measures].[Data Size]" caption="Data Size" measure="1" displayFolder="" measureGroup="Columns" count="0" oneField="1">
      <fieldsUsage count="1">
        <fieldUsage x="6"/>
      </fieldsUsage>
    </cacheHierarchy>
    <cacheHierarchy uniqueName="[Measures].[Dictionary Size]" caption="Dictionary Size" measure="1" displayFolder="" measureGroup="Columns" count="0" oneField="1">
      <fieldsUsage count="1">
        <fieldUsage x="7"/>
      </fieldsUsage>
    </cacheHierarchy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 oneField="1">
      <fieldsUsage count="1">
        <fieldUsage x="9"/>
      </fieldsUsage>
    </cacheHierarchy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/>
    <cacheHierarchy uniqueName="[Measures].[MMR]" caption="MMR" measure="1" displayFolder="" measureGroup="Columns" count="0"/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/>
    <cacheHierarchy uniqueName="[Measures].[Pageable Segments #]" caption="Pageable Segments #" measure="1" displayFolder="" measureGroup="Columns" count="0"/>
    <cacheHierarchy uniqueName="[Measures].[Resident Segments #]" caption="Resident Segments #" measure="1" displayFolder="" measureGroup="Columns" count="0"/>
    <cacheHierarchy uniqueName="[Measures].[Last Accessed]" caption="Last Accessed" measure="1" displayFolder="" measureGroup="Columns" count="0"/>
    <cacheHierarchy uniqueName="[Measures].[Average Temperature]" caption="Average Temperature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0"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0"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1">
    <map measureGroup="0" dimension="0"/>
    <map measureGroup="1" dimension="1"/>
    <map measureGroup="2" dimension="1"/>
    <map measureGroup="2" dimension="2"/>
    <map measureGroup="3" dimension="1"/>
    <map measureGroup="3" dimension="3"/>
    <map measureGroup="4" dimension="4"/>
    <map measureGroup="5" dimension="6"/>
    <map measureGroup="6" dimension="7"/>
    <map measureGroup="7" dimension="8"/>
    <map measureGroup="9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rco Russo" refreshedDate="44980.838160416664" createdVersion="5" refreshedVersion="8" minRefreshableVersion="3" recordCount="0" supportSubquery="1" supportAdvancedDrill="1" xr:uid="{1B0D3971-82F0-45E3-BF3B-ADEC32150505}">
  <cacheSource type="external" connectionId="13"/>
  <cacheFields count="15">
    <cacheField name="[Columns].[IsRowNumber].[IsRowNumber]" caption="IsRowNumber" numFmtId="0" hierarchy="25" level="1">
      <sharedItems containsSemiMixedTypes="0" containsNonDate="0" containsString="0"/>
    </cacheField>
    <cacheField name="[Columns].[DataType].[DataType]" caption="DataType" numFmtId="0" hierarchy="14" level="1">
      <sharedItems count="6">
        <s v="Boolean"/>
        <s v="DateTime"/>
        <s v="Decimal"/>
        <s v="Int64"/>
        <s v="String"/>
        <s v="Double"/>
      </sharedItems>
      <extLst>
        <ext xmlns:x15="http://schemas.microsoft.com/office/spreadsheetml/2010/11/main" uri="{4F2E5C28-24EA-4eb8-9CBF-B6C8F9C3D259}">
          <x15:cachedUniqueNames>
            <x15:cachedUniqueName index="0" name="[Columns].[DataType].&amp;[Boolean]"/>
            <x15:cachedUniqueName index="1" name="[Columns].[DataType].&amp;[DateTime]"/>
            <x15:cachedUniqueName index="2" name="[Columns].[DataType].&amp;[Decimal]"/>
            <x15:cachedUniqueName index="3" name="[Columns].[DataType].&amp;[Int64]"/>
            <x15:cachedUniqueName index="4" name="[Columns].[DataType].&amp;[String]"/>
            <x15:cachedUniqueName index="5" name="[Columns].[DataType].&amp;[Double]"/>
          </x15:cachedUniqueNames>
        </ext>
      </extLst>
    </cacheField>
    <cacheField name="[Columns].[FullColumnName].[FullColumnName]" caption="FullColumnName" numFmtId="0" hierarchy="20" level="1">
      <sharedItems containsNonDate="0" count="7">
        <s v="'Customer'[Yearly Income]"/>
        <s v="'Sales'[Net Price]"/>
        <s v="'Sales'[Unit Cost]"/>
        <s v="'Sales'[Unit Discount]"/>
        <s v="'Sales'[Unit Price]"/>
        <s v="'Product'[Unit Cost]"/>
        <s v="'Product'[Unit Price]"/>
      </sharedItems>
      <extLst>
        <ext xmlns:x15="http://schemas.microsoft.com/office/spreadsheetml/2010/11/main" uri="{4F2E5C28-24EA-4eb8-9CBF-B6C8F9C3D259}">
          <x15:cachedUniqueNames>
            <x15:cachedUniqueName index="0" name="[Columns].[FullColumnName].&amp;['Customer'[Yearly Income]]]"/>
            <x15:cachedUniqueName index="1" name="[Columns].[FullColumnName].&amp;['Sales'[Net Price]]]"/>
            <x15:cachedUniqueName index="2" name="[Columns].[FullColumnName].&amp;['Sales'[Unit Cost]]]"/>
            <x15:cachedUniqueName index="3" name="[Columns].[FullColumnName].&amp;['Sales'[Unit Discount]]]"/>
            <x15:cachedUniqueName index="4" name="[Columns].[FullColumnName].&amp;['Sales'[Unit Price]]]"/>
            <x15:cachedUniqueName index="5" name="[Columns].[FullColumnName].&amp;['Product'[Unit Cost]]]"/>
            <x15:cachedUniqueName index="6" name="[Columns].[FullColumnName].&amp;['Product'[Unit Price]]]"/>
          </x15:cachedUniqueNames>
        </ext>
      </extLst>
    </cacheField>
    <cacheField name="[Columns].[Encoding].[Encoding]" caption="Encoding" numFmtId="0" hierarchy="17" level="1">
      <sharedItems count="2">
        <s v="HASH"/>
        <s v="VALUE"/>
      </sharedItems>
      <extLst>
        <ext xmlns:x15="http://schemas.microsoft.com/office/spreadsheetml/2010/11/main" uri="{4F2E5C28-24EA-4eb8-9CBF-B6C8F9C3D259}">
          <x15:cachedUniqueNames>
            <x15:cachedUniqueName index="0" name="[Columns].[Encoding].&amp;[HASH]"/>
            <x15:cachedUniqueName index="1" name="[Columns].[Encoding].&amp;[VALUE]"/>
          </x15:cachedUniqueNames>
        </ext>
      </extLst>
    </cacheField>
    <cacheField name="[Measures].[Rows]" caption="Rows" numFmtId="0" hierarchy="133" level="32767"/>
    <cacheField name="[Measures].[Cardinality]" caption="Cardinality" numFmtId="0" hierarchy="135" level="32767"/>
    <cacheField name="[Measures].[Columns Total Size]" caption="Columns Total Size" numFmtId="0" hierarchy="138" level="32767"/>
    <cacheField name="[Measures].[Data Size]" caption="Data Size" numFmtId="0" hierarchy="139" level="32767"/>
    <cacheField name="[Measures].[Dictionary Size]" caption="Dictionary Size" numFmtId="0" hierarchy="140" level="32767"/>
    <cacheField name="[Measures].[Columns Hierarchies Size]" caption="Columns Hierarchies Size" numFmtId="0" hierarchy="137" level="32767"/>
    <cacheField name="[Measures].[Database Size %]" caption="Database Size %" numFmtId="0" hierarchy="148" level="32767"/>
    <cacheField name="[Measures].[Segments #]" caption="Segments #" numFmtId="0" hierarchy="134" level="32767"/>
    <cacheField name="[Measures].[Partitions #]" caption="Partitions #" numFmtId="0" hierarchy="132" level="32767"/>
    <cacheField name="[Measures].[Columns #]" caption="Columns #" numFmtId="0" hierarchy="136" level="32767"/>
    <cacheField name="[Measures].[Encoding_]" caption="Encoding_" numFmtId="0" hierarchy="131" level="32767"/>
  </cacheFields>
  <cacheHierarchies count="192"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2" memberValueDatatype="130" unbalanced="0">
      <fieldsUsage count="2">
        <fieldUsage x="-1"/>
        <fieldUsage x="1"/>
      </fieldsUsage>
    </cacheHierarchy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2" memberValueDatatype="130" unbalanced="0">
      <fieldsUsage count="2">
        <fieldUsage x="-1"/>
        <fieldUsage x="3"/>
      </fieldsUsage>
    </cacheHierarchy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2" memberValueDatatype="130" unbalanced="0">
      <fieldsUsage count="2">
        <fieldUsage x="-1"/>
        <fieldUsage x="2"/>
      </fieldsUsage>
    </cacheHierarchy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0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0" unbalanced="0"/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0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0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0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0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0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0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0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0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 oneField="1">
      <fieldsUsage count="1">
        <fieldUsage x="14"/>
      </fieldsUsage>
    </cacheHierarchy>
    <cacheHierarchy uniqueName="[Measures].[Partitions #]" caption="Partitions #" measure="1" displayFolder="" measureGroup="Columns" count="0" oneField="1">
      <fieldsUsage count="1">
        <fieldUsage x="12"/>
      </fieldsUsage>
    </cacheHierarchy>
    <cacheHierarchy uniqueName="[Measures].[Rows]" caption="Rows" measure="1" displayFolder="" measureGroup="Columns" count="0" oneField="1">
      <fieldsUsage count="1">
        <fieldUsage x="4"/>
      </fieldsUsage>
    </cacheHierarchy>
    <cacheHierarchy uniqueName="[Measures].[Segments #]" caption="Segments #" measure="1" displayFolder="" measureGroup="Columns" count="0" oneField="1">
      <fieldsUsage count="1">
        <fieldUsage x="11"/>
      </fieldsUsage>
    </cacheHierarchy>
    <cacheHierarchy uniqueName="[Measures].[Cardinality]" caption="Cardinality" measure="1" displayFolder="" measureGroup="Columns" count="0" oneField="1">
      <fieldsUsage count="1">
        <fieldUsage x="5"/>
      </fieldsUsage>
    </cacheHierarchy>
    <cacheHierarchy uniqueName="[Measures].[Columns #]" caption="Columns #" measure="1" displayFolder="" measureGroup="Columns" count="0" oneField="1">
      <fieldsUsage count="1">
        <fieldUsage x="13"/>
      </fieldsUsage>
    </cacheHierarchy>
    <cacheHierarchy uniqueName="[Measures].[Columns Hierarchies Size]" caption="Columns Hierarchies Size" measure="1" displayFolder="" measureGroup="Columns" count="0" oneField="1">
      <fieldsUsage count="1">
        <fieldUsage x="9"/>
      </fieldsUsage>
    </cacheHierarchy>
    <cacheHierarchy uniqueName="[Measures].[Columns Total Size]" caption="Columns Total Size" measure="1" displayFolder="" measureGroup="Columns" count="0" oneField="1">
      <fieldsUsage count="1">
        <fieldUsage x="6"/>
      </fieldsUsage>
    </cacheHierarchy>
    <cacheHierarchy uniqueName="[Measures].[Data Size]" caption="Data Size" measure="1" displayFolder="" measureGroup="Columns" count="0" oneField="1">
      <fieldsUsage count="1">
        <fieldUsage x="7"/>
      </fieldsUsage>
    </cacheHierarchy>
    <cacheHierarchy uniqueName="[Measures].[Dictionary Size]" caption="Dictionary Size" measure="1" displayFolder="" measureGroup="Columns" count="0" oneField="1">
      <fieldsUsage count="1">
        <fieldUsage x="8"/>
      </fieldsUsage>
    </cacheHierarchy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 oneField="1">
      <fieldsUsage count="1">
        <fieldUsage x="10"/>
      </fieldsUsage>
    </cacheHierarchy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/>
    <cacheHierarchy uniqueName="[Measures].[MMR]" caption="MMR" measure="1" displayFolder="" measureGroup="Columns" count="0"/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/>
    <cacheHierarchy uniqueName="[Measures].[Pageable Segments #]" caption="Pageable Segments #" measure="1" displayFolder="" measureGroup="Columns" count="0"/>
    <cacheHierarchy uniqueName="[Measures].[Resident Segments #]" caption="Resident Segments #" measure="1" displayFolder="" measureGroup="Columns" count="0"/>
    <cacheHierarchy uniqueName="[Measures].[Last Accessed]" caption="Last Accessed" measure="1" displayFolder="" measureGroup="Columns" count="0"/>
    <cacheHierarchy uniqueName="[Measures].[Average Temperature]" caption="Average Temperature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0"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0"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1">
    <map measureGroup="0" dimension="0"/>
    <map measureGroup="1" dimension="1"/>
    <map measureGroup="2" dimension="1"/>
    <map measureGroup="2" dimension="2"/>
    <map measureGroup="3" dimension="1"/>
    <map measureGroup="3" dimension="3"/>
    <map measureGroup="4" dimension="4"/>
    <map measureGroup="5" dimension="6"/>
    <map measureGroup="6" dimension="7"/>
    <map measureGroup="7" dimension="8"/>
    <map measureGroup="9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rco Russo" refreshedDate="44980.838161574073" createdVersion="5" refreshedVersion="8" minRefreshableVersion="3" recordCount="0" supportSubquery="1" supportAdvancedDrill="1" xr:uid="{EA39F793-B0CA-4BB8-8891-109DB697E8F0}">
  <cacheSource type="external" connectionId="13"/>
  <cacheFields count="11">
    <cacheField name="[Measures].[Cardinality]" caption="Cardinality" numFmtId="0" hierarchy="135" level="32767"/>
    <cacheField name="[Measures].[Partitions #]" caption="Partitions #" numFmtId="0" hierarchy="132" level="32767"/>
    <cacheField name="[Columns].[Tables-Columns].[Table]" caption="Table" numFmtId="0" hierarchy="30" level="1">
      <sharedItems count="5">
        <s v="Customer"/>
        <s v="Date"/>
        <s v="Product"/>
        <s v="Sales"/>
        <s v="Store"/>
      </sharedItems>
      <extLst>
        <ext xmlns:x15="http://schemas.microsoft.com/office/spreadsheetml/2010/11/main" uri="{4F2E5C28-24EA-4eb8-9CBF-B6C8F9C3D259}">
          <x15:cachedUniqueNames>
            <x15:cachedUniqueName index="0" name="[Columns].[Tables-Columns].[Table].&amp;[Customer]"/>
            <x15:cachedUniqueName index="1" name="[Columns].[Tables-Columns].[Table].&amp;[Date]"/>
            <x15:cachedUniqueName index="2" name="[Columns].[Tables-Columns].[Table].&amp;[Product]"/>
            <x15:cachedUniqueName index="3" name="[Columns].[Tables-Columns].[Table].&amp;[Sales]"/>
            <x15:cachedUniqueName index="4" name="[Columns].[Tables-Columns].[Table].&amp;[Store]"/>
          </x15:cachedUniqueNames>
        </ext>
      </extLst>
    </cacheField>
    <cacheField name="[Columns].[Tables-Columns].[Column]" caption="Column" numFmtId="0" hierarchy="30" level="2">
      <sharedItems containsSemiMixedTypes="0" containsNonDate="0" containsString="0"/>
    </cacheField>
    <cacheField name="[Columns Segments].[PartitionName].[PartitionName]" caption="PartitionName" numFmtId="0" hierarchy="40" level="1">
      <sharedItems count="148">
        <s v="Customer"/>
        <s v="Date"/>
        <s v="Product"/>
        <s v="Sales in 2010-01"/>
        <s v="Sales in 2010-02"/>
        <s v="Sales in 2010-03"/>
        <s v="Sales in 2010-04"/>
        <s v="Sales in 2010-05"/>
        <s v="Sales in 2010-06"/>
        <s v="Sales in 2010-07"/>
        <s v="Sales in 2010-08"/>
        <s v="Sales in 2010-09"/>
        <s v="Sales in 2010-10"/>
        <s v="Sales in 2010-11"/>
        <s v="Sales in 2010-12"/>
        <s v="Sales in 2011-01"/>
        <s v="Sales in 2011-02"/>
        <s v="Sales in 2011-03"/>
        <s v="Sales in 2011-04"/>
        <s v="Sales in 2011-05"/>
        <s v="Sales in 2011-06"/>
        <s v="Sales in 2011-07"/>
        <s v="Sales in 2011-08"/>
        <s v="Sales in 2011-09"/>
        <s v="Sales in 2011-10"/>
        <s v="Sales in 2011-11"/>
        <s v="Sales in 2011-12"/>
        <s v="Sales in 2012-01"/>
        <s v="Sales in 2012-02"/>
        <s v="Sales in 2012-03"/>
        <s v="Sales in 2012-04"/>
        <s v="Sales in 2012-05"/>
        <s v="Sales in 2012-06"/>
        <s v="Sales in 2012-07"/>
        <s v="Sales in 2012-08"/>
        <s v="Sales in 2012-09"/>
        <s v="Sales in 2012-10"/>
        <s v="Sales in 2012-11"/>
        <s v="Sales in 2012-12"/>
        <s v="Sales in 2013-01"/>
        <s v="Sales in 2013-02"/>
        <s v="Sales in 2013-03"/>
        <s v="Sales in 2013-04"/>
        <s v="Sales in 2013-05"/>
        <s v="Sales in 2013-06"/>
        <s v="Sales in 2013-07"/>
        <s v="Sales in 2013-08"/>
        <s v="Sales in 2013-09"/>
        <s v="Sales in 2013-10"/>
        <s v="Sales in 2013-11"/>
        <s v="Sales in 2013-12"/>
        <s v="Sales in 2014-01"/>
        <s v="Sales in 2014-02"/>
        <s v="Sales in 2014-03"/>
        <s v="Sales in 2014-04"/>
        <s v="Sales in 2014-05"/>
        <s v="Sales in 2014-06"/>
        <s v="Sales in 2014-07"/>
        <s v="Sales in 2014-08"/>
        <s v="Sales in 2014-09"/>
        <s v="Sales in 2014-10"/>
        <s v="Sales in 2014-11"/>
        <s v="Sales in 2014-12"/>
        <s v="Sales in 2015-01"/>
        <s v="Sales in 2015-02"/>
        <s v="Sales in 2015-03"/>
        <s v="Sales in 2015-04"/>
        <s v="Sales in 2015-05"/>
        <s v="Sales in 2015-06"/>
        <s v="Sales in 2015-07"/>
        <s v="Sales in 2015-08"/>
        <s v="Sales in 2015-09"/>
        <s v="Sales in 2015-10"/>
        <s v="Sales in 2015-11"/>
        <s v="Sales in 2015-12"/>
        <s v="Sales in 2016-01"/>
        <s v="Sales in 2016-02"/>
        <s v="Sales in 2016-03"/>
        <s v="Sales in 2016-04"/>
        <s v="Sales in 2016-05"/>
        <s v="Sales in 2016-06"/>
        <s v="Sales in 2016-07"/>
        <s v="Sales in 2016-08"/>
        <s v="Sales in 2016-09"/>
        <s v="Sales in 2016-10"/>
        <s v="Sales in 2016-11"/>
        <s v="Sales in 2016-12"/>
        <s v="Sales in 2017-01"/>
        <s v="Sales in 2017-02"/>
        <s v="Sales in 2017-03"/>
        <s v="Sales in 2017-04"/>
        <s v="Sales in 2017-05"/>
        <s v="Sales in 2017-06"/>
        <s v="Sales in 2017-07"/>
        <s v="Sales in 2017-08"/>
        <s v="Sales in 2017-09"/>
        <s v="Sales in 2017-10"/>
        <s v="Sales in 2017-11"/>
        <s v="Sales in 2017-12"/>
        <s v="Sales in 2018-01"/>
        <s v="Sales in 2018-02"/>
        <s v="Sales in 2018-03"/>
        <s v="Sales in 2018-04"/>
        <s v="Sales in 2018-05"/>
        <s v="Sales in 2018-06"/>
        <s v="Sales in 2018-07"/>
        <s v="Sales in 2018-08"/>
        <s v="Sales in 2018-09"/>
        <s v="Sales in 2018-10"/>
        <s v="Sales in 2018-11"/>
        <s v="Sales in 2018-12"/>
        <s v="Sales in 2019-01"/>
        <s v="Sales in 2019-02"/>
        <s v="Sales in 2019-03"/>
        <s v="Sales in 2019-04"/>
        <s v="Sales in 2019-05"/>
        <s v="Sales in 2019-06"/>
        <s v="Sales in 2019-07"/>
        <s v="Sales in 2019-08"/>
        <s v="Sales in 2019-09"/>
        <s v="Sales in 2019-10"/>
        <s v="Sales in 2019-11"/>
        <s v="Sales in 2019-12"/>
        <s v="Sales in 2020-01"/>
        <s v="Sales in 2020-02"/>
        <s v="Sales in 2020-03"/>
        <s v="Sales in 2020-04"/>
        <s v="Sales in 2020-05"/>
        <s v="Sales in 2020-06"/>
        <s v="Sales in 2020-07"/>
        <s v="Sales in 2020-08"/>
        <s v="Sales in 2020-09"/>
        <s v="Sales in 2020-10"/>
        <s v="Sales in 2020-11"/>
        <s v="Sales in 2020-12"/>
        <s v="Sales in 2021-01"/>
        <s v="Sales in 2021-02"/>
        <s v="Sales in 2021-03"/>
        <s v="Sales in 2021-04"/>
        <s v="Sales in 2021-05"/>
        <s v="Sales in 2021-06"/>
        <s v="Sales in 2021-07"/>
        <s v="Sales in 2021-08"/>
        <s v="Sales in 2021-09"/>
        <s v="Sales in 2021-10"/>
        <s v="Sales in 2021-11"/>
        <s v="Sales in 2021-12"/>
        <s v="Store"/>
      </sharedItems>
      <extLst>
        <ext xmlns:x15="http://schemas.microsoft.com/office/spreadsheetml/2010/11/main" uri="{4F2E5C28-24EA-4eb8-9CBF-B6C8F9C3D259}">
          <x15:cachedUniqueNames>
            <x15:cachedUniqueName index="0" name="[Columns Segments].[PartitionName].&amp;[Customer]"/>
            <x15:cachedUniqueName index="1" name="[Columns Segments].[PartitionName].&amp;[Date]"/>
            <x15:cachedUniqueName index="2" name="[Columns Segments].[PartitionName].&amp;[Product]"/>
            <x15:cachedUniqueName index="3" name="[Columns Segments].[PartitionName].&amp;[Sales in 2010-01]"/>
            <x15:cachedUniqueName index="4" name="[Columns Segments].[PartitionName].&amp;[Sales in 2010-02]"/>
            <x15:cachedUniqueName index="5" name="[Columns Segments].[PartitionName].&amp;[Sales in 2010-03]"/>
            <x15:cachedUniqueName index="6" name="[Columns Segments].[PartitionName].&amp;[Sales in 2010-04]"/>
            <x15:cachedUniqueName index="7" name="[Columns Segments].[PartitionName].&amp;[Sales in 2010-05]"/>
            <x15:cachedUniqueName index="8" name="[Columns Segments].[PartitionName].&amp;[Sales in 2010-06]"/>
            <x15:cachedUniqueName index="9" name="[Columns Segments].[PartitionName].&amp;[Sales in 2010-07]"/>
            <x15:cachedUniqueName index="10" name="[Columns Segments].[PartitionName].&amp;[Sales in 2010-08]"/>
            <x15:cachedUniqueName index="11" name="[Columns Segments].[PartitionName].&amp;[Sales in 2010-09]"/>
            <x15:cachedUniqueName index="12" name="[Columns Segments].[PartitionName].&amp;[Sales in 2010-10]"/>
            <x15:cachedUniqueName index="13" name="[Columns Segments].[PartitionName].&amp;[Sales in 2010-11]"/>
            <x15:cachedUniqueName index="14" name="[Columns Segments].[PartitionName].&amp;[Sales in 2010-12]"/>
            <x15:cachedUniqueName index="15" name="[Columns Segments].[PartitionName].&amp;[Sales in 2011-01]"/>
            <x15:cachedUniqueName index="16" name="[Columns Segments].[PartitionName].&amp;[Sales in 2011-02]"/>
            <x15:cachedUniqueName index="17" name="[Columns Segments].[PartitionName].&amp;[Sales in 2011-03]"/>
            <x15:cachedUniqueName index="18" name="[Columns Segments].[PartitionName].&amp;[Sales in 2011-04]"/>
            <x15:cachedUniqueName index="19" name="[Columns Segments].[PartitionName].&amp;[Sales in 2011-05]"/>
            <x15:cachedUniqueName index="20" name="[Columns Segments].[PartitionName].&amp;[Sales in 2011-06]"/>
            <x15:cachedUniqueName index="21" name="[Columns Segments].[PartitionName].&amp;[Sales in 2011-07]"/>
            <x15:cachedUniqueName index="22" name="[Columns Segments].[PartitionName].&amp;[Sales in 2011-08]"/>
            <x15:cachedUniqueName index="23" name="[Columns Segments].[PartitionName].&amp;[Sales in 2011-09]"/>
            <x15:cachedUniqueName index="24" name="[Columns Segments].[PartitionName].&amp;[Sales in 2011-10]"/>
            <x15:cachedUniqueName index="25" name="[Columns Segments].[PartitionName].&amp;[Sales in 2011-11]"/>
            <x15:cachedUniqueName index="26" name="[Columns Segments].[PartitionName].&amp;[Sales in 2011-12]"/>
            <x15:cachedUniqueName index="27" name="[Columns Segments].[PartitionName].&amp;[Sales in 2012-01]"/>
            <x15:cachedUniqueName index="28" name="[Columns Segments].[PartitionName].&amp;[Sales in 2012-02]"/>
            <x15:cachedUniqueName index="29" name="[Columns Segments].[PartitionName].&amp;[Sales in 2012-03]"/>
            <x15:cachedUniqueName index="30" name="[Columns Segments].[PartitionName].&amp;[Sales in 2012-04]"/>
            <x15:cachedUniqueName index="31" name="[Columns Segments].[PartitionName].&amp;[Sales in 2012-05]"/>
            <x15:cachedUniqueName index="32" name="[Columns Segments].[PartitionName].&amp;[Sales in 2012-06]"/>
            <x15:cachedUniqueName index="33" name="[Columns Segments].[PartitionName].&amp;[Sales in 2012-07]"/>
            <x15:cachedUniqueName index="34" name="[Columns Segments].[PartitionName].&amp;[Sales in 2012-08]"/>
            <x15:cachedUniqueName index="35" name="[Columns Segments].[PartitionName].&amp;[Sales in 2012-09]"/>
            <x15:cachedUniqueName index="36" name="[Columns Segments].[PartitionName].&amp;[Sales in 2012-10]"/>
            <x15:cachedUniqueName index="37" name="[Columns Segments].[PartitionName].&amp;[Sales in 2012-11]"/>
            <x15:cachedUniqueName index="38" name="[Columns Segments].[PartitionName].&amp;[Sales in 2012-12]"/>
            <x15:cachedUniqueName index="39" name="[Columns Segments].[PartitionName].&amp;[Sales in 2013-01]"/>
            <x15:cachedUniqueName index="40" name="[Columns Segments].[PartitionName].&amp;[Sales in 2013-02]"/>
            <x15:cachedUniqueName index="41" name="[Columns Segments].[PartitionName].&amp;[Sales in 2013-03]"/>
            <x15:cachedUniqueName index="42" name="[Columns Segments].[PartitionName].&amp;[Sales in 2013-04]"/>
            <x15:cachedUniqueName index="43" name="[Columns Segments].[PartitionName].&amp;[Sales in 2013-05]"/>
            <x15:cachedUniqueName index="44" name="[Columns Segments].[PartitionName].&amp;[Sales in 2013-06]"/>
            <x15:cachedUniqueName index="45" name="[Columns Segments].[PartitionName].&amp;[Sales in 2013-07]"/>
            <x15:cachedUniqueName index="46" name="[Columns Segments].[PartitionName].&amp;[Sales in 2013-08]"/>
            <x15:cachedUniqueName index="47" name="[Columns Segments].[PartitionName].&amp;[Sales in 2013-09]"/>
            <x15:cachedUniqueName index="48" name="[Columns Segments].[PartitionName].&amp;[Sales in 2013-10]"/>
            <x15:cachedUniqueName index="49" name="[Columns Segments].[PartitionName].&amp;[Sales in 2013-11]"/>
            <x15:cachedUniqueName index="50" name="[Columns Segments].[PartitionName].&amp;[Sales in 2013-12]"/>
            <x15:cachedUniqueName index="51" name="[Columns Segments].[PartitionName].&amp;[Sales in 2014-01]"/>
            <x15:cachedUniqueName index="52" name="[Columns Segments].[PartitionName].&amp;[Sales in 2014-02]"/>
            <x15:cachedUniqueName index="53" name="[Columns Segments].[PartitionName].&amp;[Sales in 2014-03]"/>
            <x15:cachedUniqueName index="54" name="[Columns Segments].[PartitionName].&amp;[Sales in 2014-04]"/>
            <x15:cachedUniqueName index="55" name="[Columns Segments].[PartitionName].&amp;[Sales in 2014-05]"/>
            <x15:cachedUniqueName index="56" name="[Columns Segments].[PartitionName].&amp;[Sales in 2014-06]"/>
            <x15:cachedUniqueName index="57" name="[Columns Segments].[PartitionName].&amp;[Sales in 2014-07]"/>
            <x15:cachedUniqueName index="58" name="[Columns Segments].[PartitionName].&amp;[Sales in 2014-08]"/>
            <x15:cachedUniqueName index="59" name="[Columns Segments].[PartitionName].&amp;[Sales in 2014-09]"/>
            <x15:cachedUniqueName index="60" name="[Columns Segments].[PartitionName].&amp;[Sales in 2014-10]"/>
            <x15:cachedUniqueName index="61" name="[Columns Segments].[PartitionName].&amp;[Sales in 2014-11]"/>
            <x15:cachedUniqueName index="62" name="[Columns Segments].[PartitionName].&amp;[Sales in 2014-12]"/>
            <x15:cachedUniqueName index="63" name="[Columns Segments].[PartitionName].&amp;[Sales in 2015-01]"/>
            <x15:cachedUniqueName index="64" name="[Columns Segments].[PartitionName].&amp;[Sales in 2015-02]"/>
            <x15:cachedUniqueName index="65" name="[Columns Segments].[PartitionName].&amp;[Sales in 2015-03]"/>
            <x15:cachedUniqueName index="66" name="[Columns Segments].[PartitionName].&amp;[Sales in 2015-04]"/>
            <x15:cachedUniqueName index="67" name="[Columns Segments].[PartitionName].&amp;[Sales in 2015-05]"/>
            <x15:cachedUniqueName index="68" name="[Columns Segments].[PartitionName].&amp;[Sales in 2015-06]"/>
            <x15:cachedUniqueName index="69" name="[Columns Segments].[PartitionName].&amp;[Sales in 2015-07]"/>
            <x15:cachedUniqueName index="70" name="[Columns Segments].[PartitionName].&amp;[Sales in 2015-08]"/>
            <x15:cachedUniqueName index="71" name="[Columns Segments].[PartitionName].&amp;[Sales in 2015-09]"/>
            <x15:cachedUniqueName index="72" name="[Columns Segments].[PartitionName].&amp;[Sales in 2015-10]"/>
            <x15:cachedUniqueName index="73" name="[Columns Segments].[PartitionName].&amp;[Sales in 2015-11]"/>
            <x15:cachedUniqueName index="74" name="[Columns Segments].[PartitionName].&amp;[Sales in 2015-12]"/>
            <x15:cachedUniqueName index="75" name="[Columns Segments].[PartitionName].&amp;[Sales in 2016-01]"/>
            <x15:cachedUniqueName index="76" name="[Columns Segments].[PartitionName].&amp;[Sales in 2016-02]"/>
            <x15:cachedUniqueName index="77" name="[Columns Segments].[PartitionName].&amp;[Sales in 2016-03]"/>
            <x15:cachedUniqueName index="78" name="[Columns Segments].[PartitionName].&amp;[Sales in 2016-04]"/>
            <x15:cachedUniqueName index="79" name="[Columns Segments].[PartitionName].&amp;[Sales in 2016-05]"/>
            <x15:cachedUniqueName index="80" name="[Columns Segments].[PartitionName].&amp;[Sales in 2016-06]"/>
            <x15:cachedUniqueName index="81" name="[Columns Segments].[PartitionName].&amp;[Sales in 2016-07]"/>
            <x15:cachedUniqueName index="82" name="[Columns Segments].[PartitionName].&amp;[Sales in 2016-08]"/>
            <x15:cachedUniqueName index="83" name="[Columns Segments].[PartitionName].&amp;[Sales in 2016-09]"/>
            <x15:cachedUniqueName index="84" name="[Columns Segments].[PartitionName].&amp;[Sales in 2016-10]"/>
            <x15:cachedUniqueName index="85" name="[Columns Segments].[PartitionName].&amp;[Sales in 2016-11]"/>
            <x15:cachedUniqueName index="86" name="[Columns Segments].[PartitionName].&amp;[Sales in 2016-12]"/>
            <x15:cachedUniqueName index="87" name="[Columns Segments].[PartitionName].&amp;[Sales in 2017-01]"/>
            <x15:cachedUniqueName index="88" name="[Columns Segments].[PartitionName].&amp;[Sales in 2017-02]"/>
            <x15:cachedUniqueName index="89" name="[Columns Segments].[PartitionName].&amp;[Sales in 2017-03]"/>
            <x15:cachedUniqueName index="90" name="[Columns Segments].[PartitionName].&amp;[Sales in 2017-04]"/>
            <x15:cachedUniqueName index="91" name="[Columns Segments].[PartitionName].&amp;[Sales in 2017-05]"/>
            <x15:cachedUniqueName index="92" name="[Columns Segments].[PartitionName].&amp;[Sales in 2017-06]"/>
            <x15:cachedUniqueName index="93" name="[Columns Segments].[PartitionName].&amp;[Sales in 2017-07]"/>
            <x15:cachedUniqueName index="94" name="[Columns Segments].[PartitionName].&amp;[Sales in 2017-08]"/>
            <x15:cachedUniqueName index="95" name="[Columns Segments].[PartitionName].&amp;[Sales in 2017-09]"/>
            <x15:cachedUniqueName index="96" name="[Columns Segments].[PartitionName].&amp;[Sales in 2017-10]"/>
            <x15:cachedUniqueName index="97" name="[Columns Segments].[PartitionName].&amp;[Sales in 2017-11]"/>
            <x15:cachedUniqueName index="98" name="[Columns Segments].[PartitionName].&amp;[Sales in 2017-12]"/>
            <x15:cachedUniqueName index="99" name="[Columns Segments].[PartitionName].&amp;[Sales in 2018-01]"/>
            <x15:cachedUniqueName index="100" name="[Columns Segments].[PartitionName].&amp;[Sales in 2018-02]"/>
            <x15:cachedUniqueName index="101" name="[Columns Segments].[PartitionName].&amp;[Sales in 2018-03]"/>
            <x15:cachedUniqueName index="102" name="[Columns Segments].[PartitionName].&amp;[Sales in 2018-04]"/>
            <x15:cachedUniqueName index="103" name="[Columns Segments].[PartitionName].&amp;[Sales in 2018-05]"/>
            <x15:cachedUniqueName index="104" name="[Columns Segments].[PartitionName].&amp;[Sales in 2018-06]"/>
            <x15:cachedUniqueName index="105" name="[Columns Segments].[PartitionName].&amp;[Sales in 2018-07]"/>
            <x15:cachedUniqueName index="106" name="[Columns Segments].[PartitionName].&amp;[Sales in 2018-08]"/>
            <x15:cachedUniqueName index="107" name="[Columns Segments].[PartitionName].&amp;[Sales in 2018-09]"/>
            <x15:cachedUniqueName index="108" name="[Columns Segments].[PartitionName].&amp;[Sales in 2018-10]"/>
            <x15:cachedUniqueName index="109" name="[Columns Segments].[PartitionName].&amp;[Sales in 2018-11]"/>
            <x15:cachedUniqueName index="110" name="[Columns Segments].[PartitionName].&amp;[Sales in 2018-12]"/>
            <x15:cachedUniqueName index="111" name="[Columns Segments].[PartitionName].&amp;[Sales in 2019-01]"/>
            <x15:cachedUniqueName index="112" name="[Columns Segments].[PartitionName].&amp;[Sales in 2019-02]"/>
            <x15:cachedUniqueName index="113" name="[Columns Segments].[PartitionName].&amp;[Sales in 2019-03]"/>
            <x15:cachedUniqueName index="114" name="[Columns Segments].[PartitionName].&amp;[Sales in 2019-04]"/>
            <x15:cachedUniqueName index="115" name="[Columns Segments].[PartitionName].&amp;[Sales in 2019-05]"/>
            <x15:cachedUniqueName index="116" name="[Columns Segments].[PartitionName].&amp;[Sales in 2019-06]"/>
            <x15:cachedUniqueName index="117" name="[Columns Segments].[PartitionName].&amp;[Sales in 2019-07]"/>
            <x15:cachedUniqueName index="118" name="[Columns Segments].[PartitionName].&amp;[Sales in 2019-08]"/>
            <x15:cachedUniqueName index="119" name="[Columns Segments].[PartitionName].&amp;[Sales in 2019-09]"/>
            <x15:cachedUniqueName index="120" name="[Columns Segments].[PartitionName].&amp;[Sales in 2019-10]"/>
            <x15:cachedUniqueName index="121" name="[Columns Segments].[PartitionName].&amp;[Sales in 2019-11]"/>
            <x15:cachedUniqueName index="122" name="[Columns Segments].[PartitionName].&amp;[Sales in 2019-12]"/>
            <x15:cachedUniqueName index="123" name="[Columns Segments].[PartitionName].&amp;[Sales in 2020-01]"/>
            <x15:cachedUniqueName index="124" name="[Columns Segments].[PartitionName].&amp;[Sales in 2020-02]"/>
            <x15:cachedUniqueName index="125" name="[Columns Segments].[PartitionName].&amp;[Sales in 2020-03]"/>
            <x15:cachedUniqueName index="126" name="[Columns Segments].[PartitionName].&amp;[Sales in 2020-04]"/>
            <x15:cachedUniqueName index="127" name="[Columns Segments].[PartitionName].&amp;[Sales in 2020-05]"/>
            <x15:cachedUniqueName index="128" name="[Columns Segments].[PartitionName].&amp;[Sales in 2020-06]"/>
            <x15:cachedUniqueName index="129" name="[Columns Segments].[PartitionName].&amp;[Sales in 2020-07]"/>
            <x15:cachedUniqueName index="130" name="[Columns Segments].[PartitionName].&amp;[Sales in 2020-08]"/>
            <x15:cachedUniqueName index="131" name="[Columns Segments].[PartitionName].&amp;[Sales in 2020-09]"/>
            <x15:cachedUniqueName index="132" name="[Columns Segments].[PartitionName].&amp;[Sales in 2020-10]"/>
            <x15:cachedUniqueName index="133" name="[Columns Segments].[PartitionName].&amp;[Sales in 2020-11]"/>
            <x15:cachedUniqueName index="134" name="[Columns Segments].[PartitionName].&amp;[Sales in 2020-12]"/>
            <x15:cachedUniqueName index="135" name="[Columns Segments].[PartitionName].&amp;[Sales in 2021-01]"/>
            <x15:cachedUniqueName index="136" name="[Columns Segments].[PartitionName].&amp;[Sales in 2021-02]"/>
            <x15:cachedUniqueName index="137" name="[Columns Segments].[PartitionName].&amp;[Sales in 2021-03]"/>
            <x15:cachedUniqueName index="138" name="[Columns Segments].[PartitionName].&amp;[Sales in 2021-04]"/>
            <x15:cachedUniqueName index="139" name="[Columns Segments].[PartitionName].&amp;[Sales in 2021-05]"/>
            <x15:cachedUniqueName index="140" name="[Columns Segments].[PartitionName].&amp;[Sales in 2021-06]"/>
            <x15:cachedUniqueName index="141" name="[Columns Segments].[PartitionName].&amp;[Sales in 2021-07]"/>
            <x15:cachedUniqueName index="142" name="[Columns Segments].[PartitionName].&amp;[Sales in 2021-08]"/>
            <x15:cachedUniqueName index="143" name="[Columns Segments].[PartitionName].&amp;[Sales in 2021-09]"/>
            <x15:cachedUniqueName index="144" name="[Columns Segments].[PartitionName].&amp;[Sales in 2021-10]"/>
            <x15:cachedUniqueName index="145" name="[Columns Segments].[PartitionName].&amp;[Sales in 2021-11]"/>
            <x15:cachedUniqueName index="146" name="[Columns Segments].[PartitionName].&amp;[Sales in 2021-12]"/>
            <x15:cachedUniqueName index="147" name="[Columns Segments].[PartitionName].&amp;[Store]"/>
          </x15:cachedUniqueNames>
        </ext>
      </extLst>
    </cacheField>
    <cacheField name="[Measures].[Data Size]" caption="Data Size" numFmtId="0" hierarchy="139" level="32767"/>
    <cacheField name="[Measures].[Total Segments #]" caption="Total Segments #" numFmtId="0" hierarchy="169" level="32767"/>
    <cacheField name="[Measures].[Pageable Segments #]" caption="Pageable Segments #" numFmtId="0" hierarchy="170" level="32767"/>
    <cacheField name="[Measures].[Resident Segments #]" caption="Resident Segments #" numFmtId="0" hierarchy="171" level="32767"/>
    <cacheField name="[Measures].[Average Temperature]" caption="Average Temperature" numFmtId="0" hierarchy="173" level="32767"/>
    <cacheField name="[Measures].[Last Accessed]" caption="Last Accessed" numFmtId="0" hierarchy="172" level="32767"/>
  </cacheFields>
  <cacheHierarchies count="192"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0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0" memberValueDatatype="130" unbalanced="0"/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0" memberValueDatatype="11" unbalanced="0"/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>
      <fieldsUsage count="3">
        <fieldUsage x="-1"/>
        <fieldUsage x="2"/>
        <fieldUsage x="3"/>
      </fieldsUsage>
    </cacheHierarchy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0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0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0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2" memberValueDatatype="130" unbalanced="0">
      <fieldsUsage count="2">
        <fieldUsage x="-1"/>
        <fieldUsage x="4"/>
      </fieldsUsage>
    </cacheHierarchy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0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0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0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0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0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/>
    <cacheHierarchy uniqueName="[Measures].[Partitions #]" caption="Partitions #" measure="1" displayFolder="" measureGroup="Columns" count="0" oneField="1">
      <fieldsUsage count="1">
        <fieldUsage x="1"/>
      </fieldsUsage>
    </cacheHierarchy>
    <cacheHierarchy uniqueName="[Measures].[Rows]" caption="Rows" measure="1" displayFolder="" measureGroup="Columns" count="0"/>
    <cacheHierarchy uniqueName="[Measures].[Segments #]" caption="Segments #" measure="1" displayFolder="" measureGroup="Columns" count="0"/>
    <cacheHierarchy uniqueName="[Measures].[Cardinality]" caption="Cardinality" measure="1" displayFolder="" measureGroup="Columns" count="0" oneField="1">
      <fieldsUsage count="1">
        <fieldUsage x="0"/>
      </fieldsUsage>
    </cacheHierarchy>
    <cacheHierarchy uniqueName="[Measures].[Columns #]" caption="Columns #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Columns Total Size]" caption="Columns Total Size" measure="1" displayFolder="" measureGroup="Columns" count="0"/>
    <cacheHierarchy uniqueName="[Measures].[Data Size]" caption="Data Size" measure="1" displayFolder="" measureGroup="Columns" count="0" oneField="1">
      <fieldsUsage count="1">
        <fieldUsage x="5"/>
      </fieldsUsage>
    </cacheHierarchy>
    <cacheHierarchy uniqueName="[Measures].[Dictionary Size]" caption="Dictionary Size" measure="1" displayFolder="" measureGroup="Columns" count="0"/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/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/>
    <cacheHierarchy uniqueName="[Measures].[MMR]" caption="MMR" measure="1" displayFolder="" measureGroup="Columns" count="0"/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 oneField="1">
      <fieldsUsage count="1">
        <fieldUsage x="6"/>
      </fieldsUsage>
    </cacheHierarchy>
    <cacheHierarchy uniqueName="[Measures].[Pageable Segments #]" caption="Pageable Segments #" measure="1" displayFolder="" measureGroup="Columns" count="0" oneField="1">
      <fieldsUsage count="1">
        <fieldUsage x="7"/>
      </fieldsUsage>
    </cacheHierarchy>
    <cacheHierarchy uniqueName="[Measures].[Resident Segments #]" caption="Resident Segments #" measure="1" displayFolder="" measureGroup="Columns" count="0" oneField="1">
      <fieldsUsage count="1">
        <fieldUsage x="8"/>
      </fieldsUsage>
    </cacheHierarchy>
    <cacheHierarchy uniqueName="[Measures].[Last Accessed]" caption="Last Accessed" measure="1" displayFolder="" measureGroup="Columns" count="0" oneField="1">
      <fieldsUsage count="1">
        <fieldUsage x="10"/>
      </fieldsUsage>
    </cacheHierarchy>
    <cacheHierarchy uniqueName="[Measures].[Average Temperature]" caption="Average Temperature" measure="1" displayFolder="" measureGroup="Columns" count="0" oneField="1">
      <fieldsUsage count="1">
        <fieldUsage x="9"/>
      </fieldsUsage>
    </cacheHierarchy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0"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0"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1">
    <map measureGroup="0" dimension="0"/>
    <map measureGroup="1" dimension="1"/>
    <map measureGroup="2" dimension="1"/>
    <map measureGroup="2" dimension="2"/>
    <map measureGroup="3" dimension="1"/>
    <map measureGroup="3" dimension="3"/>
    <map measureGroup="4" dimension="4"/>
    <map measureGroup="5" dimension="6"/>
    <map measureGroup="6" dimension="7"/>
    <map measureGroup="7" dimension="8"/>
    <map measureGroup="9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rco Russo" refreshedDate="44980.838162731481" createdVersion="5" refreshedVersion="8" minRefreshableVersion="3" recordCount="0" supportSubquery="1" supportAdvancedDrill="1" xr:uid="{40739DD8-D3AA-4F64-84B1-A51EFB581A07}">
  <cacheSource type="external" connectionId="13"/>
  <cacheFields count="16">
    <cacheField name="[Columns].[IsRowNumber].[IsRowNumber]" caption="IsRowNumber" numFmtId="0" hierarchy="25" level="1">
      <sharedItems containsSemiMixedTypes="0" containsNonDate="0" containsString="0"/>
    </cacheField>
    <cacheField name="[Columns].[FullColumnName].[FullColumnName]" caption="FullColumnName" numFmtId="0" hierarchy="20" level="1">
      <sharedItems count="65">
        <s v="'Customer'[Address]"/>
        <s v="'Customer'[Age]"/>
        <s v="'Customer'[Birthday]"/>
        <s v="'Customer'[City]"/>
        <s v="'Customer'[Continent]"/>
        <s v="'Customer'[Country Code]"/>
        <s v="'Customer'[Country]"/>
        <s v="'Customer'[CustomerKey]"/>
        <s v="'Customer'[Gender]"/>
        <s v="'Customer'[Name]"/>
        <s v="'Customer'[State Code]"/>
        <s v="'Customer'[State]"/>
        <s v="'Customer'[Zip Code]"/>
        <s v="'Date'[Date]"/>
        <s v="'Date'[Day of Week Number]"/>
        <s v="'Date'[Day of Week Short]"/>
        <s v="'Date'[Day of Week]"/>
        <s v="'Date'[Month Number]"/>
        <s v="'Date'[Month Short]"/>
        <s v="'Date'[Month]"/>
        <s v="'Date'[Quarter]"/>
        <s v="'Date'[Working Day Number]"/>
        <s v="'Date'[Working Day]"/>
        <s v="'Date'[Year Month Number]"/>
        <s v="'Date'[Year Month Short]"/>
        <s v="'Date'[Year Month]"/>
        <s v="'Date'[Year Quarter Number]"/>
        <s v="'Date'[Year Quarter]"/>
        <s v="'Date'[Year]"/>
        <s v="'Product'[Brand]"/>
        <s v="'Product'[Category Code]"/>
        <s v="'Product'[Category]"/>
        <s v="'Product'[Color]"/>
        <s v="'Product'[Manufacturer]"/>
        <s v="'Product'[Product Code]"/>
        <s v="'Product'[Product Name]"/>
        <s v="'Product'[ProductKey]"/>
        <s v="'Product'[Subcategory Code]"/>
        <s v="'Product'[Subcategory]"/>
        <s v="'Product'[Unit Cost]"/>
        <s v="'Product'[Unit Price]"/>
        <s v="'Product'[Weight Unit Measure]"/>
        <s v="'Product'[Weight]"/>
        <s v="'Sales'[Currency Code]"/>
        <s v="'Sales'[CustomerKey]"/>
        <s v="'Sales'[Delivery Date]"/>
        <s v="'Sales'[Exchange Rate]"/>
        <s v="'Sales'[Line Number]"/>
        <s v="'Sales'[Net Price]"/>
        <s v="'Sales'[Order Date]"/>
        <s v="'Sales'[Order Number]"/>
        <s v="'Sales'[ProductKey]"/>
        <s v="'Sales'[Quantity]"/>
        <s v="'Sales'[StoreKey]"/>
        <s v="'Sales'[Unit Cost]"/>
        <s v="'Sales'[Unit Price]"/>
        <s v="'Store'[Close Date]"/>
        <s v="'Store'[Country]"/>
        <s v="'Store'[Name]"/>
        <s v="'Store'[Open Date]"/>
        <s v="'Store'[Square Meters]"/>
        <s v="'Store'[State]"/>
        <s v="'Store'[Status]"/>
        <s v="'Store'[Store Code]"/>
        <s v="'Store'[StoreKey]"/>
      </sharedItems>
      <extLst>
        <ext xmlns:x15="http://schemas.microsoft.com/office/spreadsheetml/2010/11/main" uri="{4F2E5C28-24EA-4eb8-9CBF-B6C8F9C3D259}">
          <x15:cachedUniqueNames>
            <x15:cachedUniqueName index="0" name="[Columns].[FullColumnName].&amp;['Customer'[Address]]]"/>
            <x15:cachedUniqueName index="1" name="[Columns].[FullColumnName].&amp;['Customer'[Age]]]"/>
            <x15:cachedUniqueName index="2" name="[Columns].[FullColumnName].&amp;['Customer'[Birthday]]]"/>
            <x15:cachedUniqueName index="3" name="[Columns].[FullColumnName].&amp;['Customer'[City]]]"/>
            <x15:cachedUniqueName index="4" name="[Columns].[FullColumnName].&amp;['Customer'[Continent]]]"/>
            <x15:cachedUniqueName index="5" name="[Columns].[FullColumnName].&amp;['Customer'[Country Code]]]"/>
            <x15:cachedUniqueName index="6" name="[Columns].[FullColumnName].&amp;['Customer'[Country]]]"/>
            <x15:cachedUniqueName index="7" name="[Columns].[FullColumnName].&amp;['Customer'[CustomerKey]]]"/>
            <x15:cachedUniqueName index="8" name="[Columns].[FullColumnName].&amp;['Customer'[Gender]]]"/>
            <x15:cachedUniqueName index="9" name="[Columns].[FullColumnName].&amp;['Customer'[Name]]]"/>
            <x15:cachedUniqueName index="10" name="[Columns].[FullColumnName].&amp;['Customer'[State Code]]]"/>
            <x15:cachedUniqueName index="11" name="[Columns].[FullColumnName].&amp;['Customer'[State]]]"/>
            <x15:cachedUniqueName index="12" name="[Columns].[FullColumnName].&amp;['Customer'[Zip Code]]]"/>
            <x15:cachedUniqueName index="13" name="[Columns].[FullColumnName].&amp;['Date'[Date]]]"/>
            <x15:cachedUniqueName index="14" name="[Columns].[FullColumnName].&amp;['Date'[Day of Week Number]]]"/>
            <x15:cachedUniqueName index="15" name="[Columns].[FullColumnName].&amp;['Date'[Day of Week Short]]]"/>
            <x15:cachedUniqueName index="16" name="[Columns].[FullColumnName].&amp;['Date'[Day of Week]]]"/>
            <x15:cachedUniqueName index="17" name="[Columns].[FullColumnName].&amp;['Date'[Month Number]]]"/>
            <x15:cachedUniqueName index="18" name="[Columns].[FullColumnName].&amp;['Date'[Month Short]]]"/>
            <x15:cachedUniqueName index="19" name="[Columns].[FullColumnName].&amp;['Date'[Month]]]"/>
            <x15:cachedUniqueName index="20" name="[Columns].[FullColumnName].&amp;['Date'[Quarter]]]"/>
            <x15:cachedUniqueName index="21" name="[Columns].[FullColumnName].&amp;['Date'[Working Day Number]]]"/>
            <x15:cachedUniqueName index="22" name="[Columns].[FullColumnName].&amp;['Date'[Working Day]]]"/>
            <x15:cachedUniqueName index="23" name="[Columns].[FullColumnName].&amp;['Date'[Year Month Number]]]"/>
            <x15:cachedUniqueName index="24" name="[Columns].[FullColumnName].&amp;['Date'[Year Month Short]]]"/>
            <x15:cachedUniqueName index="25" name="[Columns].[FullColumnName].&amp;['Date'[Year Month]]]"/>
            <x15:cachedUniqueName index="26" name="[Columns].[FullColumnName].&amp;['Date'[Year Quarter Number]]]"/>
            <x15:cachedUniqueName index="27" name="[Columns].[FullColumnName].&amp;['Date'[Year Quarter]]]"/>
            <x15:cachedUniqueName index="28" name="[Columns].[FullColumnName].&amp;['Date'[Year]]]"/>
            <x15:cachedUniqueName index="29" name="[Columns].[FullColumnName].&amp;['Product'[Brand]]]"/>
            <x15:cachedUniqueName index="30" name="[Columns].[FullColumnName].&amp;['Product'[Category Code]]]"/>
            <x15:cachedUniqueName index="31" name="[Columns].[FullColumnName].&amp;['Product'[Category]]]"/>
            <x15:cachedUniqueName index="32" name="[Columns].[FullColumnName].&amp;['Product'[Color]]]"/>
            <x15:cachedUniqueName index="33" name="[Columns].[FullColumnName].&amp;['Product'[Manufacturer]]]"/>
            <x15:cachedUniqueName index="34" name="[Columns].[FullColumnName].&amp;['Product'[Product Code]]]"/>
            <x15:cachedUniqueName index="35" name="[Columns].[FullColumnName].&amp;['Product'[Product Name]]]"/>
            <x15:cachedUniqueName index="36" name="[Columns].[FullColumnName].&amp;['Product'[ProductKey]]]"/>
            <x15:cachedUniqueName index="37" name="[Columns].[FullColumnName].&amp;['Product'[Subcategory Code]]]"/>
            <x15:cachedUniqueName index="38" name="[Columns].[FullColumnName].&amp;['Product'[Subcategory]]]"/>
            <x15:cachedUniqueName index="39" name="[Columns].[FullColumnName].&amp;['Product'[Unit Cost]]]"/>
            <x15:cachedUniqueName index="40" name="[Columns].[FullColumnName].&amp;['Product'[Unit Price]]]"/>
            <x15:cachedUniqueName index="41" name="[Columns].[FullColumnName].&amp;['Product'[Weight Unit Measure]]]"/>
            <x15:cachedUniqueName index="42" name="[Columns].[FullColumnName].&amp;['Product'[Weight]]]"/>
            <x15:cachedUniqueName index="43" name="[Columns].[FullColumnName].&amp;['Sales'[Currency Code]]]"/>
            <x15:cachedUniqueName index="44" name="[Columns].[FullColumnName].&amp;['Sales'[CustomerKey]]]"/>
            <x15:cachedUniqueName index="45" name="[Columns].[FullColumnName].&amp;['Sales'[Delivery Date]]]"/>
            <x15:cachedUniqueName index="46" name="[Columns].[FullColumnName].&amp;['Sales'[Exchange Rate]]]"/>
            <x15:cachedUniqueName index="47" name="[Columns].[FullColumnName].&amp;['Sales'[Line Number]]]"/>
            <x15:cachedUniqueName index="48" name="[Columns].[FullColumnName].&amp;['Sales'[Net Price]]]"/>
            <x15:cachedUniqueName index="49" name="[Columns].[FullColumnName].&amp;['Sales'[Order Date]]]"/>
            <x15:cachedUniqueName index="50" name="[Columns].[FullColumnName].&amp;['Sales'[Order Number]]]"/>
            <x15:cachedUniqueName index="51" name="[Columns].[FullColumnName].&amp;['Sales'[ProductKey]]]"/>
            <x15:cachedUniqueName index="52" name="[Columns].[FullColumnName].&amp;['Sales'[Quantity]]]"/>
            <x15:cachedUniqueName index="53" name="[Columns].[FullColumnName].&amp;['Sales'[StoreKey]]]"/>
            <x15:cachedUniqueName index="54" name="[Columns].[FullColumnName].&amp;['Sales'[Unit Cost]]]"/>
            <x15:cachedUniqueName index="55" name="[Columns].[FullColumnName].&amp;['Sales'[Unit Price]]]"/>
            <x15:cachedUniqueName index="56" name="[Columns].[FullColumnName].&amp;['Store'[Close Date]]]"/>
            <x15:cachedUniqueName index="57" name="[Columns].[FullColumnName].&amp;['Store'[Country]]]"/>
            <x15:cachedUniqueName index="58" name="[Columns].[FullColumnName].&amp;['Store'[Name]]]"/>
            <x15:cachedUniqueName index="59" name="[Columns].[FullColumnName].&amp;['Store'[Open Date]]]"/>
            <x15:cachedUniqueName index="60" name="[Columns].[FullColumnName].&amp;['Store'[Square Meters]]]"/>
            <x15:cachedUniqueName index="61" name="[Columns].[FullColumnName].&amp;['Store'[State]]]"/>
            <x15:cachedUniqueName index="62" name="[Columns].[FullColumnName].&amp;['Store'[Status]]]"/>
            <x15:cachedUniqueName index="63" name="[Columns].[FullColumnName].&amp;['Store'[Store Code]]]"/>
            <x15:cachedUniqueName index="64" name="[Columns].[FullColumnName].&amp;['Store'[StoreKey]]]"/>
          </x15:cachedUniqueNames>
        </ext>
      </extLst>
    </cacheField>
    <cacheField name="[Measures].[Rows]" caption="Rows" numFmtId="0" hierarchy="133" level="32767"/>
    <cacheField name="[Measures].[Cardinality]" caption="Cardinality" numFmtId="0" hierarchy="135" level="32767"/>
    <cacheField name="[Measures].[Columns Total Size]" caption="Columns Total Size" numFmtId="0" hierarchy="138" level="32767"/>
    <cacheField name="[Measures].[Data Size]" caption="Data Size" numFmtId="0" hierarchy="139" level="32767"/>
    <cacheField name="[Measures].[Columns Hierarchies Size]" caption="Columns Hierarchies Size" numFmtId="0" hierarchy="137" level="32767"/>
    <cacheField name="[Measures].[Dictionary Size]" caption="Dictionary Size" numFmtId="0" hierarchy="140" level="32767"/>
    <cacheField name="[Measures].[Partitions #]" caption="Partitions #" numFmtId="0" hierarchy="132" level="32767"/>
    <cacheField name="[Measures].[Encoding_]" caption="Encoding_" numFmtId="0" hierarchy="131" level="32767"/>
    <cacheField name="[Measures].[Database Size %]" caption="Database Size %" numFmtId="0" hierarchy="148" level="32767"/>
    <cacheField name="[Measures].[Total Segments #]" caption="Total Segments #" numFmtId="0" hierarchy="169" level="32767"/>
    <cacheField name="[Measures].[Pageable Segments #]" caption="Pageable Segments #" numFmtId="0" hierarchy="170" level="32767"/>
    <cacheField name="[Measures].[Resident Segments #]" caption="Resident Segments #" numFmtId="0" hierarchy="171" level="32767"/>
    <cacheField name="[Measures].[Average Temperature]" caption="Average Temperature" numFmtId="0" hierarchy="173" level="32767"/>
    <cacheField name="[Measures].[Last Accessed]" caption="Last Accessed" numFmtId="0" hierarchy="172" level="32767"/>
  </cacheFields>
  <cacheHierarchies count="192"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0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2" memberValueDatatype="130" unbalanced="0">
      <fieldsUsage count="2">
        <fieldUsage x="-1"/>
        <fieldUsage x="1"/>
      </fieldsUsage>
    </cacheHierarchy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0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0" unbalanced="0"/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0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0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0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0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0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0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0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0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 oneField="1">
      <fieldsUsage count="1">
        <fieldUsage x="9"/>
      </fieldsUsage>
    </cacheHierarchy>
    <cacheHierarchy uniqueName="[Measures].[Partitions #]" caption="Partitions #" measure="1" displayFolder="" measureGroup="Columns" count="0" oneField="1">
      <fieldsUsage count="1">
        <fieldUsage x="8"/>
      </fieldsUsage>
    </cacheHierarchy>
    <cacheHierarchy uniqueName="[Measures].[Rows]" caption="Rows" measure="1" displayFolder="" measureGroup="Columns" count="0" oneField="1">
      <fieldsUsage count="1">
        <fieldUsage x="2"/>
      </fieldsUsage>
    </cacheHierarchy>
    <cacheHierarchy uniqueName="[Measures].[Segments #]" caption="Segments #" measure="1" displayFolder="" measureGroup="Columns" count="0"/>
    <cacheHierarchy uniqueName="[Measures].[Cardinality]" caption="Cardinality" measure="1" displayFolder="" measureGroup="Columns" count="0" oneField="1">
      <fieldsUsage count="1">
        <fieldUsage x="3"/>
      </fieldsUsage>
    </cacheHierarchy>
    <cacheHierarchy uniqueName="[Measures].[Columns #]" caption="Columns #" measure="1" displayFolder="" measureGroup="Columns" count="0"/>
    <cacheHierarchy uniqueName="[Measures].[Columns Hierarchies Size]" caption="Columns Hierarchies Size" measure="1" displayFolder="" measureGroup="Columns" count="0" oneField="1">
      <fieldsUsage count="1">
        <fieldUsage x="6"/>
      </fieldsUsage>
    </cacheHierarchy>
    <cacheHierarchy uniqueName="[Measures].[Columns Total Size]" caption="Columns Total Size" measure="1" displayFolder="" measureGroup="Columns" count="0" oneField="1">
      <fieldsUsage count="1">
        <fieldUsage x="4"/>
      </fieldsUsage>
    </cacheHierarchy>
    <cacheHierarchy uniqueName="[Measures].[Data Size]" caption="Data Size" measure="1" displayFolder="" measureGroup="Columns" count="0" oneField="1">
      <fieldsUsage count="1">
        <fieldUsage x="5"/>
      </fieldsUsage>
    </cacheHierarchy>
    <cacheHierarchy uniqueName="[Measures].[Dictionary Size]" caption="Dictionary Size" measure="1" displayFolder="" measureGroup="Columns" count="0" oneField="1">
      <fieldsUsage count="1">
        <fieldUsage x="7"/>
      </fieldsUsage>
    </cacheHierarchy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 oneField="1">
      <fieldsUsage count="1">
        <fieldUsage x="10"/>
      </fieldsUsage>
    </cacheHierarchy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/>
    <cacheHierarchy uniqueName="[Measures].[MMR]" caption="MMR" measure="1" displayFolder="" measureGroup="Columns" count="0"/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 oneField="1">
      <fieldsUsage count="1">
        <fieldUsage x="11"/>
      </fieldsUsage>
    </cacheHierarchy>
    <cacheHierarchy uniqueName="[Measures].[Pageable Segments #]" caption="Pageable Segments #" measure="1" displayFolder="" measureGroup="Columns" count="0" oneField="1">
      <fieldsUsage count="1">
        <fieldUsage x="12"/>
      </fieldsUsage>
    </cacheHierarchy>
    <cacheHierarchy uniqueName="[Measures].[Resident Segments #]" caption="Resident Segments #" measure="1" displayFolder="" measureGroup="Columns" count="0" oneField="1">
      <fieldsUsage count="1">
        <fieldUsage x="13"/>
      </fieldsUsage>
    </cacheHierarchy>
    <cacheHierarchy uniqueName="[Measures].[Last Accessed]" caption="Last Accessed" measure="1" displayFolder="" measureGroup="Columns" count="0" oneField="1">
      <fieldsUsage count="1">
        <fieldUsage x="15"/>
      </fieldsUsage>
    </cacheHierarchy>
    <cacheHierarchy uniqueName="[Measures].[Average Temperature]" caption="Average Temperature" measure="1" displayFolder="" measureGroup="Columns" count="0" oneField="1">
      <fieldsUsage count="1">
        <fieldUsage x="14"/>
      </fieldsUsage>
    </cacheHierarchy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0"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0"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1">
    <map measureGroup="0" dimension="0"/>
    <map measureGroup="1" dimension="1"/>
    <map measureGroup="2" dimension="1"/>
    <map measureGroup="2" dimension="2"/>
    <map measureGroup="3" dimension="1"/>
    <map measureGroup="3" dimension="3"/>
    <map measureGroup="4" dimension="4"/>
    <map measureGroup="5" dimension="6"/>
    <map measureGroup="6" dimension="7"/>
    <map measureGroup="7" dimension="8"/>
    <map measureGroup="9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rco Russo" refreshedDate="44980.838163773151" createdVersion="5" refreshedVersion="8" minRefreshableVersion="3" recordCount="0" supportSubquery="1" supportAdvancedDrill="1" xr:uid="{13584FF9-9D93-4826-A06A-45BF70111A62}">
  <cacheSource type="external" connectionId="13"/>
  <cacheFields count="25">
    <cacheField name="[Columns].[Tables-Columns].[Table]" caption="Table" numFmtId="0" hierarchy="30" level="1">
      <sharedItems count="5">
        <s v="Customer"/>
        <s v="Date"/>
        <s v="Product"/>
        <s v="Sales"/>
        <s v="Store"/>
      </sharedItems>
      <extLst>
        <ext xmlns:x15="http://schemas.microsoft.com/office/spreadsheetml/2010/11/main" uri="{4F2E5C28-24EA-4eb8-9CBF-B6C8F9C3D259}">
          <x15:cachedUniqueNames>
            <x15:cachedUniqueName index="0" name="[Columns].[Tables-Columns].[Table].&amp;[Customer]"/>
            <x15:cachedUniqueName index="1" name="[Columns].[Tables-Columns].[Table].&amp;[Date]"/>
            <x15:cachedUniqueName index="2" name="[Columns].[Tables-Columns].[Table].&amp;[Product]"/>
            <x15:cachedUniqueName index="3" name="[Columns].[Tables-Columns].[Table].&amp;[Sales]"/>
            <x15:cachedUniqueName index="4" name="[Columns].[Tables-Columns].[Table].&amp;[Store]"/>
          </x15:cachedUniqueNames>
        </ext>
      </extLst>
    </cacheField>
    <cacheField name="[Columns].[Tables-Columns].[Column]" caption="Column" numFmtId="0" hierarchy="30" level="2">
      <sharedItems containsSemiMixedTypes="0" containsNonDate="0" containsString="0"/>
    </cacheField>
    <cacheField name="[Columns].[IsRowNumber].[IsRowNumber]" caption="IsRowNumber" numFmtId="0" hierarchy="25" level="1">
      <sharedItems containsSemiMixedTypes="0" containsNonDate="0" containsString="0"/>
    </cacheField>
    <cacheField name="[Measures].[Cardinality]" caption="Cardinality" numFmtId="0" hierarchy="135" level="32767"/>
    <cacheField name="[Measures].[Table Size]" caption="Table Size" numFmtId="0" hierarchy="144" level="32767"/>
    <cacheField name="[Measures].[Columns Total Size]" caption="Columns Total Size" numFmtId="0" hierarchy="138" level="32767"/>
    <cacheField name="[Measures].[Data Size]" caption="Data Size" numFmtId="0" hierarchy="139" level="32767"/>
    <cacheField name="[Measures].[Dictionary Size]" caption="Dictionary Size" numFmtId="0" hierarchy="140" level="32767"/>
    <cacheField name="[Measures].[Columns Hierarchies Size]" caption="Columns Hierarchies Size" numFmtId="0" hierarchy="137" level="32767"/>
    <cacheField name="[Measures].[Encoding_]" caption="Encoding_" numFmtId="0" hierarchy="131" level="32767"/>
    <cacheField name="[Measures].[User Hierarchies Size]" caption="User Hierarchies Size" numFmtId="0" hierarchy="145" level="32767"/>
    <cacheField name="[Measures].[Relationships Size]" caption="Relationships Size" numFmtId="0" hierarchy="143" level="32767"/>
    <cacheField name="[Measures].[Table Size %]" caption="Table Size %" numFmtId="0" hierarchy="147" level="32767"/>
    <cacheField name="[Measures].[Database Size %]" caption="Database Size %" numFmtId="0" hierarchy="148" level="32767"/>
    <cacheField name="[Measures].[Segments #]" caption="Segments #" numFmtId="0" hierarchy="134" level="32767"/>
    <cacheField name="[Measures].[Partitions #]" caption="Partitions #" numFmtId="0" hierarchy="132" level="32767"/>
    <cacheField name="[Measures].[Columns #]" caption="Columns #" numFmtId="0" hierarchy="136" level="32767"/>
    <cacheField name="[Measures].[RI Violations #]" caption="RI Violations #" numFmtId="0" hierarchy="149" level="32767"/>
    <cacheField name="[Measures].[Bid. Filters]" caption="Bid. Filters" numFmtId="0" hierarchy="152" level="32767"/>
    <cacheField name="[Measures].[MMR]" caption="MMR" numFmtId="0" hierarchy="153" level="32767"/>
    <cacheField name="[Measures].[Total Segments #]" caption="Total Segments #" numFmtId="0" hierarchy="169" level="32767"/>
    <cacheField name="[Measures].[Pageable Segments #]" caption="Pageable Segments #" numFmtId="0" hierarchy="170" level="32767"/>
    <cacheField name="[Measures].[Resident Segments #]" caption="Resident Segments #" numFmtId="0" hierarchy="171" level="32767"/>
    <cacheField name="[Measures].[Average Temperature]" caption="Average Temperature" numFmtId="0" hierarchy="173" level="32767"/>
    <cacheField name="[Measures].[Last Accessed]" caption="Last Accessed" numFmtId="0" hierarchy="172" level="32767"/>
  </cacheFields>
  <cacheHierarchies count="192"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0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0" memberValueDatatype="130" unbalanced="0"/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2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>
      <fieldsUsage count="3">
        <fieldUsage x="-1"/>
        <fieldUsage x="0"/>
        <fieldUsage x="1"/>
      </fieldsUsage>
    </cacheHierarchy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0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0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0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0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0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0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0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0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 oneField="1">
      <fieldsUsage count="1">
        <fieldUsage x="9"/>
      </fieldsUsage>
    </cacheHierarchy>
    <cacheHierarchy uniqueName="[Measures].[Partitions #]" caption="Partitions #" measure="1" displayFolder="" measureGroup="Columns" count="0" oneField="1">
      <fieldsUsage count="1">
        <fieldUsage x="15"/>
      </fieldsUsage>
    </cacheHierarchy>
    <cacheHierarchy uniqueName="[Measures].[Rows]" caption="Rows" measure="1" displayFolder="" measureGroup="Columns" count="0"/>
    <cacheHierarchy uniqueName="[Measures].[Segments #]" caption="Segments #" measure="1" displayFolder="" measureGroup="Columns" count="0" oneField="1">
      <fieldsUsage count="1">
        <fieldUsage x="14"/>
      </fieldsUsage>
    </cacheHierarchy>
    <cacheHierarchy uniqueName="[Measures].[Cardinality]" caption="Cardinality" measure="1" displayFolder="" measureGroup="Columns" count="0" oneField="1">
      <fieldsUsage count="1">
        <fieldUsage x="3"/>
      </fieldsUsage>
    </cacheHierarchy>
    <cacheHierarchy uniqueName="[Measures].[Columns #]" caption="Columns #" measure="1" displayFolder="" measureGroup="Columns" count="0" oneField="1">
      <fieldsUsage count="1">
        <fieldUsage x="16"/>
      </fieldsUsage>
    </cacheHierarchy>
    <cacheHierarchy uniqueName="[Measures].[Columns Hierarchies Size]" caption="Columns Hierarchies Size" measure="1" displayFolder="" measureGroup="Columns" count="0" oneField="1">
      <fieldsUsage count="1">
        <fieldUsage x="8"/>
      </fieldsUsage>
    </cacheHierarchy>
    <cacheHierarchy uniqueName="[Measures].[Columns Total Size]" caption="Columns Total Size" measure="1" displayFolder="" measureGroup="Columns" count="0" oneField="1">
      <fieldsUsage count="1">
        <fieldUsage x="5"/>
      </fieldsUsage>
    </cacheHierarchy>
    <cacheHierarchy uniqueName="[Measures].[Data Size]" caption="Data Size" measure="1" displayFolder="" measureGroup="Columns" count="0" oneField="1">
      <fieldsUsage count="1">
        <fieldUsage x="6"/>
      </fieldsUsage>
    </cacheHierarchy>
    <cacheHierarchy uniqueName="[Measures].[Dictionary Size]" caption="Dictionary Size" measure="1" displayFolder="" measureGroup="Columns" count="0" oneField="1">
      <fieldsUsage count="1">
        <fieldUsage x="7"/>
      </fieldsUsage>
    </cacheHierarchy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 oneField="1">
      <fieldsUsage count="1">
        <fieldUsage x="11"/>
      </fieldsUsage>
    </cacheHierarchy>
    <cacheHierarchy uniqueName="[Measures].[Table Size]" caption="Table Size" measure="1" displayFolder="" measureGroup="Columns" count="0" oneField="1">
      <fieldsUsage count="1">
        <fieldUsage x="4"/>
      </fieldsUsage>
    </cacheHierarchy>
    <cacheHierarchy uniqueName="[Measures].[User Hierarchies Size]" caption="User Hierarchies Size" measure="1" displayFolder="" measureGroup="Columns" count="0" oneField="1">
      <fieldsUsage count="1">
        <fieldUsage x="10"/>
      </fieldsUsage>
    </cacheHierarchy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 oneField="1">
      <fieldsUsage count="1">
        <fieldUsage x="12"/>
      </fieldsUsage>
    </cacheHierarchy>
    <cacheHierarchy uniqueName="[Measures].[Database Size %]" caption="Database Size %" measure="1" displayFolder="" measureGroup="Columns" count="0" oneField="1">
      <fieldsUsage count="1">
        <fieldUsage x="13"/>
      </fieldsUsage>
    </cacheHierarchy>
    <cacheHierarchy uniqueName="[Measures].[RI Violations #]" caption="RI Violations #" measure="1" displayFolder="" measureGroup="Columns" count="0" oneField="1">
      <fieldsUsage count="1">
        <fieldUsage x="17"/>
      </fieldsUsage>
    </cacheHierarchy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 oneField="1">
      <fieldsUsage count="1">
        <fieldUsage x="18"/>
      </fieldsUsage>
    </cacheHierarchy>
    <cacheHierarchy uniqueName="[Measures].[MMR]" caption="MMR" measure="1" displayFolder="" measureGroup="Columns" count="0" oneField="1">
      <fieldsUsage count="1">
        <fieldUsage x="19"/>
      </fieldsUsage>
    </cacheHierarchy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 oneField="1">
      <fieldsUsage count="1">
        <fieldUsage x="20"/>
      </fieldsUsage>
    </cacheHierarchy>
    <cacheHierarchy uniqueName="[Measures].[Pageable Segments #]" caption="Pageable Segments #" measure="1" displayFolder="" measureGroup="Columns" count="0" oneField="1">
      <fieldsUsage count="1">
        <fieldUsage x="21"/>
      </fieldsUsage>
    </cacheHierarchy>
    <cacheHierarchy uniqueName="[Measures].[Resident Segments #]" caption="Resident Segments #" measure="1" displayFolder="" measureGroup="Columns" count="0" oneField="1">
      <fieldsUsage count="1">
        <fieldUsage x="22"/>
      </fieldsUsage>
    </cacheHierarchy>
    <cacheHierarchy uniqueName="[Measures].[Last Accessed]" caption="Last Accessed" measure="1" displayFolder="" measureGroup="Columns" count="0" oneField="1">
      <fieldsUsage count="1">
        <fieldUsage x="24"/>
      </fieldsUsage>
    </cacheHierarchy>
    <cacheHierarchy uniqueName="[Measures].[Average Temperature]" caption="Average Temperature" measure="1" displayFolder="" measureGroup="Columns" count="0" oneField="1">
      <fieldsUsage count="1">
        <fieldUsage x="23"/>
      </fieldsUsage>
    </cacheHierarchy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0"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0"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1">
    <map measureGroup="0" dimension="0"/>
    <map measureGroup="1" dimension="1"/>
    <map measureGroup="2" dimension="1"/>
    <map measureGroup="2" dimension="2"/>
    <map measureGroup="3" dimension="1"/>
    <map measureGroup="3" dimension="3"/>
    <map measureGroup="4" dimension="4"/>
    <map measureGroup="5" dimension="6"/>
    <map measureGroup="6" dimension="7"/>
    <map measureGroup="7" dimension="8"/>
    <map measureGroup="9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invalid="1" saveData="0" refreshedBy="Marco Russo" refreshedDate="44980.838169560186" createdVersion="3" refreshedVersion="8" minRefreshableVersion="3" recordCount="0" tupleCache="1" supportSubquery="1" supportAdvancedDrill="1" xr:uid="{47F05C36-59CF-4777-BFA7-D5E20530EC4D}">
  <cacheSource type="external" connectionId="13"/>
  <cacheFields count="1">
    <cacheField name="[Measures].[MeasuresLevel]" caption="MeasuresLevel" numFmtId="0" hierarchy="55">
      <sharedItems count="11">
        <s v="[Measures].[Roles #]" c="Roles #"/>
        <s v="[Measures].[Tables #]" c="Tables #"/>
        <s v="[Measures].[Table Size]" c="Table Size"/>
        <s v="[Measures].[Partitions #]" c="Partitions #"/>
        <s v="[Measures].[Columns #]" c="Columns #"/>
        <s v="[Measures].[Calculated columns #]" c="Calculated columns #"/>
        <s v="[Measures].[Last Refresh]" c="Last Refresh"/>
        <s v="[Measures].[Segments #]" c="Segments #"/>
        <s v="[Measures].[Calculation items #]" c="Calculation items #"/>
        <s v="[Measures].[Measures #]" c="Measures #"/>
        <s v="[Measures].[Calculated tables #]" c="Calculated tables #"/>
      </sharedItems>
    </cacheField>
  </cacheFields>
  <cacheHierarchies count="193"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2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2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2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2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2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2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2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2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2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2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2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2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2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2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2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2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2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2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2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2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2" memberValueDatatype="130" unbalanced="0"/>
    <cacheHierarchy uniqueName="[Columns].[IsAvailableInMDX]" caption="IsAvailableInMDX" attribute="1" defaultMemberUniqueName="[Columns].[IsAvailableInMDX].[All]" allUniqueName="[Columns].[IsAvailableInMDX].[All]" dimensionUniqueName="[Columns]" displayFolder="" count="2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2" memberValueDatatype="11" unbalanced="0"/>
    <cacheHierarchy uniqueName="[Columns].[IsKey]" caption="IsKey" attribute="1" defaultMemberUniqueName="[Columns].[IsKey].[All]" allUniqueName="[Columns].[IsKey].[All]" dimensionUniqueName="[Columns]" displayFolder="" count="2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2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/>
    <cacheHierarchy uniqueName="[Columns].[IsUnique]" caption="IsUnique" attribute="1" defaultMemberUniqueName="[Columns].[IsUnique].[All]" allUniqueName="[Columns].[IsUnique].[All]" dimensionUniqueName="[Columns]" displayFolder="" count="2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2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2" memberValueDatatype="130" unbalanced="0"/>
    <cacheHierarchy uniqueName="[Columns].[State]" caption="State" attribute="1" defaultMemberUniqueName="[Columns].[State].[All]" allUniqueName="[Columns].[State].[All]" dimensionUniqueName="[Columns]" displayFolder="" count="2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/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2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2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2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2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2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2" memberValueDatatype="130" unbalanced="0"/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2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2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2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2" memberValueDatatype="130" unbalanced="0"/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2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2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2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2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2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2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2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2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2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2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2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2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2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2" memberValueDatatype="130" unbalanced="0"/>
    <cacheHierarchy uniqueName="[Measures]" caption="Measures" attribute="1" keyAttribute="1" defaultMemberUniqueName="[Measures].[__No measures defined]" dimensionUniqueName="[Measures]" displayFolder="" measures="1" count="1" memberValueDatatype="130" unbalanced="0">
      <fieldsUsage count="1">
        <fieldUsage x="0"/>
      </fieldsUsage>
    </cacheHierarchy>
    <cacheHierarchy uniqueName="[Measures List].[DataType]" caption="DataType" attribute="1" defaultMemberUniqueName="[Measures List].[DataType].[All]" allUniqueName="[Measures List].[DataType].[All]" dimensionUniqueName="[Measures List]" displayFolder="" count="2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2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2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2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2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2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2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2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2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2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2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2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2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2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2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2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2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2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2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2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2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2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2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2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2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2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2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2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2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2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2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2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2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2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2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2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2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2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2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2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2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2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2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2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2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2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2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2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2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2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2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2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2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2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2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2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2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2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2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2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2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2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2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2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2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2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2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2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2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2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2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2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2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2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2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2" memberValueDatatype="20" unbalanced="0" hidden="1"/>
    <cacheHierarchy uniqueName="[Measures].[Encoding_]" caption="Encoding_" measure="1" displayFolder="" measureGroup="Columns" count="0"/>
    <cacheHierarchy uniqueName="[Measures].[Partitions #]" caption="Partitions #" measure="1" displayFolder="" measureGroup="Columns" count="0"/>
    <cacheHierarchy uniqueName="[Measures].[Rows]" caption="Rows" measure="1" displayFolder="" measureGroup="Columns" count="0"/>
    <cacheHierarchy uniqueName="[Measures].[Segments #]" caption="Segments #" measure="1" displayFolder="" measureGroup="Columns" count="0"/>
    <cacheHierarchy uniqueName="[Measures].[Cardinality]" caption="Cardinality" measure="1" displayFolder="" measureGroup="Columns" count="0"/>
    <cacheHierarchy uniqueName="[Measures].[Columns #]" caption="Columns #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Columns Total Size]" caption="Columns Total Size" measure="1" displayFolder="" measureGroup="Columns" count="0"/>
    <cacheHierarchy uniqueName="[Measures].[Data Size]" caption="Data Size" measure="1" displayFolder="" measureGroup="Columns" count="0"/>
    <cacheHierarchy uniqueName="[Measures].[Dictionary Size]" caption="Dictionary Size" measure="1" displayFolder="" measureGroup="Columns" count="0"/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/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/>
    <cacheHierarchy uniqueName="[Measures].[MMR]" caption="MMR" measure="1" displayFolder="" measureGroup="Columns" count="0"/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/>
    <cacheHierarchy uniqueName="[Measures].[Pageable Segments #]" caption="Pageable Segments #" measure="1" displayFolder="" measureGroup="Columns" count="0"/>
    <cacheHierarchy uniqueName="[Measures].[Resident Segments #]" caption="Resident Segments #" measure="1" displayFolder="" measureGroup="Columns" count="0"/>
    <cacheHierarchy uniqueName="[Measures].[Last Accessed]" caption="Last Accessed" measure="1" displayFolder="" measureGroup="Columns" count="0"/>
    <cacheHierarchy uniqueName="[Measures].[Average Temperature]" caption="Average Temperature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tupleCache>
    <entries count="11">
      <m in="0">
        <tpls c="1">
          <tpl fld="0" item="0"/>
        </tpls>
      </m>
      <n v="5" in="0">
        <tpls c="1">
          <tpl fld="0" item="1"/>
        </tpls>
      </n>
      <n v="31262027437" in="0">
        <tpls c="1">
          <tpl fld="0" item="2"/>
        </tpls>
      </n>
      <n v="148" in="0">
        <tpls c="1">
          <tpl fld="0" item="3"/>
        </tpls>
      </n>
      <n v="70" in="0">
        <tpls c="1">
          <tpl fld="0" item="4"/>
        </tpls>
      </n>
      <m in="0">
        <tpls c="1">
          <tpl fld="0" item="5"/>
        </tpls>
      </m>
      <n v="44729.847653433644" in="1">
        <tpls c="1">
          <tpl fld="0" item="6"/>
        </tpls>
      </n>
      <n v="262" in="0">
        <tpls c="1">
          <tpl fld="0" item="7"/>
        </tpls>
      </n>
      <m in="0">
        <tpls c="1">
          <tpl fld="0" item="8"/>
        </tpls>
      </m>
      <n v="3" in="0">
        <tpls c="1">
          <tpl fld="0" item="9"/>
        </tpls>
      </n>
      <m in="0">
        <tpls c="1">
          <tpl fld="0" item="10"/>
        </tpls>
      </m>
    </entries>
    <queryCache count="12">
      <query mdx="[Measures].[Roles #]">
        <tpls c="1">
          <tpl fld="0" item="0"/>
        </tpls>
      </query>
      <query mdx="[Measures].[Tables #]">
        <tpls c="1">
          <tpl fld="0" item="1"/>
        </tpls>
      </query>
      <query mdx="[Measures].[Table Size]">
        <tpls c="1">
          <tpl fld="0" item="2"/>
        </tpls>
      </query>
      <query mdx="[Measures].[Partitions #]">
        <tpls c="1">
          <tpl fld="0" item="3"/>
        </tpls>
      </query>
      <query mdx="[Measures].[Columns #]">
        <tpls c="1">
          <tpl fld="0" item="4"/>
        </tpls>
      </query>
      <query mdx="([Tables].[IsLocalDateTable].[True],[Measures].[Tables #])"/>
      <query mdx="[Measures].[Calculated columns #]">
        <tpls c="1">
          <tpl fld="0" item="5"/>
        </tpls>
      </query>
      <query mdx="[Measures].[Last Refresh]">
        <tpls c="1">
          <tpl fld="0" item="6"/>
        </tpls>
      </query>
      <query mdx="[Measures].[Segments #]">
        <tpls c="1">
          <tpl fld="0" item="7"/>
        </tpls>
      </query>
      <query mdx="[Measures].[Calculation items #]">
        <tpls c="1">
          <tpl fld="0" item="8"/>
        </tpls>
      </query>
      <query mdx="[Measures].[Measures #]">
        <tpls c="1">
          <tpl fld="0" item="9"/>
        </tpls>
      </query>
      <query mdx="[Measures].[Calculated tables #]">
        <tpls c="1">
          <tpl fld="0" item="10"/>
        </tpls>
      </query>
    </queryCache>
    <serverFormats count="2">
      <serverFormat format="#,0"/>
      <serverFormat format="yyyy-MM-dd HH:mm:ss"/>
    </serverFormats>
  </tupleCache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Marco Russo" refreshedDate="44980.839775462962" createdVersion="5" refreshedVersion="8" minRefreshableVersion="3" recordCount="0" supportSubquery="1" supportAdvancedDrill="1" xr:uid="{A054B93A-D416-4C3A-979A-1EAC3CBD0006}">
  <cacheSource type="external" connectionId="13"/>
  <cacheFields count="4">
    <cacheField name="[Measures].[Partitions #]" caption="Partitions #" numFmtId="0" hierarchy="132" level="32767"/>
    <cacheField name="[Measures].[Data Size]" caption="Data Size" numFmtId="0" hierarchy="139" level="32767"/>
    <cacheField name="[Measures].[Total Segments #]" caption="Total Segments #" numFmtId="0" hierarchy="169" level="32767"/>
    <cacheField name="[Columns Segments].[VertipaqState].[VertipaqState]" caption="VertipaqState" numFmtId="0" hierarchy="46" level="1">
      <sharedItems count="3">
        <s v="COMPLETED"/>
        <s v="SKIPPED"/>
        <s v="TIMEBOXED"/>
      </sharedItems>
      <extLst>
        <ext xmlns:x15="http://schemas.microsoft.com/office/spreadsheetml/2010/11/main" uri="{4F2E5C28-24EA-4eb8-9CBF-B6C8F9C3D259}">
          <x15:cachedUniqueNames>
            <x15:cachedUniqueName index="0" name="[Columns Segments].[VertipaqState].&amp;[COMPLETED]"/>
            <x15:cachedUniqueName index="1" name="[Columns Segments].[VertipaqState].&amp;[SKIPPED]"/>
            <x15:cachedUniqueName index="2" name="[Columns Segments].[VertipaqState].&amp;[TIMEBOXED]"/>
          </x15:cachedUniqueNames>
        </ext>
      </extLst>
    </cacheField>
  </cacheFields>
  <cacheHierarchies count="192"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0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0" memberValueDatatype="130" unbalanced="0"/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0" memberValueDatatype="11" unbalanced="0"/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/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0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0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0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2" memberValueDatatype="130" unbalanced="0"/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2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0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2" memberValueDatatype="130" unbalanced="0">
      <fieldsUsage count="2">
        <fieldUsage x="-1"/>
        <fieldUsage x="3"/>
      </fieldsUsage>
    </cacheHierarchy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0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0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0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/>
    <cacheHierarchy uniqueName="[Measures].[Partitions #]" caption="Partitions #" measure="1" displayFolder="" measureGroup="Columns" count="0" oneField="1">
      <fieldsUsage count="1">
        <fieldUsage x="0"/>
      </fieldsUsage>
    </cacheHierarchy>
    <cacheHierarchy uniqueName="[Measures].[Rows]" caption="Rows" measure="1" displayFolder="" measureGroup="Columns" count="0"/>
    <cacheHierarchy uniqueName="[Measures].[Segments #]" caption="Segments #" measure="1" displayFolder="" measureGroup="Columns" count="0"/>
    <cacheHierarchy uniqueName="[Measures].[Cardinality]" caption="Cardinality" measure="1" displayFolder="" measureGroup="Columns" count="0"/>
    <cacheHierarchy uniqueName="[Measures].[Columns #]" caption="Columns #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Columns Total Size]" caption="Columns Total Size" measure="1" displayFolder="" measureGroup="Columns" count="0"/>
    <cacheHierarchy uniqueName="[Measures].[Data Size]" caption="Data Size" measure="1" displayFolder="" measureGroup="Columns" count="0" oneField="1">
      <fieldsUsage count="1">
        <fieldUsage x="1"/>
      </fieldsUsage>
    </cacheHierarchy>
    <cacheHierarchy uniqueName="[Measures].[Dictionary Size]" caption="Dictionary Size" measure="1" displayFolder="" measureGroup="Columns" count="0"/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/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/>
    <cacheHierarchy uniqueName="[Measures].[MMR]" caption="MMR" measure="1" displayFolder="" measureGroup="Columns" count="0"/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 oneField="1">
      <fieldsUsage count="1">
        <fieldUsage x="2"/>
      </fieldsUsage>
    </cacheHierarchy>
    <cacheHierarchy uniqueName="[Measures].[Pageable Segments #]" caption="Pageable Segments #" measure="1" displayFolder="" measureGroup="Columns" count="0"/>
    <cacheHierarchy uniqueName="[Measures].[Resident Segments #]" caption="Resident Segments #" measure="1" displayFolder="" measureGroup="Columns" count="0"/>
    <cacheHierarchy uniqueName="[Measures].[Last Accessed]" caption="Last Accessed" measure="1" displayFolder="" measureGroup="Columns" count="0"/>
    <cacheHierarchy uniqueName="[Measures].[Average Temperature]" caption="Average Temperature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0"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0"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1">
    <map measureGroup="0" dimension="0"/>
    <map measureGroup="1" dimension="1"/>
    <map measureGroup="2" dimension="1"/>
    <map measureGroup="2" dimension="2"/>
    <map measureGroup="3" dimension="1"/>
    <map measureGroup="3" dimension="3"/>
    <map measureGroup="4" dimension="4"/>
    <map measureGroup="5" dimension="6"/>
    <map measureGroup="6" dimension="7"/>
    <map measureGroup="7" dimension="8"/>
    <map measureGroup="9" dimension="9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A8F266-938B-43BF-81F1-7AAB01D9478D}" name="Tables" cacheId="34" applyNumberFormats="0" applyBorderFormats="0" applyFontFormats="0" applyPatternFormats="0" applyAlignmentFormats="0" applyWidthHeightFormats="1" dataCaption="Values" tag="a1f8c80b-5057-4faf-b817-6f51ece89370" updatedVersion="8" minRefreshableVersion="3" useAutoFormatting="1" itemPrintTitles="1" createdVersion="5" indent="0" outline="1" outlineData="1" multipleFieldFilters="0">
  <location ref="A3:W9" firstHeaderRow="0" firstDataRow="1" firstDataCol="1" rowPageCount="1" colPageCount="1"/>
  <pivotFields count="25">
    <pivotField axis="axisRow" allDrilled="1" showAll="0" dataSourceSort="1">
      <items count="6">
        <item c="1" x="0"/>
        <item c="1" x="1"/>
        <item c="1" x="2"/>
        <item c="1" x="3"/>
        <item c="1" x="4"/>
        <item t="default"/>
      </items>
    </pivotField>
    <pivotField axis="axisRow" showAll="0" dataSourceSort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2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</colItems>
  <pageFields count="1">
    <pageField fld="2" hier="25" name="[Columns].[IsRowNumber].&amp;[False]" cap="FALSE"/>
  </pageFields>
  <dataFields count="22">
    <dataField fld="3" subtotal="count" baseField="0" baseItem="0"/>
    <dataField fld="4" subtotal="count" baseField="0" baseItem="0"/>
    <dataField fld="5" subtotal="count" baseField="0" baseItem="0"/>
    <dataField fld="6" subtotal="count" baseField="0" baseItem="0"/>
    <dataField fld="7" subtotal="count" baseField="0" baseItem="0"/>
    <dataField fld="8" subtotal="count" baseField="0" baseItem="0"/>
    <dataField fld="18" subtotal="count" baseField="1" baseItem="13" numFmtId="166"/>
    <dataField fld="19" subtotal="count" baseField="1" baseItem="13" numFmtId="165"/>
    <dataField fld="9" subtotal="count" baseField="0" baseItem="0"/>
    <dataField fld="10" subtotal="count" baseField="0" baseItem="0"/>
    <dataField fld="11" subtotal="count" baseField="0" baseItem="0"/>
    <dataField fld="17" subtotal="count" baseField="1" baseItem="13" numFmtId="167"/>
    <dataField fld="12" subtotal="count" baseField="0" baseItem="0"/>
    <dataField fld="13" subtotal="count" baseField="0" baseItem="0"/>
    <dataField fld="14" subtotal="count" baseField="0" baseItem="0"/>
    <dataField fld="15" subtotal="count" baseField="0" baseItem="0"/>
    <dataField fld="16" subtotal="count" baseField="0" baseItem="0"/>
    <dataField fld="20" subtotal="count" baseField="0" baseItem="0"/>
    <dataField fld="21" subtotal="count" baseField="0" baseItem="0"/>
    <dataField fld="22" subtotal="count" baseField="0" baseItem="0"/>
    <dataField fld="23" subtotal="count" baseField="0" baseItem="0"/>
    <dataField fld="24" subtotal="count" baseField="0" baseItem="0"/>
  </dataFields>
  <pivotHierarchies count="19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3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AB3856-3F7D-4DFF-9944-59C343E08C4C}" name="Columns" cacheId="31" applyNumberFormats="0" applyBorderFormats="0" applyFontFormats="0" applyPatternFormats="0" applyAlignmentFormats="0" applyWidthHeightFormats="1" dataCaption="Values" tag="f434f23a-15c3-483d-b9c1-0eeaa2fc2dc1" updatedVersion="8" minRefreshableVersion="3" useAutoFormatting="1" itemPrintTitles="1" createdVersion="5" indent="0" outline="1" outlineData="1" multipleFieldFilters="0">
  <location ref="A3:O69" firstHeaderRow="0" firstDataRow="1" firstDataCol="1" rowPageCount="1" colPageCount="1"/>
  <pivotFields count="16">
    <pivotField axis="axisPage" allDrilled="1" subtotalTop="0" showAll="0" dataSourceSort="1" defaultSubtotal="0" defaultAttributeDrillState="1"/>
    <pivotField axis="axisRow" allDrilled="1" subtotalTop="0" showAll="0" sortType="descending" defaultSubtotal="0" defaultAttributeDrillState="1">
      <items count="6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</pivotFields>
  <rowFields count="1">
    <field x="1"/>
  </rowFields>
  <rowItems count="66">
    <i>
      <x v="50"/>
    </i>
    <i>
      <x v="48"/>
    </i>
    <i>
      <x v="55"/>
    </i>
    <i>
      <x v="44"/>
    </i>
    <i>
      <x v="51"/>
    </i>
    <i>
      <x v="54"/>
    </i>
    <i>
      <x v="47"/>
    </i>
    <i>
      <x v="53"/>
    </i>
    <i>
      <x v="9"/>
    </i>
    <i>
      <x/>
    </i>
    <i>
      <x v="12"/>
    </i>
    <i>
      <x v="52"/>
    </i>
    <i>
      <x v="7"/>
    </i>
    <i>
      <x v="45"/>
    </i>
    <i>
      <x v="3"/>
    </i>
    <i>
      <x v="2"/>
    </i>
    <i>
      <x v="1"/>
    </i>
    <i>
      <x v="43"/>
    </i>
    <i>
      <x v="49"/>
    </i>
    <i>
      <x v="46"/>
    </i>
    <i>
      <x v="11"/>
    </i>
    <i>
      <x v="10"/>
    </i>
    <i>
      <x v="13"/>
    </i>
    <i>
      <x v="35"/>
    </i>
    <i>
      <x v="36"/>
    </i>
    <i>
      <x v="34"/>
    </i>
    <i>
      <x v="8"/>
    </i>
    <i>
      <x v="25"/>
    </i>
    <i>
      <x v="24"/>
    </i>
    <i>
      <x v="27"/>
    </i>
    <i>
      <x v="58"/>
    </i>
    <i>
      <x v="38"/>
    </i>
    <i>
      <x v="61"/>
    </i>
    <i>
      <x v="19"/>
    </i>
    <i>
      <x v="18"/>
    </i>
    <i>
      <x v="37"/>
    </i>
    <i>
      <x v="32"/>
    </i>
    <i>
      <x v="33"/>
    </i>
    <i>
      <x v="29"/>
    </i>
    <i>
      <x v="31"/>
    </i>
    <i>
      <x v="30"/>
    </i>
    <i>
      <x v="21"/>
    </i>
    <i>
      <x v="57"/>
    </i>
    <i>
      <x v="6"/>
    </i>
    <i>
      <x v="16"/>
    </i>
    <i>
      <x v="5"/>
    </i>
    <i>
      <x v="15"/>
    </i>
    <i>
      <x v="20"/>
    </i>
    <i>
      <x v="41"/>
    </i>
    <i>
      <x v="4"/>
    </i>
    <i>
      <x v="62"/>
    </i>
    <i>
      <x v="40"/>
    </i>
    <i>
      <x v="39"/>
    </i>
    <i>
      <x v="23"/>
    </i>
    <i>
      <x v="42"/>
    </i>
    <i>
      <x v="26"/>
    </i>
    <i>
      <x v="17"/>
    </i>
    <i>
      <x v="28"/>
    </i>
    <i>
      <x v="14"/>
    </i>
    <i>
      <x v="22"/>
    </i>
    <i>
      <x v="64"/>
    </i>
    <i>
      <x v="63"/>
    </i>
    <i>
      <x v="59"/>
    </i>
    <i>
      <x v="60"/>
    </i>
    <i>
      <x v="56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1">
    <pageField fld="0" hier="25" name="[Columns].[IsRowNumber].&amp;[False]" cap="FALSE"/>
  </pageFields>
  <dataFields count="14">
    <dataField fld="2" subtotal="count" baseField="0" baseItem="0"/>
    <dataField fld="3" subtotal="count" baseField="0" baseItem="0"/>
    <dataField fld="4" subtotal="count" baseField="0" baseItem="0"/>
    <dataField fld="5" subtotal="count" baseField="0" baseItem="0"/>
    <dataField fld="6" subtotal="count" baseField="0" baseItem="0"/>
    <dataField fld="7" subtotal="count" baseField="0" baseItem="0"/>
    <dataField fld="10" subtotal="count" baseField="0" baseItem="0"/>
    <dataField fld="8" subtotal="count" baseField="0" baseItem="0"/>
    <dataField fld="9" subtotal="count" baseField="0" baseItem="0"/>
    <dataField fld="11" subtotal="count" baseField="0" baseItem="0"/>
    <dataField fld="12" subtotal="count" baseField="0" baseItem="0"/>
    <dataField fld="13" subtotal="count" baseField="0" baseItem="0"/>
    <dataField fld="14" subtotal="count" baseField="0" baseItem="0"/>
    <dataField fld="15" subtotal="count" baseField="0" baseItem="0"/>
  </dataFields>
  <pivotHierarchies count="19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2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6A26F9-05C9-4D17-B324-B9349B6595AD}" name="Tables" cacheId="67" applyNumberFormats="0" applyBorderFormats="0" applyFontFormats="0" applyPatternFormats="0" applyAlignmentFormats="0" applyWidthHeightFormats="1" dataCaption="Values" tag="81327fd5-e246-4b67-bc4d-501245a0193f" updatedVersion="8" minRefreshableVersion="3" useAutoFormatting="1" subtotalHiddenItems="1" itemPrintTitles="1" createdVersion="5" indent="0" outline="1" outlineData="1" multipleFieldFilters="0">
  <location ref="A3:D7" firstHeaderRow="0" firstDataRow="1" firstDataCol="1"/>
  <pivotFields count="4">
    <pivotField dataField="1" showAll="0"/>
    <pivotField dataField="1" showAll="0"/>
    <pivotField dataField="1" showAll="0"/>
    <pivotField axis="axisRow" allDrilled="1" showAll="0" dataSourceSort="1" defaultAttributeDrillState="1">
      <items count="4">
        <item x="0"/>
        <item x="1"/>
        <item x="2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fld="0" subtotal="count" baseField="0" baseItem="0"/>
    <dataField fld="1" subtotal="count" baseField="0" baseItem="0"/>
    <dataField fld="2" subtotal="count" baseField="0" baseItem="0"/>
  </dataFields>
  <pivotHierarchies count="19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4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  <x15:activeTabTopLevelEntity name="[DaxExpression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C33D611-F9B2-4E1F-8B76-61356C563C2C}" name="Tables" cacheId="28" applyNumberFormats="0" applyBorderFormats="0" applyFontFormats="0" applyPatternFormats="0" applyAlignmentFormats="0" applyWidthHeightFormats="1" dataCaption="Values" tag="81327fd5-e246-4b67-bc4d-501245a0193f" updatedVersion="8" minRefreshableVersion="3" useAutoFormatting="1" subtotalHiddenItems="1" itemPrintTitles="1" createdVersion="5" indent="0" outline="1" outlineData="1" multipleFieldFilters="0">
  <location ref="A3:I157" firstHeaderRow="0" firstDataRow="1" firstDataCol="1"/>
  <pivotFields count="11">
    <pivotField dataField="1" showAll="0"/>
    <pivotField dataField="1" showAll="0"/>
    <pivotField axis="axisRow" allDrilled="1" showAll="0" dataSourceSort="1">
      <items count="6">
        <item c="1" x="0"/>
        <item c="1" x="1"/>
        <item c="1" x="2"/>
        <item c="1" x="3"/>
        <item c="1" x="4"/>
        <item t="default"/>
      </items>
    </pivotField>
    <pivotField axis="axisRow" showAll="0" dataSourceSort="1">
      <items count="1">
        <item t="default"/>
      </items>
    </pivotField>
    <pivotField axis="axisRow" allDrilled="1" showAll="0" dataSourceSort="1" defaultAttributeDrillState="1">
      <items count="14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2">
    <field x="2"/>
    <field x="4"/>
  </rowFields>
  <rowItems count="154">
    <i>
      <x/>
    </i>
    <i r="1">
      <x/>
    </i>
    <i>
      <x v="1"/>
    </i>
    <i r="1">
      <x v="1"/>
    </i>
    <i>
      <x v="2"/>
    </i>
    <i r="1">
      <x v="2"/>
    </i>
    <i>
      <x v="3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29"/>
    </i>
    <i r="1">
      <x v="30"/>
    </i>
    <i r="1">
      <x v="31"/>
    </i>
    <i r="1">
      <x v="32"/>
    </i>
    <i r="1">
      <x v="33"/>
    </i>
    <i r="1">
      <x v="34"/>
    </i>
    <i r="1">
      <x v="35"/>
    </i>
    <i r="1">
      <x v="36"/>
    </i>
    <i r="1">
      <x v="37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r="1">
      <x v="48"/>
    </i>
    <i r="1">
      <x v="49"/>
    </i>
    <i r="1">
      <x v="50"/>
    </i>
    <i r="1">
      <x v="51"/>
    </i>
    <i r="1">
      <x v="52"/>
    </i>
    <i r="1">
      <x v="53"/>
    </i>
    <i r="1">
      <x v="54"/>
    </i>
    <i r="1">
      <x v="55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 r="1">
      <x v="77"/>
    </i>
    <i r="1">
      <x v="78"/>
    </i>
    <i r="1">
      <x v="79"/>
    </i>
    <i r="1">
      <x v="80"/>
    </i>
    <i r="1">
      <x v="81"/>
    </i>
    <i r="1">
      <x v="82"/>
    </i>
    <i r="1">
      <x v="83"/>
    </i>
    <i r="1">
      <x v="84"/>
    </i>
    <i r="1">
      <x v="85"/>
    </i>
    <i r="1">
      <x v="86"/>
    </i>
    <i r="1">
      <x v="87"/>
    </i>
    <i r="1">
      <x v="88"/>
    </i>
    <i r="1">
      <x v="89"/>
    </i>
    <i r="1">
      <x v="90"/>
    </i>
    <i r="1">
      <x v="91"/>
    </i>
    <i r="1">
      <x v="92"/>
    </i>
    <i r="1">
      <x v="93"/>
    </i>
    <i r="1">
      <x v="94"/>
    </i>
    <i r="1">
      <x v="95"/>
    </i>
    <i r="1">
      <x v="96"/>
    </i>
    <i r="1">
      <x v="97"/>
    </i>
    <i r="1">
      <x v="98"/>
    </i>
    <i r="1">
      <x v="99"/>
    </i>
    <i r="1">
      <x v="100"/>
    </i>
    <i r="1">
      <x v="101"/>
    </i>
    <i r="1">
      <x v="102"/>
    </i>
    <i r="1">
      <x v="103"/>
    </i>
    <i r="1">
      <x v="104"/>
    </i>
    <i r="1">
      <x v="105"/>
    </i>
    <i r="1">
      <x v="106"/>
    </i>
    <i r="1">
      <x v="107"/>
    </i>
    <i r="1">
      <x v="108"/>
    </i>
    <i r="1">
      <x v="109"/>
    </i>
    <i r="1">
      <x v="110"/>
    </i>
    <i r="1">
      <x v="111"/>
    </i>
    <i r="1">
      <x v="112"/>
    </i>
    <i r="1">
      <x v="113"/>
    </i>
    <i r="1">
      <x v="114"/>
    </i>
    <i r="1">
      <x v="115"/>
    </i>
    <i r="1">
      <x v="116"/>
    </i>
    <i r="1">
      <x v="117"/>
    </i>
    <i r="1">
      <x v="118"/>
    </i>
    <i r="1">
      <x v="119"/>
    </i>
    <i r="1">
      <x v="120"/>
    </i>
    <i r="1">
      <x v="121"/>
    </i>
    <i r="1">
      <x v="122"/>
    </i>
    <i r="1">
      <x v="123"/>
    </i>
    <i r="1">
      <x v="124"/>
    </i>
    <i r="1">
      <x v="125"/>
    </i>
    <i r="1">
      <x v="126"/>
    </i>
    <i r="1">
      <x v="127"/>
    </i>
    <i r="1">
      <x v="128"/>
    </i>
    <i r="1">
      <x v="129"/>
    </i>
    <i r="1">
      <x v="130"/>
    </i>
    <i r="1">
      <x v="131"/>
    </i>
    <i r="1">
      <x v="132"/>
    </i>
    <i r="1">
      <x v="133"/>
    </i>
    <i r="1">
      <x v="134"/>
    </i>
    <i r="1">
      <x v="135"/>
    </i>
    <i r="1">
      <x v="136"/>
    </i>
    <i r="1">
      <x v="137"/>
    </i>
    <i r="1">
      <x v="138"/>
    </i>
    <i r="1">
      <x v="139"/>
    </i>
    <i r="1">
      <x v="140"/>
    </i>
    <i r="1">
      <x v="141"/>
    </i>
    <i r="1">
      <x v="142"/>
    </i>
    <i r="1">
      <x v="143"/>
    </i>
    <i r="1">
      <x v="144"/>
    </i>
    <i r="1">
      <x v="145"/>
    </i>
    <i r="1">
      <x v="146"/>
    </i>
    <i>
      <x v="4"/>
    </i>
    <i r="1">
      <x v="147"/>
    </i>
    <i t="grand">
      <x/>
    </i>
  </rowItems>
  <colFields count="1">
    <field x="-2"/>
  </colFields>
  <col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colItems>
  <dataFields count="8">
    <dataField fld="0" subtotal="count" baseField="0" baseItem="0"/>
    <dataField fld="1" subtotal="count" baseField="0" baseItem="0"/>
    <dataField fld="5" subtotal="count" baseField="0" baseItem="0"/>
    <dataField fld="6" subtotal="count" baseField="0" baseItem="0"/>
    <dataField fld="7" subtotal="count" baseField="0" baseItem="0"/>
    <dataField fld="8" subtotal="count" baseField="0" baseItem="0"/>
    <dataField fld="9" subtotal="count" baseField="0" baseItem="0"/>
    <dataField fld="10" subtotal="count" baseField="0" baseItem="0"/>
  </dataFields>
  <pivotHierarchies count="19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30"/>
    <rowHierarchyUsage hierarchyUsage="4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  <x15:activeTabTopLevelEntity name="[DaxExpression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E89C62-637C-4146-BFE8-E315E57E4C66}" name="UserHierarchies" cacheId="13" applyNumberFormats="0" applyBorderFormats="0" applyFontFormats="0" applyPatternFormats="0" applyAlignmentFormats="0" applyWidthHeightFormats="1" dataCaption="Values" tag="59da4aa7-4236-4648-aa60-f13e22ffdac9" updatedVersion="8" minRefreshableVersion="3" useAutoFormatting="1" itemPrintTitles="1" createdVersion="5" indent="0" outline="1" outlineData="1" multipleFieldFilters="0">
  <location ref="A3:B3" firstHeaderRow="1" firstDataRow="1" firstDataCol="1" rowPageCount="1" colPageCount="1"/>
  <pivotFields count="5">
    <pivotField axis="axisRow" allDrilled="1" showAll="0" dataSourceSort="1">
      <items count="4">
        <item c="1" x="0"/>
        <item c="1" x="1"/>
        <item c="1" x="2"/>
        <item t="default"/>
      </items>
    </pivotField>
    <pivotField axis="axisRow" showAll="0" dataSourceSort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  <pivotField dataField="1" showAll="0"/>
    <pivotField axis="axisRow" allDrilled="1" showAll="0" dataSourceSort="1" defaultAttributeDrillState="1">
      <items count="5">
        <item x="0"/>
        <item x="1"/>
        <item x="2"/>
        <item x="3"/>
        <item t="default"/>
      </items>
    </pivotField>
  </pivotFields>
  <rowFields count="2">
    <field x="0"/>
    <field x="4"/>
  </rowFields>
  <pageFields count="1">
    <pageField fld="2" hier="25" name="[Columns].[IsRowNumber].&amp;[False]" cap="FALSE"/>
  </pageFields>
  <dataFields count="1">
    <dataField fld="3" subtotal="count" baseField="0" baseItem="0"/>
  </dataFields>
  <pivotHierarchies count="19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30"/>
    <rowHierarchyUsage hierarchyUsage="86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E25F78-3CFB-45A3-9104-BABCF69C6872}" name="Relationships" cacheId="16" applyNumberFormats="0" applyBorderFormats="0" applyFontFormats="0" applyPatternFormats="0" applyAlignmentFormats="0" applyWidthHeightFormats="1" dataCaption="Values" tag="b138a726-78b3-4e77-9364-427f4dcd7401" updatedVersion="8" minRefreshableVersion="3" useAutoFormatting="1" subtotalHiddenItems="1" itemPrintTitles="1" createdVersion="5" indent="0" outline="1" outlineData="1" multipleFieldFilters="0">
  <location ref="A4:J9" firstHeaderRow="0" firstDataRow="1" firstDataCol="1" rowPageCount="2" colPageCount="1"/>
  <pivotFields count="14">
    <pivotField axis="axisRow" allDrilled="1" showAll="0" dataSourceSort="1">
      <items count="2">
        <item c="1" x="0"/>
        <item t="default"/>
      </items>
    </pivotField>
    <pivotField axis="axisRow" showAll="0" dataSourceSort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  <pivotField axis="axisRow" allDrilled="1" showAll="0" dataSourceSort="1" defaultAttributeDrillState="1">
      <items count="4">
        <item x="0"/>
        <item x="1"/>
        <item x="2"/>
        <item t="default"/>
      </items>
    </pivotField>
    <pivotField axis="axisPage" allDrilled="1" showAll="0" dataSourceSort="1" defaultAttributeDrillState="1">
      <items count="1"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2">
    <field x="0"/>
    <field x="3"/>
  </rowFields>
  <rowItems count="5">
    <i>
      <x/>
    </i>
    <i r="1">
      <x/>
    </i>
    <i r="1">
      <x v="1"/>
    </i>
    <i r="1">
      <x v="2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pageFields count="2">
    <pageField fld="2" hier="25" name="[Columns].[IsRowNumber].&amp;[False]" cap="FALSE"/>
    <pageField fld="4" hier="68" name="[Relationships].[Cardinality (Filter)].[All]" cap="All"/>
  </pageFields>
  <dataFields count="9">
    <dataField fld="5" subtotal="count" baseField="0" baseItem="0"/>
    <dataField fld="6" subtotal="count" baseField="0" baseItem="0"/>
    <dataField fld="7" subtotal="count" baseField="0" baseItem="0"/>
    <dataField name="1:M Ratio %" fld="13" subtotal="count" baseField="0" baseItem="0"/>
    <dataField fld="8" subtotal="count" baseField="0" baseItem="0"/>
    <dataField fld="9" subtotal="count" baseField="0" baseItem="0"/>
    <dataField fld="10" subtotal="count" baseField="0" baseItem="0"/>
    <dataField fld="11" subtotal="count" baseField="0" baseItem="0"/>
    <dataField fld="12" subtotal="count" baseField="0" baseItem="0"/>
  </dataFields>
  <pivotHierarchies count="19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1:M Ratio %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30"/>
    <rowHierarchyUsage hierarchyUsage="7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  <x15:activeTabTopLevelEntity name="[Relationship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6057B5-E419-4955-8427-D5ECED63A103}" name="Compression" cacheId="19" applyNumberFormats="0" applyBorderFormats="0" applyFontFormats="0" applyPatternFormats="0" applyAlignmentFormats="0" applyWidthHeightFormats="1" dataCaption="Values" tag="f0bd1038-2e4f-4066-a28d-2db801f60e3d" updatedVersion="8" minRefreshableVersion="3" useAutoFormatting="1" colGrandTotals="0" itemPrintTitles="1" createdVersion="5" indent="0" outline="1" outlineData="1" multipleFieldFilters="0">
  <location ref="A3:E19" firstHeaderRow="0" firstDataRow="1" firstDataCol="1" rowPageCount="1" colPageCount="1"/>
  <pivotFields count="7">
    <pivotField axis="axisPage" allDrilled="1" showAll="0" dataSourceSort="1" defaultAttributeDrillState="1">
      <items count="1">
        <item t="default"/>
      </items>
    </pivotField>
    <pivotField axis="axisRow" allDrilled="1" showAll="0" dataSourceSort="1" defaultAttributeDrillState="1">
      <items count="2">
        <item x="0"/>
        <item t="default"/>
      </items>
    </pivotField>
    <pivotField axis="axisRow" allDrilled="1" showAll="0" dataSourceSort="1">
      <items count="15">
        <item x="0" e="0"/>
        <item x="1" e="0"/>
        <item x="2" e="0"/>
        <item x="3" e="0"/>
        <item x="4" e="0"/>
        <item x="5" e="0"/>
        <item x="6" e="0"/>
        <item x="7" e="0"/>
        <item x="8" e="0"/>
        <item x="9" e="0"/>
        <item x="10" e="0"/>
        <item x="11" e="0"/>
        <item x="12" e="0"/>
        <item x="13" e="0"/>
        <item t="default"/>
      </items>
    </pivotField>
    <pivotField dataField="1" showAll="0"/>
    <pivotField dataField="1" showAll="0"/>
    <pivotField dataField="1" showAll="0"/>
    <pivotField dataField="1" showAll="0"/>
  </pivotFields>
  <rowFields count="2">
    <field x="1"/>
    <field x="2"/>
  </rowFields>
  <rowItems count="16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0" hier="25" name="[Columns].[IsRowNumber].&amp;[False]" cap="FALSE"/>
  </pageFields>
  <dataFields count="4">
    <dataField fld="3" subtotal="count" baseField="0" baseItem="0"/>
    <dataField fld="4" subtotal="count" baseField="0" baseItem="0"/>
    <dataField fld="5" subtotal="count" baseField="0" baseItem="0"/>
    <dataField fld="6" subtotal="count" baseField="0" baseItem="0"/>
  </dataFields>
  <pivotHierarchies count="19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36"/>
    <rowHierarchyUsage hierarchyUsage="3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8B25D3-B693-4C16-A0C2-C656694DD8A5}" name="ColumnsDataTypes" cacheId="22" applyNumberFormats="0" applyBorderFormats="0" applyFontFormats="0" applyPatternFormats="0" applyAlignmentFormats="0" applyWidthHeightFormats="1" dataCaption="Values" tag="99e483fa-c0c1-4a8c-8d30-3313ab43e6a9" updatedVersion="8" minRefreshableVersion="3" useAutoFormatting="1" itemPrintTitles="1" createdVersion="5" indent="0" outline="1" outlineData="1" multipleFieldFilters="0">
  <location ref="A3:K12" firstHeaderRow="0" firstDataRow="1" firstDataCol="1" rowPageCount="1" colPageCount="1"/>
  <pivotFields count="13">
    <pivotField axis="axisPage" allDrilled="1" showAll="0" dataSourceSort="1" defaultAttributeDrillState="1">
      <items count="1">
        <item t="default"/>
      </items>
    </pivotField>
    <pivotField axis="axisRow" allDrilled="1" showAll="0" dataSourceSort="1">
      <items count="7">
        <item x="0" e="0"/>
        <item x="1" e="0"/>
        <item x="2" e="0"/>
        <item x="3"/>
        <item x="4" e="0"/>
        <item x="5" e="0"/>
        <item t="default"/>
      </items>
    </pivotField>
    <pivotField axis="axisRow" allDrilled="1" showAll="0" dataSourceSort="1" defaultAttributeDrillState="1">
      <items count="3">
        <item x="0"/>
        <item x="1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2">
    <field x="1"/>
    <field x="2"/>
  </rowFields>
  <rowItems count="9">
    <i>
      <x/>
    </i>
    <i>
      <x v="1"/>
    </i>
    <i>
      <x v="2"/>
    </i>
    <i>
      <x v="3"/>
    </i>
    <i r="1">
      <x/>
    </i>
    <i r="1">
      <x v="1"/>
    </i>
    <i>
      <x v="4"/>
    </i>
    <i>
      <x v="5"/>
    </i>
    <i t="grand">
      <x/>
    </i>
  </rowItems>
  <colFields count="1">
    <field x="-2"/>
  </colFields>
  <colItems count="10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</colItems>
  <pageFields count="1">
    <pageField fld="0" hier="25" name="[Columns].[IsRowNumber].&amp;[False]" cap="FALSE"/>
  </pageFields>
  <dataFields count="10">
    <dataField fld="3" subtotal="count" baseField="0" baseItem="0"/>
    <dataField fld="4" subtotal="count" baseField="0" baseItem="0"/>
    <dataField fld="5" subtotal="count" baseField="0" baseItem="0"/>
    <dataField fld="6" subtotal="count" baseField="0" baseItem="0"/>
    <dataField fld="7" subtotal="count" baseField="0" baseItem="0"/>
    <dataField fld="8" subtotal="count" baseField="0" baseItem="0"/>
    <dataField fld="9" subtotal="count" baseField="0" baseItem="0"/>
    <dataField fld="10" subtotal="count" baseField="0" baseItem="0"/>
    <dataField fld="11" subtotal="count" baseField="0" baseItem="0"/>
    <dataField fld="12" subtotal="count" baseField="0" baseItem="0"/>
  </dataFields>
  <pivotHierarchies count="19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14"/>
    <rowHierarchyUsage hierarchyUsage="2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BE5D6E4-8B08-4A3C-8400-7A2BC55216C6}" name="Encoding" cacheId="25" applyNumberFormats="0" applyBorderFormats="0" applyFontFormats="0" applyPatternFormats="0" applyAlignmentFormats="0" applyWidthHeightFormats="1" dataCaption="Values" tag="eb0ac110-0010-4a23-b6b5-f77d96c04bce" updatedVersion="8" minRefreshableVersion="3" useAutoFormatting="1" itemPrintTitles="1" createdVersion="5" indent="0" outline="1" outlineData="1" multipleFieldFilters="0">
  <location ref="A3:L15" firstHeaderRow="0" firstDataRow="1" firstDataCol="1" rowPageCount="1" colPageCount="1"/>
  <pivotFields count="15">
    <pivotField axis="axisPage" allDrilled="1" showAll="0" dataSourceSort="1" defaultAttributeDrillState="1">
      <items count="1">
        <item t="default"/>
      </items>
    </pivotField>
    <pivotField axis="axisRow" allDrilled="1" showAll="0" dataSourceSort="1">
      <items count="7">
        <item x="0" e="0"/>
        <item x="1" e="0"/>
        <item x="2" e="0"/>
        <item x="3" e="0"/>
        <item x="4" e="0"/>
        <item x="5" e="0"/>
        <item t="default"/>
      </items>
    </pivotField>
    <pivotField axis="axisRow" allDrilled="1" showAll="0" dataSourceSort="1" defaultAttributeDrillState="1">
      <items count="8">
        <item x="0"/>
        <item x="1"/>
        <item x="2"/>
        <item x="3"/>
        <item x="4"/>
        <item x="5"/>
        <item x="6"/>
        <item t="default"/>
      </items>
    </pivotField>
    <pivotField axis="axisRow" allDrilled="1" showAll="0" dataSourceSort="1" defaultAttributeDrillState="1">
      <items count="3">
        <item x="0"/>
        <item x="1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3">
    <field x="3"/>
    <field x="1"/>
    <field x="2"/>
  </rowFields>
  <rowItems count="12">
    <i>
      <x/>
    </i>
    <i r="1">
      <x/>
    </i>
    <i r="1">
      <x v="1"/>
    </i>
    <i r="1">
      <x v="2"/>
    </i>
    <i r="1">
      <x v="3"/>
    </i>
    <i r="1">
      <x v="4"/>
    </i>
    <i>
      <x v="1"/>
    </i>
    <i r="1">
      <x v="1"/>
    </i>
    <i r="1">
      <x v="2"/>
    </i>
    <i r="1">
      <x v="5"/>
    </i>
    <i r="1">
      <x v="3"/>
    </i>
    <i t="grand">
      <x/>
    </i>
  </rowItems>
  <colFields count="1">
    <field x="-2"/>
  </colFields>
  <colItems count="11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</colItems>
  <pageFields count="1">
    <pageField fld="0" hier="25" name="[Columns].[IsRowNumber].&amp;[False]" cap="FALSE"/>
  </pageFields>
  <dataFields count="11">
    <dataField fld="4" subtotal="count" baseField="0" baseItem="0"/>
    <dataField fld="5" subtotal="count" baseField="0" baseItem="0"/>
    <dataField fld="6" subtotal="count" baseField="0" baseItem="0"/>
    <dataField fld="7" subtotal="count" baseField="0" baseItem="0"/>
    <dataField fld="8" subtotal="count" baseField="0" baseItem="0"/>
    <dataField fld="9" subtotal="count" baseField="0" baseItem="0"/>
    <dataField fld="10" subtotal="count" baseField="0" baseItem="0"/>
    <dataField fld="11" subtotal="count" baseField="0" baseItem="0"/>
    <dataField fld="12" subtotal="count" baseField="0" baseItem="0"/>
    <dataField fld="13" subtotal="count" baseField="0" baseItem="0"/>
    <dataField fld="14" subtotal="count" baseField="0" baseItem="0"/>
  </dataFields>
  <pivotHierarchies count="19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3">
    <rowHierarchyUsage hierarchyUsage="17"/>
    <rowHierarchyUsage hierarchyUsage="14"/>
    <rowHierarchyUsage hierarchyUsage="2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easures List" backgroundRefresh="0" connectionId="1" xr16:uid="{DD134C6F-59F8-41F7-A904-BBD8B8D9191A}" autoFormatId="16" applyNumberFormats="0" applyBorderFormats="0" applyFontFormats="0" applyPatternFormats="0" applyAlignmentFormats="0" applyWidthHeightFormats="0">
  <queryTableRefresh nextId="46">
    <queryTableFields count="8">
      <queryTableField id="38" name="Table" tableColumnId="2"/>
      <queryTableField id="39" name="Type" tableColumnId="3"/>
      <queryTableField id="40" name="Name" tableColumnId="4"/>
      <queryTableField id="41" name="DAX Expression" tableColumnId="5"/>
      <queryTableField id="42" name="DisplayFolder" tableColumnId="6"/>
      <queryTableField id="43" name="FormatString" tableColumnId="7"/>
      <queryTableField id="44" name="IsHidden" tableColumnId="8"/>
      <queryTableField id="45" name="Description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0064F08-4847-472A-91C9-3F16AF8CED42}" name="DaxExpressions" displayName="DaxExpressions" ref="A1:H4" tableType="queryTable" totalsRowShown="0">
  <autoFilter ref="A1:H4" xr:uid="{E584D407-417A-4F50-8D73-D0155C3D1026}"/>
  <tableColumns count="8">
    <tableColumn id="2" xr3:uid="{504957BD-78BD-4B23-9DDE-C1BA74A4466E}" uniqueName="2" name="Table" queryTableFieldId="38"/>
    <tableColumn id="3" xr3:uid="{FBC3067F-7A0C-4E12-8107-55F00D9B13F2}" uniqueName="3" name="Type" queryTableFieldId="39"/>
    <tableColumn id="4" xr3:uid="{C8DC7472-8E71-4E7B-B49E-7C6096058047}" uniqueName="4" name="Name" queryTableFieldId="40"/>
    <tableColumn id="5" xr3:uid="{5F36B0AB-E907-4BCB-9619-CBA3A704E5EB}" uniqueName="5" name="DAX Expression" queryTableFieldId="41" dataDxfId="0"/>
    <tableColumn id="6" xr3:uid="{D40587CE-99B8-4836-BEB3-407AFE51282D}" uniqueName="6" name="DisplayFolder" queryTableFieldId="42"/>
    <tableColumn id="7" xr3:uid="{78D7819D-7115-4B73-810D-66E58BB3E17E}" uniqueName="7" name="FormatString" queryTableFieldId="43"/>
    <tableColumn id="8" xr3:uid="{39D8AF83-566A-4421-BC42-ED2F44BDFB3E}" uniqueName="8" name="IsHidden" queryTableFieldId="44"/>
    <tableColumn id="9" xr3:uid="{1A92125B-CD0F-4014-BE54-F15DAA5B3267}" uniqueName="9" name="Description" queryTableFieldId="4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www.sqlbi.com/learn/dax-tools-video-course/" TargetMode="External"/><Relationship Id="rId1" Type="http://schemas.openxmlformats.org/officeDocument/2006/relationships/hyperlink" Target="https://daxstudio.org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E10985-2D6D-47F7-99B2-8663896C1772}">
  <sheetPr codeName="Sheet9"/>
  <dimension ref="A1:B22"/>
  <sheetViews>
    <sheetView workbookViewId="0">
      <selection activeCell="A2" sqref="A2"/>
    </sheetView>
  </sheetViews>
  <sheetFormatPr defaultRowHeight="14.6" x14ac:dyDescent="0.4"/>
  <cols>
    <col min="1" max="1" width="40.53515625" customWidth="1"/>
    <col min="2" max="2" width="27.84375" customWidth="1"/>
  </cols>
  <sheetData>
    <row r="1" spans="1:2" ht="26.15" x14ac:dyDescent="0.7">
      <c r="A1" s="15" t="s">
        <v>98</v>
      </c>
    </row>
    <row r="2" spans="1:2" ht="58.3" x14ac:dyDescent="0.4">
      <c r="A2" s="17" t="s">
        <v>109</v>
      </c>
    </row>
    <row r="3" spans="1:2" ht="58.3" x14ac:dyDescent="0.4">
      <c r="A3" s="17" t="s">
        <v>108</v>
      </c>
    </row>
    <row r="4" spans="1:2" x14ac:dyDescent="0.4">
      <c r="A4" s="17"/>
    </row>
    <row r="5" spans="1:2" x14ac:dyDescent="0.4">
      <c r="A5" s="17" t="s">
        <v>110</v>
      </c>
    </row>
    <row r="6" spans="1:2" x14ac:dyDescent="0.4">
      <c r="A6" s="16" t="s">
        <v>99</v>
      </c>
    </row>
    <row r="7" spans="1:2" x14ac:dyDescent="0.4">
      <c r="A7" s="16" t="s">
        <v>100</v>
      </c>
    </row>
    <row r="9" spans="1:2" x14ac:dyDescent="0.4">
      <c r="A9" s="14" t="s">
        <v>101</v>
      </c>
    </row>
    <row r="10" spans="1:2" ht="29.15" x14ac:dyDescent="0.4">
      <c r="A10" s="13" t="s">
        <v>102</v>
      </c>
      <c r="B10" s="18" t="s">
        <v>104</v>
      </c>
    </row>
    <row r="11" spans="1:2" ht="43.75" x14ac:dyDescent="0.4">
      <c r="A11" s="13" t="s">
        <v>103</v>
      </c>
      <c r="B11" s="18" t="s">
        <v>105</v>
      </c>
    </row>
    <row r="22" spans="1:1" x14ac:dyDescent="0.4">
      <c r="A22" t="s">
        <v>107</v>
      </c>
    </row>
  </sheetData>
  <hyperlinks>
    <hyperlink ref="A10" r:id="rId1" xr:uid="{BBE0598D-5011-4C2F-AC03-87BBD5D8955B}"/>
    <hyperlink ref="A11" r:id="rId2" xr:uid="{12F2051A-5A10-4A01-BEC8-6B7890AEFF24}"/>
  </hyperlinks>
  <pageMargins left="0.7" right="0.7" top="0.75" bottom="0.75" header="0.3" footer="0.3"/>
  <pageSetup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B46F88-ED28-4B39-A824-A768A2F17B4D}">
  <sheetPr codeName="Sheet11"/>
  <dimension ref="A1:D15"/>
  <sheetViews>
    <sheetView showGridLines="0" workbookViewId="0">
      <selection activeCell="A5" sqref="A5"/>
    </sheetView>
  </sheetViews>
  <sheetFormatPr defaultRowHeight="14.6" x14ac:dyDescent="0.4"/>
  <cols>
    <col min="1" max="1" width="19.921875" customWidth="1"/>
    <col min="2" max="2" width="19.53515625" customWidth="1"/>
    <col min="3" max="3" width="39.3828125" customWidth="1"/>
    <col min="4" max="4" width="47.69140625" bestFit="1" customWidth="1"/>
    <col min="6" max="6" width="14.921875" bestFit="1" customWidth="1"/>
  </cols>
  <sheetData>
    <row r="1" spans="1:4" ht="18.45" x14ac:dyDescent="0.5">
      <c r="A1" s="20" t="s">
        <v>111</v>
      </c>
    </row>
    <row r="2" spans="1:4" ht="15.9" x14ac:dyDescent="0.45">
      <c r="A2" s="21" t="s">
        <v>148</v>
      </c>
      <c r="B2" s="32" t="str">
        <f>FileNameRange</f>
        <v>K:\Demo\Contoso 1G.vpax</v>
      </c>
      <c r="C2" s="32"/>
      <c r="D2" s="32"/>
    </row>
    <row r="3" spans="1:4" x14ac:dyDescent="0.4">
      <c r="A3" s="16"/>
      <c r="B3" s="14"/>
      <c r="C3" s="14"/>
      <c r="D3" s="14"/>
    </row>
    <row r="4" spans="1:4" ht="18.45" x14ac:dyDescent="0.5">
      <c r="A4" s="23" t="s">
        <v>112</v>
      </c>
      <c r="B4" s="24" vm="3">
        <f>CUBEVALUE( "ThisWorkbookDataModel", CUBEMEMBER( "ThisWorkbookDataModel", "[Measures].[Table Size]") )</f>
        <v>31262027437</v>
      </c>
      <c r="C4" s="14"/>
    </row>
    <row r="5" spans="1:4" ht="18.45" x14ac:dyDescent="0.5">
      <c r="A5" s="26" t="s">
        <v>113</v>
      </c>
      <c r="B5" s="19" vm="4">
        <f>CUBEVALUE( "ThisWorkbookDataModel", CUBEMEMBER( "ThisWorkbookDataModel", "[Measures].[Tables #]") )</f>
        <v>5</v>
      </c>
    </row>
    <row r="6" spans="1:4" ht="18.45" x14ac:dyDescent="0.5">
      <c r="A6" s="27" t="s">
        <v>116</v>
      </c>
      <c r="B6" s="25" vm="7">
        <f>CUBEVALUE( "ThisWorkbookDataModel", CUBEMEMBER( "ThisWorkbookDataModel", "[Measures].[Partitions #]") )</f>
        <v>148</v>
      </c>
    </row>
    <row r="7" spans="1:4" ht="18.45" x14ac:dyDescent="0.5">
      <c r="A7" s="22" t="s">
        <v>117</v>
      </c>
      <c r="B7" s="19" vm="8">
        <f>CUBEVALUE( "ThisWorkbookDataModel", CUBEMEMBER( "ThisWorkbookDataModel", "[Measures].[Segments #]") )</f>
        <v>262</v>
      </c>
    </row>
    <row r="8" spans="1:4" ht="18.45" x14ac:dyDescent="0.5">
      <c r="A8" s="27" t="s">
        <v>114</v>
      </c>
      <c r="B8" s="25" vm="5">
        <f>CUBEVALUE( "ThisWorkbookDataModel", CUBEMEMBER( "ThisWorkbookDataModel", "[Measures].[Columns #]") )</f>
        <v>70</v>
      </c>
    </row>
    <row r="9" spans="1:4" ht="18.45" x14ac:dyDescent="0.5">
      <c r="A9" s="28" t="s">
        <v>149</v>
      </c>
      <c r="B9" s="19" vm="9">
        <f>CUBEVALUE( "ThisWorkbookDataModel", CUBEMEMBER( "ThisWorkbookDataModel", "[Measures].[Measures #]") )</f>
        <v>3</v>
      </c>
    </row>
    <row r="10" spans="1:4" ht="18.45" x14ac:dyDescent="0.5">
      <c r="A10" s="27" t="s">
        <v>150</v>
      </c>
      <c r="B10" s="25" t="str" vm="10">
        <f>CUBEVALUE( "ThisWorkbookDataModel", CUBEMEMBER( "ThisWorkbookDataModel", "[Measures].[Calculated tables #]") )</f>
        <v/>
      </c>
    </row>
    <row r="11" spans="1:4" ht="18.45" x14ac:dyDescent="0.5">
      <c r="A11" s="28" t="s">
        <v>151</v>
      </c>
      <c r="B11" s="19" t="str" vm="11">
        <f>CUBEVALUE( "ThisWorkbookDataModel", CUBEMEMBER( "ThisWorkbookDataModel", "[Measures].[Calculated columns #]") )</f>
        <v/>
      </c>
    </row>
    <row r="12" spans="1:4" ht="18.45" x14ac:dyDescent="0.5">
      <c r="A12" s="27" t="s">
        <v>153</v>
      </c>
      <c r="B12" s="25" t="str" vm="12">
        <f>CUBEVALUE( "ThisWorkbookDataModel", CUBEMEMBER( "ThisWorkbookDataModel", "[Measures].[Calculation items #]") )</f>
        <v/>
      </c>
    </row>
    <row r="13" spans="1:4" ht="18.45" x14ac:dyDescent="0.5">
      <c r="A13" s="28" t="s">
        <v>152</v>
      </c>
      <c r="B13" s="19" t="str" vm="13">
        <f>CUBEVALUE( "ThisWorkbookDataModel", CUBEMEMBER( "ThisWorkbookDataModel", "[Measures].[Roles #]") )</f>
        <v/>
      </c>
    </row>
    <row r="14" spans="1:4" ht="18.45" x14ac:dyDescent="0.5">
      <c r="A14" s="23" t="s">
        <v>118</v>
      </c>
      <c r="B14" s="25">
        <f>IFERROR(CUBEVALUE( "ThisWorkbookDataModel", CUBEMEMBER( "ThisWorkbookDataModel", "([Tables].[IsLocalDateTable].[True],[Measures].[Tables #])") ),0)</f>
        <v>0</v>
      </c>
    </row>
    <row r="15" spans="1:4" ht="18" customHeight="1" x14ac:dyDescent="0.45">
      <c r="A15" s="21" t="s">
        <v>115</v>
      </c>
      <c r="B15" s="29" vm="6">
        <f>CUBEVALUE( "ThisWorkbookDataModel", CUBEMEMBER( "ThisWorkbookDataModel", "[Measures].[Last Refresh]") )</f>
        <v>44729.847653433644</v>
      </c>
      <c r="C15" s="14"/>
    </row>
  </sheetData>
  <mergeCells count="1">
    <mergeCell ref="B2:D2"/>
  </mergeCells>
  <conditionalFormatting sqref="B14">
    <cfRule type="cellIs" dxfId="1" priority="1" operator="greaterThan">
      <formula>0</formula>
    </cfRule>
  </conditionalFormatting>
  <hyperlinks>
    <hyperlink ref="A5" location="Tables!A1" display="Tables" xr:uid="{CC6E82EA-F22F-4773-BEB9-7C83FC57656E}"/>
    <hyperlink ref="A6" location="Partitions!A1" display="Partitions" xr:uid="{2292857A-31B4-4BB0-AF4C-112720914D2D}"/>
    <hyperlink ref="A8" location="Columns!A1" display="Columns" xr:uid="{8708C646-CBA5-45F7-8026-1C2AE0E64B61}"/>
    <hyperlink ref="A9" location="'DAX Expressions'!A1" display="Measures" xr:uid="{D27CCF8D-D75E-437C-B9FA-8EB5C52A0ECA}"/>
    <hyperlink ref="A10" location="'DAX Expressions'!A1" display="Measures" xr:uid="{AE580A42-8185-4773-9095-DD474F0404D8}"/>
    <hyperlink ref="A11" location="'DAX Expressions'!A1" display="Measures" xr:uid="{40E0C694-2FFB-4D4A-A8A2-584F9655D4C1}"/>
    <hyperlink ref="A12" location="'DAX Expressions'!A1" display="Measures" xr:uid="{132870A9-4A7F-4802-9045-E2BE6FEEB1C8}"/>
    <hyperlink ref="A13" location="'DAX Expressions'!A1" display="Measures" xr:uid="{ACB52A4D-A191-4103-ADCB-444D5CF6FDB2}"/>
  </hyperlinks>
  <pageMargins left="0.7" right="0.7" top="0.75" bottom="0.75" header="0.3" footer="0.3"/>
  <pageSetup paperSize="9" orientation="portrait" r:id="rId1"/>
  <ignoredErrors>
    <ignoredError sqref="B10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71873C-7428-4ADD-A196-3622786C7328}">
  <sheetPr codeName="Sheet1"/>
  <dimension ref="A1:W9"/>
  <sheetViews>
    <sheetView showGridLines="0" zoomScaleNormal="100" workbookViewId="0">
      <pane xSplit="1" ySplit="3" topLeftCell="B4" activePane="bottomRight" state="frozen"/>
      <selection pane="topRight" activeCell="C1" sqref="C1"/>
      <selection pane="bottomLeft" activeCell="A4" sqref="A4"/>
      <selection pane="bottomRight" activeCell="A9" sqref="A9"/>
    </sheetView>
  </sheetViews>
  <sheetFormatPr defaultRowHeight="14.6" x14ac:dyDescent="0.4"/>
  <cols>
    <col min="1" max="1" width="12.53515625" bestFit="1" customWidth="1"/>
    <col min="2" max="2" width="12.4609375" bestFit="1" customWidth="1"/>
    <col min="3" max="3" width="13.53515625" bestFit="1" customWidth="1"/>
    <col min="4" max="4" width="16.3828125" bestFit="1" customWidth="1"/>
    <col min="5" max="5" width="13.53515625" bestFit="1" customWidth="1"/>
    <col min="6" max="6" width="13" bestFit="1" customWidth="1"/>
    <col min="7" max="7" width="21.53515625" bestFit="1" customWidth="1"/>
    <col min="8" max="8" width="9.53515625" bestFit="1" customWidth="1"/>
    <col min="9" max="9" width="5.53515625" bestFit="1" customWidth="1"/>
    <col min="10" max="10" width="9.3828125" bestFit="1" customWidth="1"/>
    <col min="11" max="11" width="18.07421875" bestFit="1" customWidth="1"/>
    <col min="12" max="12" width="15.61328125" bestFit="1" customWidth="1"/>
    <col min="13" max="13" width="12.69140625" bestFit="1" customWidth="1"/>
    <col min="14" max="14" width="10.921875" bestFit="1" customWidth="1"/>
    <col min="15" max="15" width="14.23046875" bestFit="1" customWidth="1"/>
    <col min="16" max="17" width="10.3046875" bestFit="1" customWidth="1"/>
    <col min="18" max="18" width="9.4609375" bestFit="1" customWidth="1"/>
    <col min="19" max="19" width="15.07421875" bestFit="1" customWidth="1"/>
    <col min="20" max="20" width="18.4609375" bestFit="1" customWidth="1"/>
    <col min="21" max="21" width="18.15234375" bestFit="1" customWidth="1"/>
    <col min="22" max="22" width="19.07421875" bestFit="1" customWidth="1"/>
    <col min="23" max="23" width="12.15234375" bestFit="1" customWidth="1"/>
  </cols>
  <sheetData>
    <row r="1" spans="1:23" x14ac:dyDescent="0.4">
      <c r="A1" s="1" t="s">
        <v>14</v>
      </c>
      <c r="B1" t="s" vm="1">
        <v>15</v>
      </c>
    </row>
    <row r="3" spans="1:23" x14ac:dyDescent="0.4">
      <c r="A3" s="1" t="s">
        <v>0</v>
      </c>
      <c r="B3" t="s">
        <v>40</v>
      </c>
      <c r="C3" t="s">
        <v>41</v>
      </c>
      <c r="D3" t="s">
        <v>42</v>
      </c>
      <c r="E3" t="s">
        <v>5</v>
      </c>
      <c r="F3" t="s">
        <v>43</v>
      </c>
      <c r="G3" t="s">
        <v>44</v>
      </c>
      <c r="H3" t="s">
        <v>90</v>
      </c>
      <c r="I3" t="s">
        <v>91</v>
      </c>
      <c r="J3" t="s">
        <v>6</v>
      </c>
      <c r="K3" t="s">
        <v>9</v>
      </c>
      <c r="L3" t="s">
        <v>10</v>
      </c>
      <c r="M3" t="s">
        <v>47</v>
      </c>
      <c r="N3" t="s">
        <v>45</v>
      </c>
      <c r="O3" t="s">
        <v>11</v>
      </c>
      <c r="P3" t="s">
        <v>12</v>
      </c>
      <c r="Q3" t="s">
        <v>13</v>
      </c>
      <c r="R3" t="s">
        <v>46</v>
      </c>
      <c r="S3" t="s">
        <v>154</v>
      </c>
      <c r="T3" t="s">
        <v>155</v>
      </c>
      <c r="U3" t="s">
        <v>156</v>
      </c>
      <c r="V3" t="s">
        <v>157</v>
      </c>
      <c r="W3" t="s">
        <v>158</v>
      </c>
    </row>
    <row r="4" spans="1:23" x14ac:dyDescent="0.4">
      <c r="A4" s="2" t="s">
        <v>48</v>
      </c>
      <c r="B4" s="4">
        <v>1868002</v>
      </c>
      <c r="C4" s="4">
        <v>146941051</v>
      </c>
      <c r="D4" s="4">
        <v>146941051</v>
      </c>
      <c r="E4" s="4">
        <v>28434272</v>
      </c>
      <c r="F4" s="4">
        <v>96036363</v>
      </c>
      <c r="G4" s="4">
        <v>22470416</v>
      </c>
      <c r="H4" s="11"/>
      <c r="I4" s="10"/>
      <c r="J4" s="33" t="s">
        <v>4</v>
      </c>
      <c r="K4" s="4"/>
      <c r="L4" s="4"/>
      <c r="M4" s="12">
        <v>0</v>
      </c>
      <c r="N4" s="3"/>
      <c r="O4" s="3">
        <v>4.7003045882458901E-3</v>
      </c>
      <c r="P4" s="4">
        <v>1</v>
      </c>
      <c r="Q4" s="4">
        <v>1</v>
      </c>
      <c r="R4" s="4">
        <v>13</v>
      </c>
      <c r="S4" s="4">
        <v>13</v>
      </c>
      <c r="T4" s="4"/>
      <c r="U4" s="4"/>
      <c r="V4" s="30"/>
      <c r="W4" s="31"/>
    </row>
    <row r="5" spans="1:23" x14ac:dyDescent="0.4">
      <c r="A5" s="2" t="s">
        <v>1</v>
      </c>
      <c r="B5" s="4">
        <v>4018</v>
      </c>
      <c r="C5" s="4">
        <v>433442</v>
      </c>
      <c r="D5" s="4">
        <v>433442</v>
      </c>
      <c r="E5" s="4">
        <v>39544</v>
      </c>
      <c r="F5" s="4">
        <v>346026</v>
      </c>
      <c r="G5" s="4">
        <v>47872</v>
      </c>
      <c r="H5" s="11"/>
      <c r="I5" s="10"/>
      <c r="J5" s="33" t="s">
        <v>4</v>
      </c>
      <c r="K5" s="4"/>
      <c r="L5" s="4"/>
      <c r="M5" s="12">
        <v>0</v>
      </c>
      <c r="N5" s="3"/>
      <c r="O5" s="3">
        <v>1.3864807740748194E-5</v>
      </c>
      <c r="P5" s="4">
        <v>1</v>
      </c>
      <c r="Q5" s="4">
        <v>1</v>
      </c>
      <c r="R5" s="4">
        <v>16</v>
      </c>
      <c r="S5" s="4">
        <v>16</v>
      </c>
      <c r="T5" s="4"/>
      <c r="U5" s="4"/>
      <c r="V5" s="30"/>
      <c r="W5" s="31"/>
    </row>
    <row r="6" spans="1:23" x14ac:dyDescent="0.4">
      <c r="A6" s="2" t="s">
        <v>2</v>
      </c>
      <c r="B6" s="4">
        <v>2517</v>
      </c>
      <c r="C6" s="4">
        <v>507984</v>
      </c>
      <c r="D6" s="4">
        <v>507984</v>
      </c>
      <c r="E6" s="4">
        <v>38736</v>
      </c>
      <c r="F6" s="4">
        <v>402896</v>
      </c>
      <c r="G6" s="4">
        <v>66352</v>
      </c>
      <c r="H6" s="11"/>
      <c r="I6" s="10"/>
      <c r="J6" s="33" t="s">
        <v>4</v>
      </c>
      <c r="K6" s="4"/>
      <c r="L6" s="4"/>
      <c r="M6" s="12">
        <v>0</v>
      </c>
      <c r="N6" s="3"/>
      <c r="O6" s="3">
        <v>1.6249234027565925E-5</v>
      </c>
      <c r="P6" s="4">
        <v>1</v>
      </c>
      <c r="Q6" s="4">
        <v>1</v>
      </c>
      <c r="R6" s="4">
        <v>14</v>
      </c>
      <c r="S6" s="4">
        <v>14</v>
      </c>
      <c r="T6" s="4"/>
      <c r="U6" s="4"/>
      <c r="V6" s="30"/>
      <c r="W6" s="31"/>
    </row>
    <row r="7" spans="1:23" x14ac:dyDescent="0.4">
      <c r="A7" s="2" t="s">
        <v>51</v>
      </c>
      <c r="B7" s="4">
        <v>1405546659</v>
      </c>
      <c r="C7" s="4">
        <v>31114066256</v>
      </c>
      <c r="D7" s="4">
        <v>31109075608</v>
      </c>
      <c r="E7" s="4">
        <v>25234204824</v>
      </c>
      <c r="F7" s="4">
        <v>5121572064</v>
      </c>
      <c r="G7" s="4">
        <v>753298720</v>
      </c>
      <c r="H7" s="11"/>
      <c r="I7" s="10"/>
      <c r="J7" s="33" t="s">
        <v>4</v>
      </c>
      <c r="K7" s="4"/>
      <c r="L7" s="4">
        <v>4990648</v>
      </c>
      <c r="M7" s="12">
        <v>0</v>
      </c>
      <c r="N7" s="3"/>
      <c r="O7" s="3">
        <v>0.99526706381093888</v>
      </c>
      <c r="P7" s="4">
        <v>258</v>
      </c>
      <c r="Q7" s="4">
        <v>144</v>
      </c>
      <c r="R7" s="4">
        <v>13</v>
      </c>
      <c r="S7" s="4">
        <v>3354</v>
      </c>
      <c r="T7" s="4"/>
      <c r="U7" s="4"/>
      <c r="V7" s="30"/>
      <c r="W7" s="31"/>
    </row>
    <row r="8" spans="1:23" x14ac:dyDescent="0.4">
      <c r="A8" s="2" t="s">
        <v>55</v>
      </c>
      <c r="B8" s="4">
        <v>74</v>
      </c>
      <c r="C8" s="4">
        <v>78104</v>
      </c>
      <c r="D8" s="4">
        <v>78104</v>
      </c>
      <c r="E8" s="4">
        <v>872</v>
      </c>
      <c r="F8" s="4">
        <v>75080</v>
      </c>
      <c r="G8" s="4">
        <v>2152</v>
      </c>
      <c r="H8" s="11"/>
      <c r="I8" s="10"/>
      <c r="J8" s="33" t="s">
        <v>4</v>
      </c>
      <c r="K8" s="4"/>
      <c r="L8" s="4"/>
      <c r="M8" s="12">
        <v>0</v>
      </c>
      <c r="N8" s="3"/>
      <c r="O8" s="3">
        <v>2.4983664337636796E-6</v>
      </c>
      <c r="P8" s="4">
        <v>1</v>
      </c>
      <c r="Q8" s="4">
        <v>1</v>
      </c>
      <c r="R8" s="4">
        <v>9</v>
      </c>
      <c r="S8" s="4">
        <v>9</v>
      </c>
      <c r="T8" s="4"/>
      <c r="U8" s="4"/>
      <c r="V8" s="30"/>
      <c r="W8" s="31"/>
    </row>
    <row r="9" spans="1:23" x14ac:dyDescent="0.4">
      <c r="A9" s="2" t="s">
        <v>3</v>
      </c>
      <c r="B9" s="4">
        <v>1407421270</v>
      </c>
      <c r="C9" s="4">
        <v>31262026837</v>
      </c>
      <c r="D9" s="4">
        <v>31257036189</v>
      </c>
      <c r="E9" s="4">
        <v>25262718248</v>
      </c>
      <c r="F9" s="4">
        <v>5218432429</v>
      </c>
      <c r="G9" s="4">
        <v>775885512</v>
      </c>
      <c r="H9" s="11"/>
      <c r="I9" s="10"/>
      <c r="J9" s="33" t="s">
        <v>4</v>
      </c>
      <c r="K9" s="4"/>
      <c r="L9" s="4">
        <v>4990648</v>
      </c>
      <c r="M9" s="12">
        <v>0</v>
      </c>
      <c r="N9" s="3"/>
      <c r="O9" s="3">
        <v>0.99999998080738683</v>
      </c>
      <c r="P9" s="4">
        <v>262</v>
      </c>
      <c r="Q9" s="4">
        <v>148</v>
      </c>
      <c r="R9" s="4">
        <v>65</v>
      </c>
      <c r="S9" s="4">
        <v>3406</v>
      </c>
      <c r="T9" s="4"/>
      <c r="U9" s="4"/>
      <c r="V9" s="30"/>
      <c r="W9" s="31"/>
    </row>
  </sheetData>
  <dataConsolidate/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C34FC4-9511-4965-A177-796B073DBFB9}">
  <sheetPr codeName="Sheet2"/>
  <dimension ref="A1:O69"/>
  <sheetViews>
    <sheetView showGridLines="0" zoomScaleNormal="100" workbookViewId="0">
      <pane xSplit="1" ySplit="3" topLeftCell="B4" activePane="bottomRight" state="frozen"/>
      <selection pane="topRight" activeCell="C1" sqref="C1"/>
      <selection pane="bottomLeft" activeCell="A4" sqref="A4"/>
      <selection pane="bottomRight" activeCell="J10" sqref="J10"/>
    </sheetView>
  </sheetViews>
  <sheetFormatPr defaultRowHeight="14.6" x14ac:dyDescent="0.4"/>
  <cols>
    <col min="1" max="1" width="27.3046875" bestFit="1" customWidth="1"/>
    <col min="2" max="3" width="12.4609375" bestFit="1" customWidth="1"/>
    <col min="4" max="4" width="16.3828125" bestFit="1" customWidth="1"/>
    <col min="5" max="5" width="13.53515625" bestFit="1" customWidth="1"/>
    <col min="6" max="6" width="21.53515625" bestFit="1" customWidth="1"/>
    <col min="7" max="7" width="13" bestFit="1" customWidth="1"/>
    <col min="8" max="8" width="14.23046875" bestFit="1" customWidth="1"/>
    <col min="9" max="9" width="10.3046875" bestFit="1" customWidth="1"/>
    <col min="10" max="10" width="9.3828125" bestFit="1" customWidth="1"/>
    <col min="11" max="11" width="15.07421875" bestFit="1" customWidth="1"/>
    <col min="12" max="12" width="18.4609375" bestFit="1" customWidth="1"/>
    <col min="13" max="13" width="18.15234375" bestFit="1" customWidth="1"/>
    <col min="14" max="14" width="19.07421875" bestFit="1" customWidth="1"/>
    <col min="15" max="15" width="12.15234375" bestFit="1" customWidth="1"/>
    <col min="16" max="16" width="17.84375" bestFit="1" customWidth="1"/>
  </cols>
  <sheetData>
    <row r="1" spans="1:15" x14ac:dyDescent="0.4">
      <c r="A1" s="1" t="s">
        <v>14</v>
      </c>
      <c r="B1" t="s" vm="1">
        <v>15</v>
      </c>
    </row>
    <row r="3" spans="1:15" x14ac:dyDescent="0.4">
      <c r="A3" s="1" t="s">
        <v>0</v>
      </c>
      <c r="B3" t="s">
        <v>22</v>
      </c>
      <c r="C3" t="s">
        <v>40</v>
      </c>
      <c r="D3" t="s">
        <v>42</v>
      </c>
      <c r="E3" t="s">
        <v>5</v>
      </c>
      <c r="F3" t="s">
        <v>44</v>
      </c>
      <c r="G3" t="s">
        <v>43</v>
      </c>
      <c r="H3" t="s">
        <v>11</v>
      </c>
      <c r="I3" t="s">
        <v>13</v>
      </c>
      <c r="J3" t="s">
        <v>6</v>
      </c>
      <c r="K3" t="s">
        <v>154</v>
      </c>
      <c r="L3" t="s">
        <v>155</v>
      </c>
      <c r="M3" t="s">
        <v>156</v>
      </c>
      <c r="N3" t="s">
        <v>157</v>
      </c>
      <c r="O3" t="s">
        <v>158</v>
      </c>
    </row>
    <row r="4" spans="1:15" x14ac:dyDescent="0.4">
      <c r="A4" s="2" t="s">
        <v>57</v>
      </c>
      <c r="B4" s="4">
        <v>1405546659</v>
      </c>
      <c r="C4" s="4">
        <v>94138244</v>
      </c>
      <c r="D4" s="4">
        <v>11446897280</v>
      </c>
      <c r="E4" s="4">
        <v>5614533784</v>
      </c>
      <c r="F4" s="4">
        <v>753105968</v>
      </c>
      <c r="G4" s="4">
        <v>5079257528</v>
      </c>
      <c r="H4" s="3">
        <v>0.36615978611969641</v>
      </c>
      <c r="I4" s="4">
        <v>144</v>
      </c>
      <c r="J4" s="33" t="s">
        <v>7</v>
      </c>
      <c r="K4" s="4">
        <v>258</v>
      </c>
      <c r="L4" s="4"/>
      <c r="M4" s="4"/>
      <c r="N4" s="30"/>
      <c r="O4" s="31"/>
    </row>
    <row r="5" spans="1:15" x14ac:dyDescent="0.4">
      <c r="A5" s="2" t="s">
        <v>59</v>
      </c>
      <c r="B5" s="4">
        <v>1405546659</v>
      </c>
      <c r="C5" s="4">
        <v>24754</v>
      </c>
      <c r="D5" s="4">
        <v>5622209256</v>
      </c>
      <c r="E5" s="4">
        <v>5622110112</v>
      </c>
      <c r="F5" s="4">
        <v>99024</v>
      </c>
      <c r="G5" s="4">
        <v>120</v>
      </c>
      <c r="H5" s="3">
        <v>0.179841479166059</v>
      </c>
      <c r="I5" s="4">
        <v>144</v>
      </c>
      <c r="J5" s="33" t="s">
        <v>16</v>
      </c>
      <c r="K5" s="4">
        <v>258</v>
      </c>
      <c r="L5" s="4"/>
      <c r="M5" s="4"/>
      <c r="N5" s="30"/>
      <c r="O5" s="31"/>
    </row>
    <row r="6" spans="1:15" x14ac:dyDescent="0.4">
      <c r="A6" s="2" t="s">
        <v>64</v>
      </c>
      <c r="B6" s="4">
        <v>1405546659</v>
      </c>
      <c r="C6" s="4">
        <v>1761</v>
      </c>
      <c r="D6" s="4">
        <v>5565390032</v>
      </c>
      <c r="E6" s="4">
        <v>5565382864</v>
      </c>
      <c r="F6" s="4">
        <v>7048</v>
      </c>
      <c r="G6" s="4">
        <v>120</v>
      </c>
      <c r="H6" s="3">
        <v>0.17802396351981681</v>
      </c>
      <c r="I6" s="4">
        <v>144</v>
      </c>
      <c r="J6" s="33" t="s">
        <v>16</v>
      </c>
      <c r="K6" s="4">
        <v>258</v>
      </c>
      <c r="L6" s="4"/>
      <c r="M6" s="4"/>
      <c r="N6" s="30"/>
      <c r="O6" s="31"/>
    </row>
    <row r="7" spans="1:15" x14ac:dyDescent="0.4">
      <c r="A7" s="2" t="s">
        <v>58</v>
      </c>
      <c r="B7" s="4">
        <v>1405546659</v>
      </c>
      <c r="C7" s="4">
        <v>1868002</v>
      </c>
      <c r="D7" s="4">
        <v>3789152328</v>
      </c>
      <c r="E7" s="4">
        <v>3748125560</v>
      </c>
      <c r="F7" s="4"/>
      <c r="G7" s="4">
        <v>41026768</v>
      </c>
      <c r="H7" s="3">
        <v>0.12120622488851665</v>
      </c>
      <c r="I7" s="4">
        <v>144</v>
      </c>
      <c r="J7" s="33" t="s">
        <v>7</v>
      </c>
      <c r="K7" s="4">
        <v>258</v>
      </c>
      <c r="L7" s="4"/>
      <c r="M7" s="4"/>
      <c r="N7" s="30"/>
      <c r="O7" s="31"/>
    </row>
    <row r="8" spans="1:15" x14ac:dyDescent="0.4">
      <c r="A8" s="2" t="s">
        <v>61</v>
      </c>
      <c r="B8" s="4">
        <v>1405546659</v>
      </c>
      <c r="C8" s="4">
        <v>2517</v>
      </c>
      <c r="D8" s="4">
        <v>2248885984</v>
      </c>
      <c r="E8" s="4">
        <v>2248875792</v>
      </c>
      <c r="F8" s="4">
        <v>10072</v>
      </c>
      <c r="G8" s="4">
        <v>120</v>
      </c>
      <c r="H8" s="3">
        <v>7.1936664649534007E-2</v>
      </c>
      <c r="I8" s="4">
        <v>144</v>
      </c>
      <c r="J8" s="33" t="s">
        <v>16</v>
      </c>
      <c r="K8" s="4">
        <v>258</v>
      </c>
      <c r="L8" s="4"/>
      <c r="M8" s="4"/>
      <c r="N8" s="30"/>
      <c r="O8" s="31"/>
    </row>
    <row r="9" spans="1:15" x14ac:dyDescent="0.4">
      <c r="A9" s="2" t="s">
        <v>63</v>
      </c>
      <c r="B9" s="4">
        <v>1405546659</v>
      </c>
      <c r="C9" s="4">
        <v>1956</v>
      </c>
      <c r="D9" s="4">
        <v>1903845688</v>
      </c>
      <c r="E9" s="4">
        <v>1903788376</v>
      </c>
      <c r="F9" s="4">
        <v>15664</v>
      </c>
      <c r="G9" s="4">
        <v>41648</v>
      </c>
      <c r="H9" s="3">
        <v>6.0899623091838051E-2</v>
      </c>
      <c r="I9" s="4">
        <v>144</v>
      </c>
      <c r="J9" s="33" t="s">
        <v>7</v>
      </c>
      <c r="K9" s="4">
        <v>258</v>
      </c>
      <c r="L9" s="4"/>
      <c r="M9" s="4"/>
      <c r="N9" s="30"/>
      <c r="O9" s="31"/>
    </row>
    <row r="10" spans="1:15" x14ac:dyDescent="0.4">
      <c r="A10" s="2" t="s">
        <v>141</v>
      </c>
      <c r="B10" s="4">
        <v>1405546659</v>
      </c>
      <c r="C10" s="4">
        <v>20</v>
      </c>
      <c r="D10" s="4">
        <v>393830840</v>
      </c>
      <c r="E10" s="4">
        <v>393830632</v>
      </c>
      <c r="F10" s="4">
        <v>88</v>
      </c>
      <c r="G10" s="4">
        <v>120</v>
      </c>
      <c r="H10" s="3">
        <v>1.25977382878848E-2</v>
      </c>
      <c r="I10" s="4">
        <v>144</v>
      </c>
      <c r="J10" s="33" t="s">
        <v>16</v>
      </c>
      <c r="K10" s="4">
        <v>258</v>
      </c>
      <c r="L10" s="4"/>
      <c r="M10" s="4"/>
      <c r="N10" s="30"/>
      <c r="O10" s="31"/>
    </row>
    <row r="11" spans="1:15" x14ac:dyDescent="0.4">
      <c r="A11" s="2" t="s">
        <v>80</v>
      </c>
      <c r="B11" s="4">
        <v>1405546659</v>
      </c>
      <c r="C11" s="4">
        <v>74</v>
      </c>
      <c r="D11" s="4">
        <v>118981704</v>
      </c>
      <c r="E11" s="4">
        <v>118978424</v>
      </c>
      <c r="F11" s="4">
        <v>608</v>
      </c>
      <c r="G11" s="4">
        <v>2672</v>
      </c>
      <c r="H11" s="3">
        <v>3.8059497017515842E-3</v>
      </c>
      <c r="I11" s="4">
        <v>144</v>
      </c>
      <c r="J11" s="33" t="s">
        <v>7</v>
      </c>
      <c r="K11" s="4">
        <v>258</v>
      </c>
      <c r="L11" s="4"/>
      <c r="M11" s="4"/>
      <c r="N11" s="30"/>
      <c r="O11" s="31"/>
    </row>
    <row r="12" spans="1:15" x14ac:dyDescent="0.4">
      <c r="A12" s="2" t="s">
        <v>56</v>
      </c>
      <c r="B12" s="4">
        <v>1868002</v>
      </c>
      <c r="C12" s="4">
        <v>1224627</v>
      </c>
      <c r="D12" s="4">
        <v>55096180</v>
      </c>
      <c r="E12" s="4">
        <v>4981344</v>
      </c>
      <c r="F12" s="4">
        <v>9797024</v>
      </c>
      <c r="G12" s="4">
        <v>40317812</v>
      </c>
      <c r="H12" s="3">
        <v>1.7623994512521994E-3</v>
      </c>
      <c r="I12" s="4">
        <v>1</v>
      </c>
      <c r="J12" s="33" t="s">
        <v>7</v>
      </c>
      <c r="K12" s="4">
        <v>1</v>
      </c>
      <c r="L12" s="4"/>
      <c r="M12" s="4"/>
      <c r="N12" s="30"/>
      <c r="O12" s="31"/>
    </row>
    <row r="13" spans="1:15" x14ac:dyDescent="0.4">
      <c r="A13" s="2" t="s">
        <v>119</v>
      </c>
      <c r="B13" s="4">
        <v>1868002</v>
      </c>
      <c r="C13" s="4">
        <v>1109581</v>
      </c>
      <c r="D13" s="4">
        <v>52641309</v>
      </c>
      <c r="E13" s="4">
        <v>4981344</v>
      </c>
      <c r="F13" s="4">
        <v>8876656</v>
      </c>
      <c r="G13" s="4">
        <v>38783309</v>
      </c>
      <c r="H13" s="3">
        <v>1.6838738020457582E-3</v>
      </c>
      <c r="I13" s="4">
        <v>1</v>
      </c>
      <c r="J13" s="33" t="s">
        <v>7</v>
      </c>
      <c r="K13" s="4">
        <v>1</v>
      </c>
      <c r="L13" s="4"/>
      <c r="M13" s="4"/>
      <c r="N13" s="30"/>
      <c r="O13" s="31"/>
    </row>
    <row r="14" spans="1:15" x14ac:dyDescent="0.4">
      <c r="A14" s="2" t="s">
        <v>120</v>
      </c>
      <c r="B14" s="4">
        <v>1868002</v>
      </c>
      <c r="C14" s="4">
        <v>374501</v>
      </c>
      <c r="D14" s="4">
        <v>18760564</v>
      </c>
      <c r="E14" s="4">
        <v>2696560</v>
      </c>
      <c r="F14" s="4">
        <v>2996016</v>
      </c>
      <c r="G14" s="4">
        <v>13067988</v>
      </c>
      <c r="H14" s="3">
        <v>6.0010707999686667E-4</v>
      </c>
      <c r="I14" s="4">
        <v>1</v>
      </c>
      <c r="J14" s="33" t="s">
        <v>7</v>
      </c>
      <c r="K14" s="4">
        <v>1</v>
      </c>
      <c r="L14" s="4"/>
      <c r="M14" s="4"/>
      <c r="N14" s="30"/>
      <c r="O14" s="31"/>
    </row>
    <row r="15" spans="1:15" x14ac:dyDescent="0.4">
      <c r="A15" s="2" t="s">
        <v>76</v>
      </c>
      <c r="B15" s="4">
        <v>1405546659</v>
      </c>
      <c r="C15" s="4">
        <v>10</v>
      </c>
      <c r="D15" s="4">
        <v>10022808</v>
      </c>
      <c r="E15" s="4">
        <v>10021320</v>
      </c>
      <c r="F15" s="4">
        <v>96</v>
      </c>
      <c r="G15" s="4">
        <v>1392</v>
      </c>
      <c r="H15" s="3">
        <v>3.2060646163138993E-4</v>
      </c>
      <c r="I15" s="4">
        <v>144</v>
      </c>
      <c r="J15" s="33" t="s">
        <v>7</v>
      </c>
      <c r="K15" s="4">
        <v>258</v>
      </c>
      <c r="L15" s="4"/>
      <c r="M15" s="4"/>
      <c r="N15" s="30"/>
      <c r="O15" s="31"/>
    </row>
    <row r="16" spans="1:15" x14ac:dyDescent="0.4">
      <c r="A16" s="2" t="s">
        <v>49</v>
      </c>
      <c r="B16" s="4">
        <v>1868002</v>
      </c>
      <c r="C16" s="4">
        <v>1868002</v>
      </c>
      <c r="D16" s="4">
        <v>7472136</v>
      </c>
      <c r="E16" s="4">
        <v>7472016</v>
      </c>
      <c r="F16" s="4"/>
      <c r="G16" s="4">
        <v>120</v>
      </c>
      <c r="H16" s="3">
        <v>2.3901635986527204E-4</v>
      </c>
      <c r="I16" s="4">
        <v>1</v>
      </c>
      <c r="J16" s="33" t="s">
        <v>16</v>
      </c>
      <c r="K16" s="4">
        <v>1</v>
      </c>
      <c r="L16" s="4"/>
      <c r="M16" s="4"/>
      <c r="N16" s="30"/>
      <c r="O16" s="31"/>
    </row>
    <row r="17" spans="1:15" x14ac:dyDescent="0.4">
      <c r="A17" s="2" t="s">
        <v>60</v>
      </c>
      <c r="B17" s="4">
        <v>1405546659</v>
      </c>
      <c r="C17" s="4">
        <v>3389</v>
      </c>
      <c r="D17" s="4">
        <v>7459144</v>
      </c>
      <c r="E17" s="4">
        <v>7445464</v>
      </c>
      <c r="F17" s="4">
        <v>13560</v>
      </c>
      <c r="G17" s="4">
        <v>120</v>
      </c>
      <c r="H17" s="3">
        <v>2.3860077581442372E-4</v>
      </c>
      <c r="I17" s="4">
        <v>144</v>
      </c>
      <c r="J17" s="33" t="s">
        <v>16</v>
      </c>
      <c r="K17" s="4">
        <v>258</v>
      </c>
      <c r="L17" s="4"/>
      <c r="M17" s="4"/>
      <c r="N17" s="30"/>
      <c r="O17" s="31"/>
    </row>
    <row r="18" spans="1:15" x14ac:dyDescent="0.4">
      <c r="A18" s="2" t="s">
        <v>66</v>
      </c>
      <c r="B18" s="4">
        <v>1868002</v>
      </c>
      <c r="C18" s="4">
        <v>74309</v>
      </c>
      <c r="D18" s="4">
        <v>5600582</v>
      </c>
      <c r="E18" s="4">
        <v>2698296</v>
      </c>
      <c r="F18" s="4">
        <v>594480</v>
      </c>
      <c r="G18" s="4">
        <v>2307806</v>
      </c>
      <c r="H18" s="3">
        <v>1.7914967323493108E-4</v>
      </c>
      <c r="I18" s="4">
        <v>1</v>
      </c>
      <c r="J18" s="33" t="s">
        <v>7</v>
      </c>
      <c r="K18" s="4">
        <v>1</v>
      </c>
      <c r="L18" s="4"/>
      <c r="M18" s="4"/>
      <c r="N18" s="30"/>
      <c r="O18" s="31"/>
    </row>
    <row r="19" spans="1:15" x14ac:dyDescent="0.4">
      <c r="A19" s="2" t="s">
        <v>122</v>
      </c>
      <c r="B19" s="4">
        <v>1868002</v>
      </c>
      <c r="C19" s="4">
        <v>24493</v>
      </c>
      <c r="D19" s="4">
        <v>5353752</v>
      </c>
      <c r="E19" s="4">
        <v>3736008</v>
      </c>
      <c r="F19" s="4">
        <v>195952</v>
      </c>
      <c r="G19" s="4">
        <v>1421792</v>
      </c>
      <c r="H19" s="3">
        <v>1.7125415204720845E-4</v>
      </c>
      <c r="I19" s="4">
        <v>1</v>
      </c>
      <c r="J19" s="33" t="s">
        <v>7</v>
      </c>
      <c r="K19" s="4">
        <v>1</v>
      </c>
      <c r="L19" s="4"/>
      <c r="M19" s="4"/>
      <c r="N19" s="30"/>
      <c r="O19" s="31"/>
    </row>
    <row r="20" spans="1:15" x14ac:dyDescent="0.4">
      <c r="A20" s="2" t="s">
        <v>137</v>
      </c>
      <c r="B20" s="4">
        <v>1868002</v>
      </c>
      <c r="C20" s="4">
        <v>67</v>
      </c>
      <c r="D20" s="4">
        <v>1427700</v>
      </c>
      <c r="E20" s="4">
        <v>1425536</v>
      </c>
      <c r="F20" s="4">
        <v>544</v>
      </c>
      <c r="G20" s="4">
        <v>1620</v>
      </c>
      <c r="H20" s="3">
        <v>4.5668823075443072E-5</v>
      </c>
      <c r="I20" s="4">
        <v>1</v>
      </c>
      <c r="J20" s="33" t="s">
        <v>7</v>
      </c>
      <c r="K20" s="4">
        <v>1</v>
      </c>
      <c r="L20" s="4"/>
      <c r="M20" s="4"/>
      <c r="N20" s="30"/>
      <c r="O20" s="31"/>
    </row>
    <row r="21" spans="1:15" x14ac:dyDescent="0.4">
      <c r="A21" s="2" t="s">
        <v>136</v>
      </c>
      <c r="B21" s="4">
        <v>1405546659</v>
      </c>
      <c r="C21" s="4">
        <v>5</v>
      </c>
      <c r="D21" s="4">
        <v>1069736</v>
      </c>
      <c r="E21" s="4">
        <v>4032</v>
      </c>
      <c r="F21" s="4">
        <v>48</v>
      </c>
      <c r="G21" s="4">
        <v>1065656</v>
      </c>
      <c r="H21" s="3">
        <v>3.4218382098082351E-5</v>
      </c>
      <c r="I21" s="4">
        <v>144</v>
      </c>
      <c r="J21" s="33" t="s">
        <v>7</v>
      </c>
      <c r="K21" s="4">
        <v>258</v>
      </c>
      <c r="L21" s="4"/>
      <c r="M21" s="4"/>
      <c r="N21" s="30"/>
      <c r="O21" s="31"/>
    </row>
    <row r="22" spans="1:15" x14ac:dyDescent="0.4">
      <c r="A22" s="2" t="s">
        <v>62</v>
      </c>
      <c r="B22" s="4">
        <v>1405546659</v>
      </c>
      <c r="C22" s="4">
        <v>3281</v>
      </c>
      <c r="D22" s="4">
        <v>1023632</v>
      </c>
      <c r="E22" s="4">
        <v>821696</v>
      </c>
      <c r="F22" s="4">
        <v>26256</v>
      </c>
      <c r="G22" s="4">
        <v>175680</v>
      </c>
      <c r="H22" s="3">
        <v>3.2743621700890904E-5</v>
      </c>
      <c r="I22" s="4">
        <v>144</v>
      </c>
      <c r="J22" s="33" t="s">
        <v>7</v>
      </c>
      <c r="K22" s="4">
        <v>258</v>
      </c>
      <c r="L22" s="4"/>
      <c r="M22" s="4"/>
      <c r="N22" s="30"/>
      <c r="O22" s="31"/>
    </row>
    <row r="23" spans="1:15" x14ac:dyDescent="0.4">
      <c r="A23" s="2" t="s">
        <v>129</v>
      </c>
      <c r="B23" s="4">
        <v>1405546659</v>
      </c>
      <c r="C23" s="4">
        <v>5071</v>
      </c>
      <c r="D23" s="4">
        <v>307176</v>
      </c>
      <c r="E23" s="4">
        <v>286768</v>
      </c>
      <c r="F23" s="4">
        <v>20288</v>
      </c>
      <c r="G23" s="4">
        <v>120</v>
      </c>
      <c r="H23" s="3">
        <v>9.8258502465660157E-6</v>
      </c>
      <c r="I23" s="4">
        <v>144</v>
      </c>
      <c r="J23" s="33" t="s">
        <v>16</v>
      </c>
      <c r="K23" s="4">
        <v>258</v>
      </c>
      <c r="L23" s="4"/>
      <c r="M23" s="4"/>
      <c r="N23" s="30"/>
      <c r="O23" s="31"/>
    </row>
    <row r="24" spans="1:15" x14ac:dyDescent="0.4">
      <c r="A24" s="2" t="s">
        <v>67</v>
      </c>
      <c r="B24" s="4">
        <v>1868002</v>
      </c>
      <c r="C24" s="4">
        <v>616</v>
      </c>
      <c r="D24" s="4">
        <v>256324</v>
      </c>
      <c r="E24" s="4">
        <v>215784</v>
      </c>
      <c r="F24" s="4">
        <v>4944</v>
      </c>
      <c r="G24" s="4">
        <v>35596</v>
      </c>
      <c r="H24" s="3">
        <v>8.1992123036981648E-6</v>
      </c>
      <c r="I24" s="4">
        <v>1</v>
      </c>
      <c r="J24" s="33" t="s">
        <v>7</v>
      </c>
      <c r="K24" s="4">
        <v>1</v>
      </c>
      <c r="L24" s="4"/>
      <c r="M24" s="4"/>
      <c r="N24" s="30"/>
      <c r="O24" s="31"/>
    </row>
    <row r="25" spans="1:15" x14ac:dyDescent="0.4">
      <c r="A25" s="2" t="s">
        <v>121</v>
      </c>
      <c r="B25" s="4">
        <v>1868002</v>
      </c>
      <c r="C25" s="4">
        <v>571</v>
      </c>
      <c r="D25" s="4">
        <v>252060</v>
      </c>
      <c r="E25" s="4">
        <v>215784</v>
      </c>
      <c r="F25" s="4">
        <v>4576</v>
      </c>
      <c r="G25" s="4">
        <v>31700</v>
      </c>
      <c r="H25" s="3">
        <v>8.0628167993249148E-6</v>
      </c>
      <c r="I25" s="4">
        <v>1</v>
      </c>
      <c r="J25" s="33" t="s">
        <v>7</v>
      </c>
      <c r="K25" s="4">
        <v>1</v>
      </c>
      <c r="L25" s="4"/>
      <c r="M25" s="4"/>
      <c r="N25" s="30"/>
      <c r="O25" s="31"/>
    </row>
    <row r="26" spans="1:15" x14ac:dyDescent="0.4">
      <c r="A26" s="2" t="s">
        <v>17</v>
      </c>
      <c r="B26" s="4">
        <v>4018</v>
      </c>
      <c r="C26" s="4">
        <v>4018</v>
      </c>
      <c r="D26" s="4">
        <v>228632</v>
      </c>
      <c r="E26" s="4">
        <v>6432</v>
      </c>
      <c r="F26" s="4">
        <v>32160</v>
      </c>
      <c r="G26" s="4">
        <v>190040</v>
      </c>
      <c r="H26" s="3">
        <v>7.3134092297994675E-6</v>
      </c>
      <c r="I26" s="4">
        <v>1</v>
      </c>
      <c r="J26" s="33" t="s">
        <v>7</v>
      </c>
      <c r="K26" s="4">
        <v>1</v>
      </c>
      <c r="L26" s="4"/>
      <c r="M26" s="4"/>
      <c r="N26" s="30"/>
      <c r="O26" s="31"/>
    </row>
    <row r="27" spans="1:15" x14ac:dyDescent="0.4">
      <c r="A27" s="2" t="s">
        <v>20</v>
      </c>
      <c r="B27" s="4">
        <v>2517</v>
      </c>
      <c r="C27" s="4">
        <v>2517</v>
      </c>
      <c r="D27" s="4">
        <v>148987</v>
      </c>
      <c r="E27" s="4">
        <v>4032</v>
      </c>
      <c r="F27" s="4">
        <v>20144</v>
      </c>
      <c r="G27" s="4">
        <v>124811</v>
      </c>
      <c r="H27" s="3">
        <v>4.7657497678371063E-6</v>
      </c>
      <c r="I27" s="4">
        <v>1</v>
      </c>
      <c r="J27" s="33" t="s">
        <v>7</v>
      </c>
      <c r="K27" s="4">
        <v>1</v>
      </c>
      <c r="L27" s="4"/>
      <c r="M27" s="4"/>
      <c r="N27" s="30"/>
      <c r="O27" s="31"/>
    </row>
    <row r="28" spans="1:15" x14ac:dyDescent="0.4">
      <c r="A28" s="2" t="s">
        <v>21</v>
      </c>
      <c r="B28" s="4">
        <v>2517</v>
      </c>
      <c r="C28" s="4">
        <v>2517</v>
      </c>
      <c r="D28" s="4">
        <v>100108</v>
      </c>
      <c r="E28" s="4">
        <v>4032</v>
      </c>
      <c r="F28" s="4">
        <v>20144</v>
      </c>
      <c r="G28" s="4">
        <v>75932</v>
      </c>
      <c r="H28" s="3">
        <v>3.202223534661662E-6</v>
      </c>
      <c r="I28" s="4">
        <v>1</v>
      </c>
      <c r="J28" s="33" t="s">
        <v>7</v>
      </c>
      <c r="K28" s="4">
        <v>1</v>
      </c>
      <c r="L28" s="4"/>
      <c r="M28" s="4"/>
      <c r="N28" s="30"/>
      <c r="O28" s="31"/>
    </row>
    <row r="29" spans="1:15" x14ac:dyDescent="0.4">
      <c r="A29" s="2" t="s">
        <v>65</v>
      </c>
      <c r="B29" s="4">
        <v>2517</v>
      </c>
      <c r="C29" s="4">
        <v>2517</v>
      </c>
      <c r="D29" s="4">
        <v>86167</v>
      </c>
      <c r="E29" s="4">
        <v>4032</v>
      </c>
      <c r="F29" s="4">
        <v>20144</v>
      </c>
      <c r="G29" s="4">
        <v>61991</v>
      </c>
      <c r="H29" s="3">
        <v>2.7562831672912398E-6</v>
      </c>
      <c r="I29" s="4">
        <v>1</v>
      </c>
      <c r="J29" s="33" t="s">
        <v>7</v>
      </c>
      <c r="K29" s="4">
        <v>1</v>
      </c>
      <c r="L29" s="4"/>
      <c r="M29" s="4"/>
      <c r="N29" s="30"/>
      <c r="O29" s="31"/>
    </row>
    <row r="30" spans="1:15" x14ac:dyDescent="0.4">
      <c r="A30" s="2" t="s">
        <v>50</v>
      </c>
      <c r="B30" s="4">
        <v>1868002</v>
      </c>
      <c r="C30" s="4">
        <v>2</v>
      </c>
      <c r="D30" s="4">
        <v>28688</v>
      </c>
      <c r="E30" s="4">
        <v>11576</v>
      </c>
      <c r="F30" s="4">
        <v>32</v>
      </c>
      <c r="G30" s="4">
        <v>17080</v>
      </c>
      <c r="H30" s="3">
        <v>9.1766281178700765E-7</v>
      </c>
      <c r="I30" s="4">
        <v>1</v>
      </c>
      <c r="J30" s="33" t="s">
        <v>7</v>
      </c>
      <c r="K30" s="4">
        <v>1</v>
      </c>
      <c r="L30" s="4"/>
      <c r="M30" s="4"/>
      <c r="N30" s="30"/>
      <c r="O30" s="31"/>
    </row>
    <row r="31" spans="1:15" x14ac:dyDescent="0.4">
      <c r="A31" s="2" t="s">
        <v>124</v>
      </c>
      <c r="B31" s="4">
        <v>4018</v>
      </c>
      <c r="C31" s="4">
        <v>132</v>
      </c>
      <c r="D31" s="4">
        <v>26404</v>
      </c>
      <c r="E31" s="4">
        <v>4024</v>
      </c>
      <c r="F31" s="4">
        <v>1072</v>
      </c>
      <c r="G31" s="4">
        <v>21308</v>
      </c>
      <c r="H31" s="3">
        <v>8.4460293092666449E-7</v>
      </c>
      <c r="I31" s="4">
        <v>1</v>
      </c>
      <c r="J31" s="33" t="s">
        <v>7</v>
      </c>
      <c r="K31" s="4">
        <v>1</v>
      </c>
      <c r="L31" s="4"/>
      <c r="M31" s="4"/>
      <c r="N31" s="30"/>
      <c r="O31" s="31"/>
    </row>
    <row r="32" spans="1:15" x14ac:dyDescent="0.4">
      <c r="A32" s="2" t="s">
        <v>125</v>
      </c>
      <c r="B32" s="4">
        <v>4018</v>
      </c>
      <c r="C32" s="4">
        <v>132</v>
      </c>
      <c r="D32" s="4">
        <v>25568</v>
      </c>
      <c r="E32" s="4">
        <v>4024</v>
      </c>
      <c r="F32" s="4">
        <v>1072</v>
      </c>
      <c r="G32" s="4">
        <v>20472</v>
      </c>
      <c r="H32" s="3">
        <v>8.1786122322121481E-7</v>
      </c>
      <c r="I32" s="4">
        <v>1</v>
      </c>
      <c r="J32" s="33" t="s">
        <v>7</v>
      </c>
      <c r="K32" s="4">
        <v>1</v>
      </c>
      <c r="L32" s="4"/>
      <c r="M32" s="4"/>
      <c r="N32" s="30"/>
      <c r="O32" s="31"/>
    </row>
    <row r="33" spans="1:15" x14ac:dyDescent="0.4">
      <c r="A33" s="2" t="s">
        <v>128</v>
      </c>
      <c r="B33" s="4">
        <v>4018</v>
      </c>
      <c r="C33" s="4">
        <v>44</v>
      </c>
      <c r="D33" s="4">
        <v>21680</v>
      </c>
      <c r="E33" s="4">
        <v>3216</v>
      </c>
      <c r="F33" s="4">
        <v>368</v>
      </c>
      <c r="G33" s="4">
        <v>18096</v>
      </c>
      <c r="H33" s="3">
        <v>6.934930897776884E-7</v>
      </c>
      <c r="I33" s="4">
        <v>1</v>
      </c>
      <c r="J33" s="33" t="s">
        <v>7</v>
      </c>
      <c r="K33" s="4">
        <v>1</v>
      </c>
      <c r="L33" s="4"/>
      <c r="M33" s="4"/>
      <c r="N33" s="30"/>
      <c r="O33" s="31"/>
    </row>
    <row r="34" spans="1:15" x14ac:dyDescent="0.4">
      <c r="A34" s="2" t="s">
        <v>123</v>
      </c>
      <c r="B34" s="4">
        <v>74</v>
      </c>
      <c r="C34" s="4">
        <v>67</v>
      </c>
      <c r="D34" s="4">
        <v>21596</v>
      </c>
      <c r="E34" s="4">
        <v>72</v>
      </c>
      <c r="F34" s="4">
        <v>544</v>
      </c>
      <c r="G34" s="4">
        <v>20980</v>
      </c>
      <c r="H34" s="3">
        <v>6.9080612393168637E-7</v>
      </c>
      <c r="I34" s="4">
        <v>1</v>
      </c>
      <c r="J34" s="33" t="s">
        <v>7</v>
      </c>
      <c r="K34" s="4">
        <v>1</v>
      </c>
      <c r="L34" s="4"/>
      <c r="M34" s="4"/>
      <c r="N34" s="30"/>
      <c r="O34" s="31"/>
    </row>
    <row r="35" spans="1:15" x14ac:dyDescent="0.4">
      <c r="A35" s="2" t="s">
        <v>126</v>
      </c>
      <c r="B35" s="4">
        <v>2517</v>
      </c>
      <c r="C35" s="4">
        <v>32</v>
      </c>
      <c r="D35" s="4">
        <v>19822</v>
      </c>
      <c r="E35" s="4">
        <v>1272</v>
      </c>
      <c r="F35" s="4">
        <v>272</v>
      </c>
      <c r="G35" s="4">
        <v>18278</v>
      </c>
      <c r="H35" s="3">
        <v>6.3405996427921311E-7</v>
      </c>
      <c r="I35" s="4">
        <v>1</v>
      </c>
      <c r="J35" s="33" t="s">
        <v>7</v>
      </c>
      <c r="K35" s="4">
        <v>1</v>
      </c>
      <c r="L35" s="4"/>
      <c r="M35" s="4"/>
      <c r="N35" s="30"/>
      <c r="O35" s="31"/>
    </row>
    <row r="36" spans="1:15" x14ac:dyDescent="0.4">
      <c r="A36" s="2" t="s">
        <v>68</v>
      </c>
      <c r="B36" s="4">
        <v>74</v>
      </c>
      <c r="C36" s="4">
        <v>67</v>
      </c>
      <c r="D36" s="4">
        <v>19736</v>
      </c>
      <c r="E36" s="4">
        <v>72</v>
      </c>
      <c r="F36" s="4">
        <v>544</v>
      </c>
      <c r="G36" s="4">
        <v>19120</v>
      </c>
      <c r="H36" s="3">
        <v>6.3130902305592525E-7</v>
      </c>
      <c r="I36" s="4">
        <v>1</v>
      </c>
      <c r="J36" s="33" t="s">
        <v>7</v>
      </c>
      <c r="K36" s="4">
        <v>1</v>
      </c>
      <c r="L36" s="4"/>
      <c r="M36" s="4"/>
      <c r="N36" s="30"/>
      <c r="O36" s="31"/>
    </row>
    <row r="37" spans="1:15" x14ac:dyDescent="0.4">
      <c r="A37" s="2" t="s">
        <v>18</v>
      </c>
      <c r="B37" s="4">
        <v>4018</v>
      </c>
      <c r="C37" s="4">
        <v>12</v>
      </c>
      <c r="D37" s="4">
        <v>19436</v>
      </c>
      <c r="E37" s="4">
        <v>2016</v>
      </c>
      <c r="F37" s="4">
        <v>112</v>
      </c>
      <c r="G37" s="4">
        <v>17308</v>
      </c>
      <c r="H37" s="3">
        <v>6.217127164630605E-7</v>
      </c>
      <c r="I37" s="4">
        <v>1</v>
      </c>
      <c r="J37" s="33" t="s">
        <v>7</v>
      </c>
      <c r="K37" s="4">
        <v>1</v>
      </c>
      <c r="L37" s="4"/>
      <c r="M37" s="4"/>
      <c r="N37" s="30"/>
      <c r="O37" s="31"/>
    </row>
    <row r="38" spans="1:15" x14ac:dyDescent="0.4">
      <c r="A38" s="2" t="s">
        <v>130</v>
      </c>
      <c r="B38" s="4">
        <v>4018</v>
      </c>
      <c r="C38" s="4">
        <v>12</v>
      </c>
      <c r="D38" s="4">
        <v>19360</v>
      </c>
      <c r="E38" s="4">
        <v>2016</v>
      </c>
      <c r="F38" s="4">
        <v>112</v>
      </c>
      <c r="G38" s="4">
        <v>17232</v>
      </c>
      <c r="H38" s="3">
        <v>6.1928165212620143E-7</v>
      </c>
      <c r="I38" s="4">
        <v>1</v>
      </c>
      <c r="J38" s="33" t="s">
        <v>7</v>
      </c>
      <c r="K38" s="4">
        <v>1</v>
      </c>
      <c r="L38" s="4"/>
      <c r="M38" s="4"/>
      <c r="N38" s="30"/>
      <c r="O38" s="31"/>
    </row>
    <row r="39" spans="1:15" x14ac:dyDescent="0.4">
      <c r="A39" s="2" t="s">
        <v>127</v>
      </c>
      <c r="B39" s="4">
        <v>2517</v>
      </c>
      <c r="C39" s="4">
        <v>32</v>
      </c>
      <c r="D39" s="4">
        <v>19160</v>
      </c>
      <c r="E39" s="4">
        <v>1272</v>
      </c>
      <c r="F39" s="4">
        <v>272</v>
      </c>
      <c r="G39" s="4">
        <v>17616</v>
      </c>
      <c r="H39" s="3">
        <v>6.1288411439762497E-7</v>
      </c>
      <c r="I39" s="4">
        <v>1</v>
      </c>
      <c r="J39" s="33" t="s">
        <v>7</v>
      </c>
      <c r="K39" s="4">
        <v>1</v>
      </c>
      <c r="L39" s="4"/>
      <c r="M39" s="4"/>
      <c r="N39" s="30"/>
      <c r="O39" s="31"/>
    </row>
    <row r="40" spans="1:15" x14ac:dyDescent="0.4">
      <c r="A40" s="2" t="s">
        <v>19</v>
      </c>
      <c r="B40" s="4">
        <v>2517</v>
      </c>
      <c r="C40" s="4">
        <v>16</v>
      </c>
      <c r="D40" s="4">
        <v>18316</v>
      </c>
      <c r="E40" s="4">
        <v>792</v>
      </c>
      <c r="F40" s="4">
        <v>144</v>
      </c>
      <c r="G40" s="4">
        <v>17380</v>
      </c>
      <c r="H40" s="3">
        <v>5.8588650518303232E-7</v>
      </c>
      <c r="I40" s="4">
        <v>1</v>
      </c>
      <c r="J40" s="33" t="s">
        <v>7</v>
      </c>
      <c r="K40" s="4">
        <v>1</v>
      </c>
      <c r="L40" s="4"/>
      <c r="M40" s="4"/>
      <c r="N40" s="30"/>
      <c r="O40" s="31"/>
    </row>
    <row r="41" spans="1:15" x14ac:dyDescent="0.4">
      <c r="A41" s="2" t="s">
        <v>69</v>
      </c>
      <c r="B41" s="4">
        <v>2517</v>
      </c>
      <c r="C41" s="4">
        <v>11</v>
      </c>
      <c r="D41" s="4">
        <v>18150</v>
      </c>
      <c r="E41" s="4">
        <v>560</v>
      </c>
      <c r="F41" s="4">
        <v>96</v>
      </c>
      <c r="G41" s="4">
        <v>17494</v>
      </c>
      <c r="H41" s="3">
        <v>5.8057654886831386E-7</v>
      </c>
      <c r="I41" s="4">
        <v>1</v>
      </c>
      <c r="J41" s="33" t="s">
        <v>7</v>
      </c>
      <c r="K41" s="4">
        <v>1</v>
      </c>
      <c r="L41" s="4"/>
      <c r="M41" s="4"/>
      <c r="N41" s="30"/>
      <c r="O41" s="31"/>
    </row>
    <row r="42" spans="1:15" x14ac:dyDescent="0.4">
      <c r="A42" s="2" t="s">
        <v>70</v>
      </c>
      <c r="B42" s="4">
        <v>2517</v>
      </c>
      <c r="C42" s="4">
        <v>11</v>
      </c>
      <c r="D42" s="4">
        <v>18080</v>
      </c>
      <c r="E42" s="4">
        <v>560</v>
      </c>
      <c r="F42" s="4">
        <v>96</v>
      </c>
      <c r="G42" s="4">
        <v>17424</v>
      </c>
      <c r="H42" s="3">
        <v>5.7833741066331214E-7</v>
      </c>
      <c r="I42" s="4">
        <v>1</v>
      </c>
      <c r="J42" s="33" t="s">
        <v>7</v>
      </c>
      <c r="K42" s="4">
        <v>1</v>
      </c>
      <c r="L42" s="4"/>
      <c r="M42" s="4"/>
      <c r="N42" s="30"/>
      <c r="O42" s="31"/>
    </row>
    <row r="43" spans="1:15" x14ac:dyDescent="0.4">
      <c r="A43" s="2" t="s">
        <v>131</v>
      </c>
      <c r="B43" s="4">
        <v>2517</v>
      </c>
      <c r="C43" s="4">
        <v>8</v>
      </c>
      <c r="D43" s="4">
        <v>17882</v>
      </c>
      <c r="E43" s="4">
        <v>448</v>
      </c>
      <c r="F43" s="4">
        <v>80</v>
      </c>
      <c r="G43" s="4">
        <v>17354</v>
      </c>
      <c r="H43" s="3">
        <v>5.7200384831202139E-7</v>
      </c>
      <c r="I43" s="4">
        <v>1</v>
      </c>
      <c r="J43" s="33" t="s">
        <v>7</v>
      </c>
      <c r="K43" s="4">
        <v>1</v>
      </c>
      <c r="L43" s="4"/>
      <c r="M43" s="4"/>
      <c r="N43" s="30"/>
      <c r="O43" s="31"/>
    </row>
    <row r="44" spans="1:15" x14ac:dyDescent="0.4">
      <c r="A44" s="2" t="s">
        <v>132</v>
      </c>
      <c r="B44" s="4">
        <v>2517</v>
      </c>
      <c r="C44" s="4">
        <v>8</v>
      </c>
      <c r="D44" s="4">
        <v>17680</v>
      </c>
      <c r="E44" s="4">
        <v>448</v>
      </c>
      <c r="F44" s="4">
        <v>80</v>
      </c>
      <c r="G44" s="4">
        <v>17152</v>
      </c>
      <c r="H44" s="3">
        <v>5.6554233520615921E-7</v>
      </c>
      <c r="I44" s="4">
        <v>1</v>
      </c>
      <c r="J44" s="33" t="s">
        <v>7</v>
      </c>
      <c r="K44" s="4">
        <v>1</v>
      </c>
      <c r="L44" s="4"/>
      <c r="M44" s="4"/>
      <c r="N44" s="30"/>
      <c r="O44" s="31"/>
    </row>
    <row r="45" spans="1:15" x14ac:dyDescent="0.4">
      <c r="A45" s="2" t="s">
        <v>138</v>
      </c>
      <c r="B45" s="4">
        <v>4018</v>
      </c>
      <c r="C45" s="4">
        <v>2763</v>
      </c>
      <c r="D45" s="4">
        <v>17608</v>
      </c>
      <c r="E45" s="4">
        <v>6432</v>
      </c>
      <c r="F45" s="4">
        <v>11056</v>
      </c>
      <c r="G45" s="4">
        <v>120</v>
      </c>
      <c r="H45" s="3">
        <v>5.6323922162387167E-7</v>
      </c>
      <c r="I45" s="4">
        <v>1</v>
      </c>
      <c r="J45" s="33" t="s">
        <v>16</v>
      </c>
      <c r="K45" s="4">
        <v>1</v>
      </c>
      <c r="L45" s="4"/>
      <c r="M45" s="4"/>
      <c r="N45" s="30"/>
      <c r="O45" s="31"/>
    </row>
    <row r="46" spans="1:15" x14ac:dyDescent="0.4">
      <c r="A46" s="2" t="s">
        <v>82</v>
      </c>
      <c r="B46" s="4">
        <v>74</v>
      </c>
      <c r="C46" s="4">
        <v>9</v>
      </c>
      <c r="D46" s="4">
        <v>17404</v>
      </c>
      <c r="E46" s="4">
        <v>40</v>
      </c>
      <c r="F46" s="4">
        <v>80</v>
      </c>
      <c r="G46" s="4">
        <v>17284</v>
      </c>
      <c r="H46" s="3">
        <v>5.5671373314072367E-7</v>
      </c>
      <c r="I46" s="4">
        <v>1</v>
      </c>
      <c r="J46" s="33" t="s">
        <v>7</v>
      </c>
      <c r="K46" s="4">
        <v>1</v>
      </c>
      <c r="L46" s="4"/>
      <c r="M46" s="4"/>
      <c r="N46" s="30"/>
      <c r="O46" s="31"/>
    </row>
    <row r="47" spans="1:15" x14ac:dyDescent="0.4">
      <c r="A47" s="2" t="s">
        <v>97</v>
      </c>
      <c r="B47" s="4">
        <v>1868002</v>
      </c>
      <c r="C47" s="4">
        <v>8</v>
      </c>
      <c r="D47" s="4">
        <v>17350</v>
      </c>
      <c r="E47" s="4">
        <v>8</v>
      </c>
      <c r="F47" s="4">
        <v>80</v>
      </c>
      <c r="G47" s="4">
        <v>17262</v>
      </c>
      <c r="H47" s="3">
        <v>5.54986397954008E-7</v>
      </c>
      <c r="I47" s="4">
        <v>1</v>
      </c>
      <c r="J47" s="33" t="s">
        <v>7</v>
      </c>
      <c r="K47" s="4">
        <v>1</v>
      </c>
      <c r="L47" s="4"/>
      <c r="M47" s="4"/>
      <c r="N47" s="30"/>
      <c r="O47" s="31"/>
    </row>
    <row r="48" spans="1:15" x14ac:dyDescent="0.4">
      <c r="A48" s="2" t="s">
        <v>71</v>
      </c>
      <c r="B48" s="4">
        <v>4018</v>
      </c>
      <c r="C48" s="4">
        <v>7</v>
      </c>
      <c r="D48" s="4">
        <v>17298</v>
      </c>
      <c r="E48" s="4">
        <v>24</v>
      </c>
      <c r="F48" s="4">
        <v>64</v>
      </c>
      <c r="G48" s="4">
        <v>17210</v>
      </c>
      <c r="H48" s="3">
        <v>5.5332303814457814E-7</v>
      </c>
      <c r="I48" s="4">
        <v>1</v>
      </c>
      <c r="J48" s="33" t="s">
        <v>7</v>
      </c>
      <c r="K48" s="4">
        <v>1</v>
      </c>
      <c r="L48" s="4"/>
      <c r="M48" s="4"/>
      <c r="N48" s="30"/>
      <c r="O48" s="31"/>
    </row>
    <row r="49" spans="1:15" x14ac:dyDescent="0.4">
      <c r="A49" s="2" t="s">
        <v>134</v>
      </c>
      <c r="B49" s="4">
        <v>1868002</v>
      </c>
      <c r="C49" s="4">
        <v>8</v>
      </c>
      <c r="D49" s="4">
        <v>17240</v>
      </c>
      <c r="E49" s="4">
        <v>8</v>
      </c>
      <c r="F49" s="4">
        <v>80</v>
      </c>
      <c r="G49" s="4">
        <v>17152</v>
      </c>
      <c r="H49" s="3">
        <v>5.5146775220329103E-7</v>
      </c>
      <c r="I49" s="4">
        <v>1</v>
      </c>
      <c r="J49" s="33" t="s">
        <v>7</v>
      </c>
      <c r="K49" s="4">
        <v>1</v>
      </c>
      <c r="L49" s="4"/>
      <c r="M49" s="4"/>
      <c r="N49" s="30"/>
      <c r="O49" s="31"/>
    </row>
    <row r="50" spans="1:15" x14ac:dyDescent="0.4">
      <c r="A50" s="2" t="s">
        <v>135</v>
      </c>
      <c r="B50" s="4">
        <v>4018</v>
      </c>
      <c r="C50" s="4">
        <v>7</v>
      </c>
      <c r="D50" s="4">
        <v>17240</v>
      </c>
      <c r="E50" s="4">
        <v>24</v>
      </c>
      <c r="F50" s="4">
        <v>64</v>
      </c>
      <c r="G50" s="4">
        <v>17152</v>
      </c>
      <c r="H50" s="3">
        <v>5.5146775220329103E-7</v>
      </c>
      <c r="I50" s="4">
        <v>1</v>
      </c>
      <c r="J50" s="33" t="s">
        <v>7</v>
      </c>
      <c r="K50" s="4">
        <v>1</v>
      </c>
      <c r="L50" s="4"/>
      <c r="M50" s="4"/>
      <c r="N50" s="30"/>
      <c r="O50" s="31"/>
    </row>
    <row r="51" spans="1:15" x14ac:dyDescent="0.4">
      <c r="A51" s="2" t="s">
        <v>133</v>
      </c>
      <c r="B51" s="4">
        <v>4018</v>
      </c>
      <c r="C51" s="4">
        <v>4</v>
      </c>
      <c r="D51" s="4">
        <v>17176</v>
      </c>
      <c r="E51" s="4">
        <v>32</v>
      </c>
      <c r="F51" s="4">
        <v>48</v>
      </c>
      <c r="G51" s="4">
        <v>17096</v>
      </c>
      <c r="H51" s="3">
        <v>5.4942054013014657E-7</v>
      </c>
      <c r="I51" s="4">
        <v>1</v>
      </c>
      <c r="J51" s="33" t="s">
        <v>7</v>
      </c>
      <c r="K51" s="4">
        <v>1</v>
      </c>
      <c r="L51" s="4"/>
      <c r="M51" s="4"/>
      <c r="N51" s="30"/>
      <c r="O51" s="31"/>
    </row>
    <row r="52" spans="1:15" x14ac:dyDescent="0.4">
      <c r="A52" s="2" t="s">
        <v>83</v>
      </c>
      <c r="B52" s="4">
        <v>2517</v>
      </c>
      <c r="C52" s="4">
        <v>4</v>
      </c>
      <c r="D52" s="4">
        <v>17176</v>
      </c>
      <c r="E52" s="4">
        <v>24</v>
      </c>
      <c r="F52" s="4">
        <v>48</v>
      </c>
      <c r="G52" s="4">
        <v>17104</v>
      </c>
      <c r="H52" s="3">
        <v>5.4942054013014657E-7</v>
      </c>
      <c r="I52" s="4">
        <v>1</v>
      </c>
      <c r="J52" s="33" t="s">
        <v>7</v>
      </c>
      <c r="K52" s="4">
        <v>1</v>
      </c>
      <c r="L52" s="4"/>
      <c r="M52" s="4"/>
      <c r="N52" s="30"/>
      <c r="O52" s="31"/>
    </row>
    <row r="53" spans="1:15" x14ac:dyDescent="0.4">
      <c r="A53" s="2" t="s">
        <v>72</v>
      </c>
      <c r="B53" s="4">
        <v>1868002</v>
      </c>
      <c r="C53" s="4">
        <v>3</v>
      </c>
      <c r="D53" s="4">
        <v>17166</v>
      </c>
      <c r="E53" s="4">
        <v>8</v>
      </c>
      <c r="F53" s="4">
        <v>32</v>
      </c>
      <c r="G53" s="4">
        <v>17126</v>
      </c>
      <c r="H53" s="3">
        <v>5.4910066324371767E-7</v>
      </c>
      <c r="I53" s="4">
        <v>1</v>
      </c>
      <c r="J53" s="33" t="s">
        <v>7</v>
      </c>
      <c r="K53" s="4">
        <v>1</v>
      </c>
      <c r="L53" s="4"/>
      <c r="M53" s="4"/>
      <c r="N53" s="30"/>
      <c r="O53" s="31"/>
    </row>
    <row r="54" spans="1:15" x14ac:dyDescent="0.4">
      <c r="A54" s="2" t="s">
        <v>74</v>
      </c>
      <c r="B54" s="4">
        <v>74</v>
      </c>
      <c r="C54" s="4">
        <v>3</v>
      </c>
      <c r="D54" s="4">
        <v>17152</v>
      </c>
      <c r="E54" s="4">
        <v>24</v>
      </c>
      <c r="F54" s="4">
        <v>32</v>
      </c>
      <c r="G54" s="4">
        <v>17096</v>
      </c>
      <c r="H54" s="3">
        <v>5.4865283560271735E-7</v>
      </c>
      <c r="I54" s="4">
        <v>1</v>
      </c>
      <c r="J54" s="33" t="s">
        <v>7</v>
      </c>
      <c r="K54" s="4">
        <v>1</v>
      </c>
      <c r="L54" s="4"/>
      <c r="M54" s="4"/>
      <c r="N54" s="30"/>
      <c r="O54" s="31"/>
    </row>
    <row r="55" spans="1:15" x14ac:dyDescent="0.4">
      <c r="A55" s="2" t="s">
        <v>84</v>
      </c>
      <c r="B55" s="4">
        <v>2517</v>
      </c>
      <c r="C55" s="4">
        <v>426</v>
      </c>
      <c r="D55" s="4">
        <v>11904</v>
      </c>
      <c r="E55" s="4">
        <v>10072</v>
      </c>
      <c r="F55" s="4">
        <v>1712</v>
      </c>
      <c r="G55" s="4">
        <v>120</v>
      </c>
      <c r="H55" s="3">
        <v>3.8078144560487099E-7</v>
      </c>
      <c r="I55" s="4">
        <v>1</v>
      </c>
      <c r="J55" s="33" t="s">
        <v>16</v>
      </c>
      <c r="K55" s="4">
        <v>1</v>
      </c>
      <c r="L55" s="4"/>
      <c r="M55" s="4"/>
      <c r="N55" s="30"/>
      <c r="O55" s="31"/>
    </row>
    <row r="56" spans="1:15" x14ac:dyDescent="0.4">
      <c r="A56" s="2" t="s">
        <v>85</v>
      </c>
      <c r="B56" s="4">
        <v>2517</v>
      </c>
      <c r="C56" s="4">
        <v>480</v>
      </c>
      <c r="D56" s="4">
        <v>8768</v>
      </c>
      <c r="E56" s="4">
        <v>6720</v>
      </c>
      <c r="F56" s="4">
        <v>1928</v>
      </c>
      <c r="G56" s="4">
        <v>120</v>
      </c>
      <c r="H56" s="3">
        <v>2.8046805402079207E-7</v>
      </c>
      <c r="I56" s="4">
        <v>1</v>
      </c>
      <c r="J56" s="33" t="s">
        <v>16</v>
      </c>
      <c r="K56" s="4">
        <v>1</v>
      </c>
      <c r="L56" s="4"/>
      <c r="M56" s="4"/>
      <c r="N56" s="30"/>
      <c r="O56" s="31"/>
    </row>
    <row r="57" spans="1:15" x14ac:dyDescent="0.4">
      <c r="A57" s="2" t="s">
        <v>139</v>
      </c>
      <c r="B57" s="4">
        <v>4018</v>
      </c>
      <c r="C57" s="4">
        <v>132</v>
      </c>
      <c r="D57" s="4">
        <v>8024</v>
      </c>
      <c r="E57" s="4">
        <v>4024</v>
      </c>
      <c r="F57" s="4">
        <v>1072</v>
      </c>
      <c r="G57" s="4">
        <v>2928</v>
      </c>
      <c r="H57" s="3">
        <v>2.5666921367048766E-7</v>
      </c>
      <c r="I57" s="4">
        <v>1</v>
      </c>
      <c r="J57" s="33" t="s">
        <v>7</v>
      </c>
      <c r="K57" s="4">
        <v>1</v>
      </c>
      <c r="L57" s="4"/>
      <c r="M57" s="4"/>
      <c r="N57" s="30"/>
      <c r="O57" s="31"/>
    </row>
    <row r="58" spans="1:15" x14ac:dyDescent="0.4">
      <c r="A58" s="2" t="s">
        <v>86</v>
      </c>
      <c r="B58" s="4">
        <v>2517</v>
      </c>
      <c r="C58" s="4">
        <v>297</v>
      </c>
      <c r="D58" s="4">
        <v>5784</v>
      </c>
      <c r="E58" s="4">
        <v>4472</v>
      </c>
      <c r="F58" s="4">
        <v>1192</v>
      </c>
      <c r="G58" s="4">
        <v>120</v>
      </c>
      <c r="H58" s="3">
        <v>1.8501679111043126E-7</v>
      </c>
      <c r="I58" s="4">
        <v>1</v>
      </c>
      <c r="J58" s="33" t="s">
        <v>16</v>
      </c>
      <c r="K58" s="4">
        <v>1</v>
      </c>
      <c r="L58" s="4"/>
      <c r="M58" s="4"/>
      <c r="N58" s="30"/>
      <c r="O58" s="31"/>
    </row>
    <row r="59" spans="1:15" x14ac:dyDescent="0.4">
      <c r="A59" s="2" t="s">
        <v>140</v>
      </c>
      <c r="B59" s="4">
        <v>4018</v>
      </c>
      <c r="C59" s="4">
        <v>44</v>
      </c>
      <c r="D59" s="4">
        <v>5112</v>
      </c>
      <c r="E59" s="4">
        <v>3216</v>
      </c>
      <c r="F59" s="4">
        <v>368</v>
      </c>
      <c r="G59" s="4">
        <v>1528</v>
      </c>
      <c r="H59" s="3">
        <v>1.6352106434241436E-7</v>
      </c>
      <c r="I59" s="4">
        <v>1</v>
      </c>
      <c r="J59" s="33" t="s">
        <v>7</v>
      </c>
      <c r="K59" s="4">
        <v>1</v>
      </c>
      <c r="L59" s="4"/>
      <c r="M59" s="4"/>
      <c r="N59" s="30"/>
      <c r="O59" s="31"/>
    </row>
    <row r="60" spans="1:15" x14ac:dyDescent="0.4">
      <c r="A60" s="2" t="s">
        <v>78</v>
      </c>
      <c r="B60" s="4">
        <v>4018</v>
      </c>
      <c r="C60" s="4">
        <v>12</v>
      </c>
      <c r="D60" s="4">
        <v>3528</v>
      </c>
      <c r="E60" s="4">
        <v>2016</v>
      </c>
      <c r="F60" s="4">
        <v>112</v>
      </c>
      <c r="G60" s="4">
        <v>1400</v>
      </c>
      <c r="H60" s="3">
        <v>1.1285256553208878E-7</v>
      </c>
      <c r="I60" s="4">
        <v>1</v>
      </c>
      <c r="J60" s="33" t="s">
        <v>7</v>
      </c>
      <c r="K60" s="4">
        <v>1</v>
      </c>
      <c r="L60" s="4"/>
      <c r="M60" s="4"/>
      <c r="N60" s="30"/>
      <c r="O60" s="31"/>
    </row>
    <row r="61" spans="1:15" x14ac:dyDescent="0.4">
      <c r="A61" s="2" t="s">
        <v>142</v>
      </c>
      <c r="B61" s="4">
        <v>4018</v>
      </c>
      <c r="C61" s="4">
        <v>11</v>
      </c>
      <c r="D61" s="4">
        <v>3508</v>
      </c>
      <c r="E61" s="4">
        <v>2016</v>
      </c>
      <c r="F61" s="4">
        <v>96</v>
      </c>
      <c r="G61" s="4">
        <v>1396</v>
      </c>
      <c r="H61" s="3">
        <v>1.1221281175923113E-7</v>
      </c>
      <c r="I61" s="4">
        <v>1</v>
      </c>
      <c r="J61" s="33" t="s">
        <v>7</v>
      </c>
      <c r="K61" s="4">
        <v>1</v>
      </c>
      <c r="L61" s="4"/>
      <c r="M61" s="4"/>
      <c r="N61" s="30"/>
      <c r="O61" s="31"/>
    </row>
    <row r="62" spans="1:15" x14ac:dyDescent="0.4">
      <c r="A62" s="2" t="s">
        <v>77</v>
      </c>
      <c r="B62" s="4">
        <v>4018</v>
      </c>
      <c r="C62" s="4">
        <v>7</v>
      </c>
      <c r="D62" s="4">
        <v>1468</v>
      </c>
      <c r="E62" s="4">
        <v>24</v>
      </c>
      <c r="F62" s="4">
        <v>64</v>
      </c>
      <c r="G62" s="4">
        <v>1380</v>
      </c>
      <c r="H62" s="3">
        <v>4.6957926927751229E-8</v>
      </c>
      <c r="I62" s="4">
        <v>1</v>
      </c>
      <c r="J62" s="33" t="s">
        <v>7</v>
      </c>
      <c r="K62" s="4">
        <v>1</v>
      </c>
      <c r="L62" s="4"/>
      <c r="M62" s="4"/>
      <c r="N62" s="30"/>
      <c r="O62" s="31"/>
    </row>
    <row r="63" spans="1:15" x14ac:dyDescent="0.4">
      <c r="A63" s="2" t="s">
        <v>73</v>
      </c>
      <c r="B63" s="4">
        <v>4018</v>
      </c>
      <c r="C63" s="4">
        <v>2</v>
      </c>
      <c r="D63" s="4">
        <v>1400</v>
      </c>
      <c r="E63" s="4">
        <v>8</v>
      </c>
      <c r="F63" s="4">
        <v>32</v>
      </c>
      <c r="G63" s="4">
        <v>1360</v>
      </c>
      <c r="H63" s="3">
        <v>4.4782764100035229E-8</v>
      </c>
      <c r="I63" s="4">
        <v>1</v>
      </c>
      <c r="J63" s="33" t="s">
        <v>7</v>
      </c>
      <c r="K63" s="4">
        <v>1</v>
      </c>
      <c r="L63" s="4"/>
      <c r="M63" s="4"/>
      <c r="N63" s="30"/>
      <c r="O63" s="31"/>
    </row>
    <row r="64" spans="1:15" x14ac:dyDescent="0.4">
      <c r="A64" s="2" t="s">
        <v>75</v>
      </c>
      <c r="B64" s="4">
        <v>74</v>
      </c>
      <c r="C64" s="4">
        <v>74</v>
      </c>
      <c r="D64" s="4">
        <v>624</v>
      </c>
      <c r="E64" s="4">
        <v>200</v>
      </c>
      <c r="F64" s="4">
        <v>304</v>
      </c>
      <c r="G64" s="4">
        <v>120</v>
      </c>
      <c r="H64" s="3">
        <v>1.9960317713158559E-8</v>
      </c>
      <c r="I64" s="4">
        <v>1</v>
      </c>
      <c r="J64" s="33" t="s">
        <v>16</v>
      </c>
      <c r="K64" s="4">
        <v>1</v>
      </c>
      <c r="L64" s="4"/>
      <c r="M64" s="4"/>
      <c r="N64" s="30"/>
      <c r="O64" s="31"/>
    </row>
    <row r="65" spans="1:15" x14ac:dyDescent="0.4">
      <c r="A65" s="2" t="s">
        <v>143</v>
      </c>
      <c r="B65" s="4">
        <v>74</v>
      </c>
      <c r="C65" s="4">
        <v>67</v>
      </c>
      <c r="D65" s="4">
        <v>464</v>
      </c>
      <c r="E65" s="4">
        <v>72</v>
      </c>
      <c r="F65" s="4">
        <v>272</v>
      </c>
      <c r="G65" s="4">
        <v>120</v>
      </c>
      <c r="H65" s="3">
        <v>1.4842287530297391E-8</v>
      </c>
      <c r="I65" s="4">
        <v>1</v>
      </c>
      <c r="J65" s="33" t="s">
        <v>16</v>
      </c>
      <c r="K65" s="4">
        <v>1</v>
      </c>
      <c r="L65" s="4"/>
      <c r="M65" s="4"/>
      <c r="N65" s="30"/>
      <c r="O65" s="31"/>
    </row>
    <row r="66" spans="1:15" x14ac:dyDescent="0.4">
      <c r="A66" s="2" t="s">
        <v>81</v>
      </c>
      <c r="B66" s="4">
        <v>74</v>
      </c>
      <c r="C66" s="4">
        <v>32</v>
      </c>
      <c r="D66" s="4">
        <v>408</v>
      </c>
      <c r="E66" s="4">
        <v>152</v>
      </c>
      <c r="F66" s="4">
        <v>136</v>
      </c>
      <c r="G66" s="4">
        <v>120</v>
      </c>
      <c r="H66" s="3">
        <v>1.3050976966295981E-8</v>
      </c>
      <c r="I66" s="4">
        <v>1</v>
      </c>
      <c r="J66" s="33" t="s">
        <v>16</v>
      </c>
      <c r="K66" s="4">
        <v>1</v>
      </c>
      <c r="L66" s="4"/>
      <c r="M66" s="4"/>
      <c r="N66" s="30"/>
      <c r="O66" s="31"/>
    </row>
    <row r="67" spans="1:15" x14ac:dyDescent="0.4">
      <c r="A67" s="2" t="s">
        <v>144</v>
      </c>
      <c r="B67" s="4">
        <v>74</v>
      </c>
      <c r="C67" s="4">
        <v>40</v>
      </c>
      <c r="D67" s="4">
        <v>408</v>
      </c>
      <c r="E67" s="4">
        <v>120</v>
      </c>
      <c r="F67" s="4">
        <v>168</v>
      </c>
      <c r="G67" s="4">
        <v>120</v>
      </c>
      <c r="H67" s="3">
        <v>1.3050976966295981E-8</v>
      </c>
      <c r="I67" s="4">
        <v>1</v>
      </c>
      <c r="J67" s="33" t="s">
        <v>16</v>
      </c>
      <c r="K67" s="4">
        <v>1</v>
      </c>
      <c r="L67" s="4"/>
      <c r="M67" s="4"/>
      <c r="N67" s="30"/>
      <c r="O67" s="31"/>
    </row>
    <row r="68" spans="1:15" x14ac:dyDescent="0.4">
      <c r="A68" s="2" t="s">
        <v>79</v>
      </c>
      <c r="B68" s="4">
        <v>74</v>
      </c>
      <c r="C68" s="4">
        <v>16</v>
      </c>
      <c r="D68" s="4">
        <v>312</v>
      </c>
      <c r="E68" s="4">
        <v>120</v>
      </c>
      <c r="F68" s="4">
        <v>72</v>
      </c>
      <c r="G68" s="4">
        <v>120</v>
      </c>
      <c r="H68" s="3">
        <v>9.9801588565792797E-9</v>
      </c>
      <c r="I68" s="4">
        <v>1</v>
      </c>
      <c r="J68" s="33" t="s">
        <v>16</v>
      </c>
      <c r="K68" s="4">
        <v>1</v>
      </c>
      <c r="L68" s="4"/>
      <c r="M68" s="4"/>
      <c r="N68" s="30"/>
      <c r="O68" s="31"/>
    </row>
    <row r="69" spans="1:15" x14ac:dyDescent="0.4">
      <c r="A69" s="2" t="s">
        <v>3</v>
      </c>
      <c r="B69" s="4">
        <v>1407421270</v>
      </c>
      <c r="C69" s="4">
        <v>1407421270</v>
      </c>
      <c r="D69" s="4">
        <v>31257036189</v>
      </c>
      <c r="E69" s="4">
        <v>25262718248</v>
      </c>
      <c r="F69" s="4">
        <v>775885512</v>
      </c>
      <c r="G69" s="4">
        <v>5218432429</v>
      </c>
      <c r="H69" s="3">
        <v>0.99999998080738683</v>
      </c>
      <c r="I69" s="4">
        <v>148</v>
      </c>
      <c r="J69" s="33" t="s">
        <v>4</v>
      </c>
      <c r="K69" s="4">
        <v>3406</v>
      </c>
      <c r="L69" s="4"/>
      <c r="M69" s="4"/>
      <c r="N69" s="30"/>
      <c r="O69" s="3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205DA-CFA1-4AF3-A1DA-10521CDB7330}">
  <sheetPr codeName="Sheet12"/>
  <dimension ref="A3:D7"/>
  <sheetViews>
    <sheetView showGridLines="0" tabSelected="1" zoomScale="190" zoomScaleNormal="19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D6" sqref="D6"/>
    </sheetView>
  </sheetViews>
  <sheetFormatPr defaultRowHeight="14.6" x14ac:dyDescent="0.4"/>
  <cols>
    <col min="1" max="1" width="12.3828125" bestFit="1" customWidth="1"/>
    <col min="2" max="2" width="10.3046875" bestFit="1" customWidth="1"/>
    <col min="3" max="3" width="13.53515625" bestFit="1" customWidth="1"/>
    <col min="4" max="4" width="15.07421875" bestFit="1" customWidth="1"/>
    <col min="5" max="5" width="18.4609375" bestFit="1" customWidth="1"/>
    <col min="6" max="6" width="18.15234375" bestFit="1" customWidth="1"/>
    <col min="7" max="7" width="19.07421875" bestFit="1" customWidth="1"/>
    <col min="8" max="9" width="12.15234375" bestFit="1" customWidth="1"/>
    <col min="10" max="10" width="17.84375" bestFit="1" customWidth="1"/>
  </cols>
  <sheetData>
    <row r="3" spans="1:4" x14ac:dyDescent="0.4">
      <c r="A3" s="1" t="s">
        <v>0</v>
      </c>
      <c r="B3" t="s">
        <v>13</v>
      </c>
      <c r="C3" t="s">
        <v>5</v>
      </c>
      <c r="D3" t="s">
        <v>154</v>
      </c>
    </row>
    <row r="4" spans="1:4" x14ac:dyDescent="0.4">
      <c r="A4" s="2" t="s">
        <v>309</v>
      </c>
      <c r="B4" s="4">
        <v>34</v>
      </c>
      <c r="C4" s="4">
        <v>77726176</v>
      </c>
      <c r="D4" s="4">
        <v>439</v>
      </c>
    </row>
    <row r="5" spans="1:4" x14ac:dyDescent="0.4">
      <c r="A5" s="2" t="s">
        <v>310</v>
      </c>
      <c r="B5" s="4">
        <v>148</v>
      </c>
      <c r="C5" s="4">
        <v>7482480</v>
      </c>
      <c r="D5" s="4">
        <v>265</v>
      </c>
    </row>
    <row r="6" spans="1:4" x14ac:dyDescent="0.4">
      <c r="A6" s="2" t="s">
        <v>311</v>
      </c>
      <c r="B6" s="4">
        <v>119</v>
      </c>
      <c r="C6" s="4">
        <v>25177509592</v>
      </c>
      <c r="D6" s="4">
        <v>2964</v>
      </c>
    </row>
    <row r="7" spans="1:4" x14ac:dyDescent="0.4">
      <c r="A7" s="2" t="s">
        <v>3</v>
      </c>
      <c r="B7" s="4">
        <v>148</v>
      </c>
      <c r="C7" s="4">
        <v>25262718248</v>
      </c>
      <c r="D7" s="4">
        <v>3668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857C3-26F5-4633-95B6-0918F90197F7}">
  <sheetPr codeName="Sheet10"/>
  <dimension ref="A3:I157"/>
  <sheetViews>
    <sheetView showGridLines="0" zoomScaleNormal="10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D28" sqref="D28"/>
    </sheetView>
  </sheetViews>
  <sheetFormatPr defaultRowHeight="14.6" x14ac:dyDescent="0.4"/>
  <cols>
    <col min="1" max="1" width="18" bestFit="1" customWidth="1"/>
    <col min="2" max="2" width="12.4609375" bestFit="1" customWidth="1"/>
    <col min="3" max="3" width="10.3046875" bestFit="1" customWidth="1"/>
    <col min="4" max="4" width="13.53515625" bestFit="1" customWidth="1"/>
    <col min="5" max="5" width="15.07421875" bestFit="1" customWidth="1"/>
    <col min="6" max="6" width="18.4609375" bestFit="1" customWidth="1"/>
    <col min="7" max="7" width="18.15234375" bestFit="1" customWidth="1"/>
    <col min="8" max="8" width="19.07421875" bestFit="1" customWidth="1"/>
    <col min="9" max="9" width="12.15234375" bestFit="1" customWidth="1"/>
    <col min="10" max="10" width="17.84375" bestFit="1" customWidth="1"/>
  </cols>
  <sheetData>
    <row r="3" spans="1:9" x14ac:dyDescent="0.4">
      <c r="A3" s="1" t="s">
        <v>0</v>
      </c>
      <c r="B3" t="s">
        <v>40</v>
      </c>
      <c r="C3" t="s">
        <v>13</v>
      </c>
      <c r="D3" t="s">
        <v>5</v>
      </c>
      <c r="E3" t="s">
        <v>154</v>
      </c>
      <c r="F3" t="s">
        <v>155</v>
      </c>
      <c r="G3" t="s">
        <v>156</v>
      </c>
      <c r="H3" t="s">
        <v>157</v>
      </c>
      <c r="I3" t="s">
        <v>158</v>
      </c>
    </row>
    <row r="4" spans="1:9" x14ac:dyDescent="0.4">
      <c r="A4" s="2" t="s">
        <v>48</v>
      </c>
      <c r="B4" s="4">
        <v>1868002</v>
      </c>
      <c r="C4" s="4">
        <v>1</v>
      </c>
      <c r="D4" s="4">
        <v>28434272</v>
      </c>
      <c r="E4" s="4">
        <v>14</v>
      </c>
      <c r="F4" s="4"/>
      <c r="G4" s="4"/>
      <c r="H4" s="30"/>
      <c r="I4" s="31"/>
    </row>
    <row r="5" spans="1:9" x14ac:dyDescent="0.4">
      <c r="A5" s="5" t="s">
        <v>48</v>
      </c>
      <c r="B5" s="4">
        <v>1868002</v>
      </c>
      <c r="C5" s="4">
        <v>1</v>
      </c>
      <c r="D5" s="4">
        <v>28434272</v>
      </c>
      <c r="E5" s="4">
        <v>14</v>
      </c>
      <c r="F5" s="4"/>
      <c r="G5" s="4"/>
      <c r="H5" s="30"/>
      <c r="I5" s="31"/>
    </row>
    <row r="6" spans="1:9" x14ac:dyDescent="0.4">
      <c r="A6" s="2" t="s">
        <v>1</v>
      </c>
      <c r="B6" s="4">
        <v>4018</v>
      </c>
      <c r="C6" s="4">
        <v>1</v>
      </c>
      <c r="D6" s="4">
        <v>39544</v>
      </c>
      <c r="E6" s="4">
        <v>17</v>
      </c>
      <c r="F6" s="4"/>
      <c r="G6" s="4"/>
      <c r="H6" s="30"/>
      <c r="I6" s="31"/>
    </row>
    <row r="7" spans="1:9" x14ac:dyDescent="0.4">
      <c r="A7" s="5" t="s">
        <v>1</v>
      </c>
      <c r="B7" s="4">
        <v>4018</v>
      </c>
      <c r="C7" s="4">
        <v>1</v>
      </c>
      <c r="D7" s="4">
        <v>39544</v>
      </c>
      <c r="E7" s="4">
        <v>17</v>
      </c>
      <c r="F7" s="4"/>
      <c r="G7" s="4"/>
      <c r="H7" s="30"/>
      <c r="I7" s="31"/>
    </row>
    <row r="8" spans="1:9" x14ac:dyDescent="0.4">
      <c r="A8" s="2" t="s">
        <v>2</v>
      </c>
      <c r="B8" s="4">
        <v>2517</v>
      </c>
      <c r="C8" s="4">
        <v>1</v>
      </c>
      <c r="D8" s="4">
        <v>38736</v>
      </c>
      <c r="E8" s="4">
        <v>15</v>
      </c>
      <c r="F8" s="4"/>
      <c r="G8" s="4"/>
      <c r="H8" s="30"/>
      <c r="I8" s="31"/>
    </row>
    <row r="9" spans="1:9" x14ac:dyDescent="0.4">
      <c r="A9" s="5" t="s">
        <v>2</v>
      </c>
      <c r="B9" s="4">
        <v>2517</v>
      </c>
      <c r="C9" s="4">
        <v>1</v>
      </c>
      <c r="D9" s="4">
        <v>38736</v>
      </c>
      <c r="E9" s="4">
        <v>15</v>
      </c>
      <c r="F9" s="4"/>
      <c r="G9" s="4"/>
      <c r="H9" s="30"/>
      <c r="I9" s="31"/>
    </row>
    <row r="10" spans="1:9" x14ac:dyDescent="0.4">
      <c r="A10" s="2" t="s">
        <v>51</v>
      </c>
      <c r="B10" s="4">
        <v>1405546659</v>
      </c>
      <c r="C10" s="4">
        <v>144</v>
      </c>
      <c r="D10" s="4">
        <v>25234204824</v>
      </c>
      <c r="E10" s="4">
        <v>3612</v>
      </c>
      <c r="F10" s="4"/>
      <c r="G10" s="4"/>
      <c r="H10" s="30"/>
      <c r="I10" s="31"/>
    </row>
    <row r="11" spans="1:9" x14ac:dyDescent="0.4">
      <c r="A11" s="5" t="s">
        <v>165</v>
      </c>
      <c r="B11" s="4">
        <v>0</v>
      </c>
      <c r="C11" s="4">
        <v>1</v>
      </c>
      <c r="D11" s="4">
        <v>104</v>
      </c>
      <c r="E11" s="4">
        <v>14</v>
      </c>
      <c r="F11" s="4"/>
      <c r="G11" s="4"/>
      <c r="H11" s="30"/>
      <c r="I11" s="31"/>
    </row>
    <row r="12" spans="1:9" x14ac:dyDescent="0.4">
      <c r="A12" s="5" t="s">
        <v>166</v>
      </c>
      <c r="B12" s="4">
        <v>0</v>
      </c>
      <c r="C12" s="4">
        <v>1</v>
      </c>
      <c r="D12" s="4">
        <v>104</v>
      </c>
      <c r="E12" s="4">
        <v>14</v>
      </c>
      <c r="F12" s="4"/>
      <c r="G12" s="4"/>
      <c r="H12" s="30"/>
      <c r="I12" s="31"/>
    </row>
    <row r="13" spans="1:9" x14ac:dyDescent="0.4">
      <c r="A13" s="5" t="s">
        <v>167</v>
      </c>
      <c r="B13" s="4">
        <v>0</v>
      </c>
      <c r="C13" s="4">
        <v>1</v>
      </c>
      <c r="D13" s="4">
        <v>104</v>
      </c>
      <c r="E13" s="4">
        <v>14</v>
      </c>
      <c r="F13" s="4"/>
      <c r="G13" s="4"/>
      <c r="H13" s="30"/>
      <c r="I13" s="31"/>
    </row>
    <row r="14" spans="1:9" x14ac:dyDescent="0.4">
      <c r="A14" s="5" t="s">
        <v>168</v>
      </c>
      <c r="B14" s="4">
        <v>0</v>
      </c>
      <c r="C14" s="4">
        <v>1</v>
      </c>
      <c r="D14" s="4">
        <v>104</v>
      </c>
      <c r="E14" s="4">
        <v>14</v>
      </c>
      <c r="F14" s="4"/>
      <c r="G14" s="4"/>
      <c r="H14" s="30"/>
      <c r="I14" s="31"/>
    </row>
    <row r="15" spans="1:9" x14ac:dyDescent="0.4">
      <c r="A15" s="5" t="s">
        <v>169</v>
      </c>
      <c r="B15" s="4">
        <v>1775345</v>
      </c>
      <c r="C15" s="4">
        <v>1</v>
      </c>
      <c r="D15" s="4">
        <v>32631496</v>
      </c>
      <c r="E15" s="4">
        <v>14</v>
      </c>
      <c r="F15" s="4"/>
      <c r="G15" s="4"/>
      <c r="H15" s="30"/>
      <c r="I15" s="31"/>
    </row>
    <row r="16" spans="1:9" x14ac:dyDescent="0.4">
      <c r="A16" s="5" t="s">
        <v>170</v>
      </c>
      <c r="B16" s="4">
        <v>3909965</v>
      </c>
      <c r="C16" s="4">
        <v>1</v>
      </c>
      <c r="D16" s="4">
        <v>71951744</v>
      </c>
      <c r="E16" s="4">
        <v>14</v>
      </c>
      <c r="F16" s="4"/>
      <c r="G16" s="4"/>
      <c r="H16" s="30"/>
      <c r="I16" s="31"/>
    </row>
    <row r="17" spans="1:9" x14ac:dyDescent="0.4">
      <c r="A17" s="5" t="s">
        <v>171</v>
      </c>
      <c r="B17" s="4">
        <v>3680007</v>
      </c>
      <c r="C17" s="4">
        <v>1</v>
      </c>
      <c r="D17" s="4">
        <v>67920320</v>
      </c>
      <c r="E17" s="4">
        <v>14</v>
      </c>
      <c r="F17" s="4"/>
      <c r="G17" s="4"/>
      <c r="H17" s="30"/>
      <c r="I17" s="31"/>
    </row>
    <row r="18" spans="1:9" x14ac:dyDescent="0.4">
      <c r="A18" s="5" t="s">
        <v>172</v>
      </c>
      <c r="B18" s="4">
        <v>3848274</v>
      </c>
      <c r="C18" s="4">
        <v>1</v>
      </c>
      <c r="D18" s="4">
        <v>70837688</v>
      </c>
      <c r="E18" s="4">
        <v>14</v>
      </c>
      <c r="F18" s="4"/>
      <c r="G18" s="4"/>
      <c r="H18" s="30"/>
      <c r="I18" s="31"/>
    </row>
    <row r="19" spans="1:9" x14ac:dyDescent="0.4">
      <c r="A19" s="5" t="s">
        <v>173</v>
      </c>
      <c r="B19" s="4">
        <v>4321717</v>
      </c>
      <c r="C19" s="4">
        <v>1</v>
      </c>
      <c r="D19" s="4">
        <v>79364216</v>
      </c>
      <c r="E19" s="4">
        <v>14</v>
      </c>
      <c r="F19" s="4"/>
      <c r="G19" s="4"/>
      <c r="H19" s="30"/>
      <c r="I19" s="31"/>
    </row>
    <row r="20" spans="1:9" x14ac:dyDescent="0.4">
      <c r="A20" s="5" t="s">
        <v>174</v>
      </c>
      <c r="B20" s="4">
        <v>4495012</v>
      </c>
      <c r="C20" s="4">
        <v>1</v>
      </c>
      <c r="D20" s="4">
        <v>82605928</v>
      </c>
      <c r="E20" s="4">
        <v>14</v>
      </c>
      <c r="F20" s="4"/>
      <c r="G20" s="4"/>
      <c r="H20" s="30"/>
      <c r="I20" s="31"/>
    </row>
    <row r="21" spans="1:9" x14ac:dyDescent="0.4">
      <c r="A21" s="5" t="s">
        <v>175</v>
      </c>
      <c r="B21" s="4">
        <v>4379612</v>
      </c>
      <c r="C21" s="4">
        <v>1</v>
      </c>
      <c r="D21" s="4">
        <v>80633768</v>
      </c>
      <c r="E21" s="4">
        <v>14</v>
      </c>
      <c r="F21" s="4"/>
      <c r="G21" s="4"/>
      <c r="H21" s="30"/>
      <c r="I21" s="31"/>
    </row>
    <row r="22" spans="1:9" x14ac:dyDescent="0.4">
      <c r="A22" s="5" t="s">
        <v>176</v>
      </c>
      <c r="B22" s="4">
        <v>7529687</v>
      </c>
      <c r="C22" s="4">
        <v>1</v>
      </c>
      <c r="D22" s="4">
        <v>137744944</v>
      </c>
      <c r="E22" s="4">
        <v>14</v>
      </c>
      <c r="F22" s="4"/>
      <c r="G22" s="4"/>
      <c r="H22" s="30"/>
      <c r="I22" s="31"/>
    </row>
    <row r="23" spans="1:9" x14ac:dyDescent="0.4">
      <c r="A23" s="5" t="s">
        <v>177</v>
      </c>
      <c r="B23" s="4">
        <v>5750240</v>
      </c>
      <c r="C23" s="4">
        <v>1</v>
      </c>
      <c r="D23" s="4">
        <v>105522800</v>
      </c>
      <c r="E23" s="4">
        <v>14</v>
      </c>
      <c r="F23" s="4"/>
      <c r="G23" s="4"/>
      <c r="H23" s="30"/>
      <c r="I23" s="31"/>
    </row>
    <row r="24" spans="1:9" x14ac:dyDescent="0.4">
      <c r="A24" s="5" t="s">
        <v>178</v>
      </c>
      <c r="B24" s="4">
        <v>6286141</v>
      </c>
      <c r="C24" s="4">
        <v>1</v>
      </c>
      <c r="D24" s="4">
        <v>115037432</v>
      </c>
      <c r="E24" s="4">
        <v>14</v>
      </c>
      <c r="F24" s="4"/>
      <c r="G24" s="4"/>
      <c r="H24" s="30"/>
      <c r="I24" s="31"/>
    </row>
    <row r="25" spans="1:9" x14ac:dyDescent="0.4">
      <c r="A25" s="5" t="s">
        <v>179</v>
      </c>
      <c r="B25" s="4">
        <v>2507976</v>
      </c>
      <c r="C25" s="4">
        <v>1</v>
      </c>
      <c r="D25" s="4">
        <v>46328648</v>
      </c>
      <c r="E25" s="4">
        <v>14</v>
      </c>
      <c r="F25" s="4"/>
      <c r="G25" s="4"/>
      <c r="H25" s="30"/>
      <c r="I25" s="31"/>
    </row>
    <row r="26" spans="1:9" x14ac:dyDescent="0.4">
      <c r="A26" s="5" t="s">
        <v>180</v>
      </c>
      <c r="B26" s="4">
        <v>653502</v>
      </c>
      <c r="C26" s="4">
        <v>1</v>
      </c>
      <c r="D26" s="4">
        <v>11190072</v>
      </c>
      <c r="E26" s="4">
        <v>14</v>
      </c>
      <c r="F26" s="4"/>
      <c r="G26" s="4"/>
      <c r="H26" s="30"/>
      <c r="I26" s="31"/>
    </row>
    <row r="27" spans="1:9" x14ac:dyDescent="0.4">
      <c r="A27" s="5" t="s">
        <v>181</v>
      </c>
      <c r="B27" s="4">
        <v>4688499</v>
      </c>
      <c r="C27" s="4">
        <v>1</v>
      </c>
      <c r="D27" s="4">
        <v>86278248</v>
      </c>
      <c r="E27" s="4">
        <v>14</v>
      </c>
      <c r="F27" s="4"/>
      <c r="G27" s="4"/>
      <c r="H27" s="30"/>
      <c r="I27" s="31"/>
    </row>
    <row r="28" spans="1:9" x14ac:dyDescent="0.4">
      <c r="A28" s="5" t="s">
        <v>182</v>
      </c>
      <c r="B28" s="4">
        <v>4905483</v>
      </c>
      <c r="C28" s="4">
        <v>1</v>
      </c>
      <c r="D28" s="4">
        <v>90134960</v>
      </c>
      <c r="E28" s="4">
        <v>14</v>
      </c>
      <c r="F28" s="4"/>
      <c r="G28" s="4"/>
      <c r="H28" s="30"/>
      <c r="I28" s="31"/>
    </row>
    <row r="29" spans="1:9" x14ac:dyDescent="0.4">
      <c r="A29" s="5" t="s">
        <v>183</v>
      </c>
      <c r="B29" s="4">
        <v>4250979</v>
      </c>
      <c r="C29" s="4">
        <v>1</v>
      </c>
      <c r="D29" s="4">
        <v>78458944</v>
      </c>
      <c r="E29" s="4">
        <v>14</v>
      </c>
      <c r="F29" s="4"/>
      <c r="G29" s="4"/>
      <c r="H29" s="30"/>
      <c r="I29" s="31"/>
    </row>
    <row r="30" spans="1:9" x14ac:dyDescent="0.4">
      <c r="A30" s="5" t="s">
        <v>184</v>
      </c>
      <c r="B30" s="4">
        <v>4544735</v>
      </c>
      <c r="C30" s="4">
        <v>1</v>
      </c>
      <c r="D30" s="4">
        <v>83566976</v>
      </c>
      <c r="E30" s="4">
        <v>14</v>
      </c>
      <c r="F30" s="4"/>
      <c r="G30" s="4"/>
      <c r="H30" s="30"/>
      <c r="I30" s="31"/>
    </row>
    <row r="31" spans="1:9" x14ac:dyDescent="0.4">
      <c r="A31" s="5" t="s">
        <v>185</v>
      </c>
      <c r="B31" s="4">
        <v>4826145</v>
      </c>
      <c r="C31" s="4">
        <v>1</v>
      </c>
      <c r="D31" s="4">
        <v>88782200</v>
      </c>
      <c r="E31" s="4">
        <v>14</v>
      </c>
      <c r="F31" s="4"/>
      <c r="G31" s="4"/>
      <c r="H31" s="30"/>
      <c r="I31" s="31"/>
    </row>
    <row r="32" spans="1:9" x14ac:dyDescent="0.4">
      <c r="A32" s="5" t="s">
        <v>186</v>
      </c>
      <c r="B32" s="4">
        <v>4829754</v>
      </c>
      <c r="C32" s="4">
        <v>1</v>
      </c>
      <c r="D32" s="4">
        <v>88938960</v>
      </c>
      <c r="E32" s="4">
        <v>14</v>
      </c>
      <c r="F32" s="4"/>
      <c r="G32" s="4"/>
      <c r="H32" s="30"/>
      <c r="I32" s="31"/>
    </row>
    <row r="33" spans="1:9" x14ac:dyDescent="0.4">
      <c r="A33" s="5" t="s">
        <v>187</v>
      </c>
      <c r="B33" s="4">
        <v>4783862</v>
      </c>
      <c r="C33" s="4">
        <v>1</v>
      </c>
      <c r="D33" s="4">
        <v>88078640</v>
      </c>
      <c r="E33" s="4">
        <v>14</v>
      </c>
      <c r="F33" s="4"/>
      <c r="G33" s="4"/>
      <c r="H33" s="30"/>
      <c r="I33" s="31"/>
    </row>
    <row r="34" spans="1:9" x14ac:dyDescent="0.4">
      <c r="A34" s="5" t="s">
        <v>188</v>
      </c>
      <c r="B34" s="4">
        <v>8006292</v>
      </c>
      <c r="C34" s="4">
        <v>1</v>
      </c>
      <c r="D34" s="4">
        <v>146477120</v>
      </c>
      <c r="E34" s="4">
        <v>14</v>
      </c>
      <c r="F34" s="4"/>
      <c r="G34" s="4"/>
      <c r="H34" s="30"/>
      <c r="I34" s="31"/>
    </row>
    <row r="35" spans="1:9" x14ac:dyDescent="0.4">
      <c r="A35" s="5" t="s">
        <v>189</v>
      </c>
      <c r="B35" s="4">
        <v>5747437</v>
      </c>
      <c r="C35" s="4">
        <v>1</v>
      </c>
      <c r="D35" s="4">
        <v>105373416</v>
      </c>
      <c r="E35" s="4">
        <v>14</v>
      </c>
      <c r="F35" s="4"/>
      <c r="G35" s="4"/>
      <c r="H35" s="30"/>
      <c r="I35" s="31"/>
    </row>
    <row r="36" spans="1:9" x14ac:dyDescent="0.4">
      <c r="A36" s="5" t="s">
        <v>190</v>
      </c>
      <c r="B36" s="4">
        <v>6753816</v>
      </c>
      <c r="C36" s="4">
        <v>1</v>
      </c>
      <c r="D36" s="4">
        <v>123470072</v>
      </c>
      <c r="E36" s="4">
        <v>14</v>
      </c>
      <c r="F36" s="4"/>
      <c r="G36" s="4"/>
      <c r="H36" s="30"/>
      <c r="I36" s="31"/>
    </row>
    <row r="37" spans="1:9" x14ac:dyDescent="0.4">
      <c r="A37" s="5" t="s">
        <v>191</v>
      </c>
      <c r="B37" s="4">
        <v>2370430</v>
      </c>
      <c r="C37" s="4">
        <v>1</v>
      </c>
      <c r="D37" s="4">
        <v>43639360</v>
      </c>
      <c r="E37" s="4">
        <v>14</v>
      </c>
      <c r="F37" s="4"/>
      <c r="G37" s="4"/>
      <c r="H37" s="30"/>
      <c r="I37" s="31"/>
    </row>
    <row r="38" spans="1:9" x14ac:dyDescent="0.4">
      <c r="A38" s="5" t="s">
        <v>192</v>
      </c>
      <c r="B38" s="4">
        <v>699463</v>
      </c>
      <c r="C38" s="4">
        <v>1</v>
      </c>
      <c r="D38" s="4">
        <v>12939288</v>
      </c>
      <c r="E38" s="4">
        <v>14</v>
      </c>
      <c r="F38" s="4"/>
      <c r="G38" s="4"/>
      <c r="H38" s="30"/>
      <c r="I38" s="31"/>
    </row>
    <row r="39" spans="1:9" x14ac:dyDescent="0.4">
      <c r="A39" s="5" t="s">
        <v>193</v>
      </c>
      <c r="B39" s="4">
        <v>5276703</v>
      </c>
      <c r="C39" s="4">
        <v>1</v>
      </c>
      <c r="D39" s="4">
        <v>96882456</v>
      </c>
      <c r="E39" s="4">
        <v>14</v>
      </c>
      <c r="F39" s="4"/>
      <c r="G39" s="4"/>
      <c r="H39" s="30"/>
      <c r="I39" s="31"/>
    </row>
    <row r="40" spans="1:9" x14ac:dyDescent="0.4">
      <c r="A40" s="5" t="s">
        <v>194</v>
      </c>
      <c r="B40" s="4">
        <v>5206589</v>
      </c>
      <c r="C40" s="4">
        <v>1</v>
      </c>
      <c r="D40" s="4">
        <v>95653616</v>
      </c>
      <c r="E40" s="4">
        <v>14</v>
      </c>
      <c r="F40" s="4"/>
      <c r="G40" s="4"/>
      <c r="H40" s="30"/>
      <c r="I40" s="31"/>
    </row>
    <row r="41" spans="1:9" x14ac:dyDescent="0.4">
      <c r="A41" s="5" t="s">
        <v>195</v>
      </c>
      <c r="B41" s="4">
        <v>4507076</v>
      </c>
      <c r="C41" s="4">
        <v>1</v>
      </c>
      <c r="D41" s="4">
        <v>83312640</v>
      </c>
      <c r="E41" s="4">
        <v>14</v>
      </c>
      <c r="F41" s="4"/>
      <c r="G41" s="4"/>
      <c r="H41" s="30"/>
      <c r="I41" s="31"/>
    </row>
    <row r="42" spans="1:9" x14ac:dyDescent="0.4">
      <c r="A42" s="5" t="s">
        <v>196</v>
      </c>
      <c r="B42" s="4">
        <v>5280282</v>
      </c>
      <c r="C42" s="4">
        <v>1</v>
      </c>
      <c r="D42" s="4">
        <v>97205496</v>
      </c>
      <c r="E42" s="4">
        <v>14</v>
      </c>
      <c r="F42" s="4"/>
      <c r="G42" s="4"/>
      <c r="H42" s="30"/>
      <c r="I42" s="31"/>
    </row>
    <row r="43" spans="1:9" x14ac:dyDescent="0.4">
      <c r="A43" s="5" t="s">
        <v>197</v>
      </c>
      <c r="B43" s="4">
        <v>5877186</v>
      </c>
      <c r="C43" s="4">
        <v>1</v>
      </c>
      <c r="D43" s="4">
        <v>108031328</v>
      </c>
      <c r="E43" s="4">
        <v>14</v>
      </c>
      <c r="F43" s="4"/>
      <c r="G43" s="4"/>
      <c r="H43" s="30"/>
      <c r="I43" s="31"/>
    </row>
    <row r="44" spans="1:9" x14ac:dyDescent="0.4">
      <c r="A44" s="5" t="s">
        <v>198</v>
      </c>
      <c r="B44" s="4">
        <v>5861234</v>
      </c>
      <c r="C44" s="4">
        <v>1</v>
      </c>
      <c r="D44" s="4">
        <v>107850880</v>
      </c>
      <c r="E44" s="4">
        <v>14</v>
      </c>
      <c r="F44" s="4"/>
      <c r="G44" s="4"/>
      <c r="H44" s="30"/>
      <c r="I44" s="31"/>
    </row>
    <row r="45" spans="1:9" x14ac:dyDescent="0.4">
      <c r="A45" s="5" t="s">
        <v>199</v>
      </c>
      <c r="B45" s="4">
        <v>6052463</v>
      </c>
      <c r="C45" s="4">
        <v>1</v>
      </c>
      <c r="D45" s="4">
        <v>111189272</v>
      </c>
      <c r="E45" s="4">
        <v>14</v>
      </c>
      <c r="F45" s="4"/>
      <c r="G45" s="4"/>
      <c r="H45" s="30"/>
      <c r="I45" s="31"/>
    </row>
    <row r="46" spans="1:9" x14ac:dyDescent="0.4">
      <c r="A46" s="5" t="s">
        <v>200</v>
      </c>
      <c r="B46" s="4">
        <v>10269401</v>
      </c>
      <c r="C46" s="4">
        <v>1</v>
      </c>
      <c r="D46" s="4">
        <v>187858840</v>
      </c>
      <c r="E46" s="4">
        <v>28</v>
      </c>
      <c r="F46" s="4"/>
      <c r="G46" s="4"/>
      <c r="H46" s="30"/>
      <c r="I46" s="31"/>
    </row>
    <row r="47" spans="1:9" x14ac:dyDescent="0.4">
      <c r="A47" s="5" t="s">
        <v>201</v>
      </c>
      <c r="B47" s="4">
        <v>8104753</v>
      </c>
      <c r="C47" s="4">
        <v>1</v>
      </c>
      <c r="D47" s="4">
        <v>148690672</v>
      </c>
      <c r="E47" s="4">
        <v>14</v>
      </c>
      <c r="F47" s="4"/>
      <c r="G47" s="4"/>
      <c r="H47" s="30"/>
      <c r="I47" s="31"/>
    </row>
    <row r="48" spans="1:9" x14ac:dyDescent="0.4">
      <c r="A48" s="5" t="s">
        <v>202</v>
      </c>
      <c r="B48" s="4">
        <v>9348295</v>
      </c>
      <c r="C48" s="4">
        <v>1</v>
      </c>
      <c r="D48" s="4">
        <v>171033856</v>
      </c>
      <c r="E48" s="4">
        <v>28</v>
      </c>
      <c r="F48" s="4"/>
      <c r="G48" s="4"/>
      <c r="H48" s="30"/>
      <c r="I48" s="31"/>
    </row>
    <row r="49" spans="1:9" x14ac:dyDescent="0.4">
      <c r="A49" s="5" t="s">
        <v>203</v>
      </c>
      <c r="B49" s="4">
        <v>3688264</v>
      </c>
      <c r="C49" s="4">
        <v>1</v>
      </c>
      <c r="D49" s="4">
        <v>67756160</v>
      </c>
      <c r="E49" s="4">
        <v>14</v>
      </c>
      <c r="F49" s="4"/>
      <c r="G49" s="4"/>
      <c r="H49" s="30"/>
      <c r="I49" s="31"/>
    </row>
    <row r="50" spans="1:9" x14ac:dyDescent="0.4">
      <c r="A50" s="5" t="s">
        <v>204</v>
      </c>
      <c r="B50" s="4">
        <v>858512</v>
      </c>
      <c r="C50" s="4">
        <v>1</v>
      </c>
      <c r="D50" s="4">
        <v>15878120</v>
      </c>
      <c r="E50" s="4">
        <v>14</v>
      </c>
      <c r="F50" s="4"/>
      <c r="G50" s="4"/>
      <c r="H50" s="30"/>
      <c r="I50" s="31"/>
    </row>
    <row r="51" spans="1:9" x14ac:dyDescent="0.4">
      <c r="A51" s="5" t="s">
        <v>205</v>
      </c>
      <c r="B51" s="4">
        <v>8525422</v>
      </c>
      <c r="C51" s="4">
        <v>1</v>
      </c>
      <c r="D51" s="4">
        <v>156250200</v>
      </c>
      <c r="E51" s="4">
        <v>28</v>
      </c>
      <c r="F51" s="4"/>
      <c r="G51" s="4"/>
      <c r="H51" s="30"/>
      <c r="I51" s="31"/>
    </row>
    <row r="52" spans="1:9" x14ac:dyDescent="0.4">
      <c r="A52" s="5" t="s">
        <v>206</v>
      </c>
      <c r="B52" s="4">
        <v>11389027</v>
      </c>
      <c r="C52" s="4">
        <v>1</v>
      </c>
      <c r="D52" s="4">
        <v>207673176</v>
      </c>
      <c r="E52" s="4">
        <v>28</v>
      </c>
      <c r="F52" s="4"/>
      <c r="G52" s="4"/>
      <c r="H52" s="30"/>
      <c r="I52" s="31"/>
    </row>
    <row r="53" spans="1:9" x14ac:dyDescent="0.4">
      <c r="A53" s="5" t="s">
        <v>207</v>
      </c>
      <c r="B53" s="4">
        <v>8221671</v>
      </c>
      <c r="C53" s="4">
        <v>1</v>
      </c>
      <c r="D53" s="4">
        <v>150730592</v>
      </c>
      <c r="E53" s="4">
        <v>14</v>
      </c>
      <c r="F53" s="4"/>
      <c r="G53" s="4"/>
      <c r="H53" s="30"/>
      <c r="I53" s="31"/>
    </row>
    <row r="54" spans="1:9" x14ac:dyDescent="0.4">
      <c r="A54" s="5" t="s">
        <v>208</v>
      </c>
      <c r="B54" s="4">
        <v>9453936</v>
      </c>
      <c r="C54" s="4">
        <v>1</v>
      </c>
      <c r="D54" s="4">
        <v>173191600</v>
      </c>
      <c r="E54" s="4">
        <v>28</v>
      </c>
      <c r="F54" s="4"/>
      <c r="G54" s="4"/>
      <c r="H54" s="30"/>
      <c r="I54" s="31"/>
    </row>
    <row r="55" spans="1:9" x14ac:dyDescent="0.4">
      <c r="A55" s="5" t="s">
        <v>209</v>
      </c>
      <c r="B55" s="4">
        <v>9865353</v>
      </c>
      <c r="C55" s="4">
        <v>1</v>
      </c>
      <c r="D55" s="4">
        <v>180614536</v>
      </c>
      <c r="E55" s="4">
        <v>28</v>
      </c>
      <c r="F55" s="4"/>
      <c r="G55" s="4"/>
      <c r="H55" s="30"/>
      <c r="I55" s="31"/>
    </row>
    <row r="56" spans="1:9" x14ac:dyDescent="0.4">
      <c r="A56" s="5" t="s">
        <v>210</v>
      </c>
      <c r="B56" s="4">
        <v>11160424</v>
      </c>
      <c r="C56" s="4">
        <v>1</v>
      </c>
      <c r="D56" s="4">
        <v>204111272</v>
      </c>
      <c r="E56" s="4">
        <v>28</v>
      </c>
      <c r="F56" s="4"/>
      <c r="G56" s="4"/>
      <c r="H56" s="30"/>
      <c r="I56" s="31"/>
    </row>
    <row r="57" spans="1:9" x14ac:dyDescent="0.4">
      <c r="A57" s="5" t="s">
        <v>211</v>
      </c>
      <c r="B57" s="4">
        <v>11512867</v>
      </c>
      <c r="C57" s="4">
        <v>1</v>
      </c>
      <c r="D57" s="4">
        <v>210183512</v>
      </c>
      <c r="E57" s="4">
        <v>28</v>
      </c>
      <c r="F57" s="4"/>
      <c r="G57" s="4"/>
      <c r="H57" s="30"/>
      <c r="I57" s="31"/>
    </row>
    <row r="58" spans="1:9" x14ac:dyDescent="0.4">
      <c r="A58" s="5" t="s">
        <v>212</v>
      </c>
      <c r="B58" s="4">
        <v>18843192</v>
      </c>
      <c r="C58" s="4">
        <v>1</v>
      </c>
      <c r="D58" s="4">
        <v>339261616</v>
      </c>
      <c r="E58" s="4">
        <v>42</v>
      </c>
      <c r="F58" s="4"/>
      <c r="G58" s="4"/>
      <c r="H58" s="30"/>
      <c r="I58" s="31"/>
    </row>
    <row r="59" spans="1:9" x14ac:dyDescent="0.4">
      <c r="A59" s="5" t="s">
        <v>213</v>
      </c>
      <c r="B59" s="4">
        <v>15910570</v>
      </c>
      <c r="C59" s="4">
        <v>1</v>
      </c>
      <c r="D59" s="4">
        <v>289832144</v>
      </c>
      <c r="E59" s="4">
        <v>28</v>
      </c>
      <c r="F59" s="4"/>
      <c r="G59" s="4"/>
      <c r="H59" s="30"/>
      <c r="I59" s="31"/>
    </row>
    <row r="60" spans="1:9" x14ac:dyDescent="0.4">
      <c r="A60" s="5" t="s">
        <v>214</v>
      </c>
      <c r="B60" s="4">
        <v>17336229</v>
      </c>
      <c r="C60" s="4">
        <v>1</v>
      </c>
      <c r="D60" s="4">
        <v>315276304</v>
      </c>
      <c r="E60" s="4">
        <v>42</v>
      </c>
      <c r="F60" s="4"/>
      <c r="G60" s="4"/>
      <c r="H60" s="30"/>
      <c r="I60" s="31"/>
    </row>
    <row r="61" spans="1:9" x14ac:dyDescent="0.4">
      <c r="A61" s="5" t="s">
        <v>215</v>
      </c>
      <c r="B61" s="4">
        <v>6970462</v>
      </c>
      <c r="C61" s="4">
        <v>1</v>
      </c>
      <c r="D61" s="4">
        <v>127232504</v>
      </c>
      <c r="E61" s="4">
        <v>14</v>
      </c>
      <c r="F61" s="4"/>
      <c r="G61" s="4"/>
      <c r="H61" s="30"/>
      <c r="I61" s="31"/>
    </row>
    <row r="62" spans="1:9" x14ac:dyDescent="0.4">
      <c r="A62" s="5" t="s">
        <v>216</v>
      </c>
      <c r="B62" s="4">
        <v>1576071</v>
      </c>
      <c r="C62" s="4">
        <v>1</v>
      </c>
      <c r="D62" s="4">
        <v>28897840</v>
      </c>
      <c r="E62" s="4">
        <v>14</v>
      </c>
      <c r="F62" s="4"/>
      <c r="G62" s="4"/>
      <c r="H62" s="30"/>
      <c r="I62" s="31"/>
    </row>
    <row r="63" spans="1:9" x14ac:dyDescent="0.4">
      <c r="A63" s="5" t="s">
        <v>217</v>
      </c>
      <c r="B63" s="4">
        <v>14693516</v>
      </c>
      <c r="C63" s="4">
        <v>1</v>
      </c>
      <c r="D63" s="4">
        <v>267863896</v>
      </c>
      <c r="E63" s="4">
        <v>28</v>
      </c>
      <c r="F63" s="4"/>
      <c r="G63" s="4"/>
      <c r="H63" s="30"/>
      <c r="I63" s="31"/>
    </row>
    <row r="64" spans="1:9" x14ac:dyDescent="0.4">
      <c r="A64" s="5" t="s">
        <v>218</v>
      </c>
      <c r="B64" s="4">
        <v>13519734</v>
      </c>
      <c r="C64" s="4">
        <v>1</v>
      </c>
      <c r="D64" s="4">
        <v>245885048</v>
      </c>
      <c r="E64" s="4">
        <v>28</v>
      </c>
      <c r="F64" s="4"/>
      <c r="G64" s="4"/>
      <c r="H64" s="30"/>
      <c r="I64" s="31"/>
    </row>
    <row r="65" spans="1:9" x14ac:dyDescent="0.4">
      <c r="A65" s="5" t="s">
        <v>219</v>
      </c>
      <c r="B65" s="4">
        <v>13130354</v>
      </c>
      <c r="C65" s="4">
        <v>1</v>
      </c>
      <c r="D65" s="4">
        <v>239279480</v>
      </c>
      <c r="E65" s="4">
        <v>28</v>
      </c>
      <c r="F65" s="4"/>
      <c r="G65" s="4"/>
      <c r="H65" s="30"/>
      <c r="I65" s="31"/>
    </row>
    <row r="66" spans="1:9" x14ac:dyDescent="0.4">
      <c r="A66" s="5" t="s">
        <v>220</v>
      </c>
      <c r="B66" s="4">
        <v>13434829</v>
      </c>
      <c r="C66" s="4">
        <v>1</v>
      </c>
      <c r="D66" s="4">
        <v>245129200</v>
      </c>
      <c r="E66" s="4">
        <v>28</v>
      </c>
      <c r="F66" s="4"/>
      <c r="G66" s="4"/>
      <c r="H66" s="30"/>
      <c r="I66" s="31"/>
    </row>
    <row r="67" spans="1:9" x14ac:dyDescent="0.4">
      <c r="A67" s="5" t="s">
        <v>221</v>
      </c>
      <c r="B67" s="4">
        <v>14076254</v>
      </c>
      <c r="C67" s="4">
        <v>1</v>
      </c>
      <c r="D67" s="4">
        <v>256470360</v>
      </c>
      <c r="E67" s="4">
        <v>28</v>
      </c>
      <c r="F67" s="4"/>
      <c r="G67" s="4"/>
      <c r="H67" s="30"/>
      <c r="I67" s="31"/>
    </row>
    <row r="68" spans="1:9" x14ac:dyDescent="0.4">
      <c r="A68" s="5" t="s">
        <v>222</v>
      </c>
      <c r="B68" s="4">
        <v>14923217</v>
      </c>
      <c r="C68" s="4">
        <v>1</v>
      </c>
      <c r="D68" s="4">
        <v>271819392</v>
      </c>
      <c r="E68" s="4">
        <v>28</v>
      </c>
      <c r="F68" s="4"/>
      <c r="G68" s="4"/>
      <c r="H68" s="30"/>
      <c r="I68" s="31"/>
    </row>
    <row r="69" spans="1:9" x14ac:dyDescent="0.4">
      <c r="A69" s="5" t="s">
        <v>223</v>
      </c>
      <c r="B69" s="4">
        <v>14151267</v>
      </c>
      <c r="C69" s="4">
        <v>1</v>
      </c>
      <c r="D69" s="4">
        <v>257250448</v>
      </c>
      <c r="E69" s="4">
        <v>28</v>
      </c>
      <c r="F69" s="4"/>
      <c r="G69" s="4"/>
      <c r="H69" s="30"/>
      <c r="I69" s="31"/>
    </row>
    <row r="70" spans="1:9" x14ac:dyDescent="0.4">
      <c r="A70" s="5" t="s">
        <v>224</v>
      </c>
      <c r="B70" s="4">
        <v>22682012</v>
      </c>
      <c r="C70" s="4">
        <v>1</v>
      </c>
      <c r="D70" s="4">
        <v>410493816</v>
      </c>
      <c r="E70" s="4">
        <v>42</v>
      </c>
      <c r="F70" s="4"/>
      <c r="G70" s="4"/>
      <c r="H70" s="30"/>
      <c r="I70" s="31"/>
    </row>
    <row r="71" spans="1:9" x14ac:dyDescent="0.4">
      <c r="A71" s="5" t="s">
        <v>225</v>
      </c>
      <c r="B71" s="4">
        <v>17803242</v>
      </c>
      <c r="C71" s="4">
        <v>1</v>
      </c>
      <c r="D71" s="4">
        <v>323764216</v>
      </c>
      <c r="E71" s="4">
        <v>42</v>
      </c>
      <c r="F71" s="4"/>
      <c r="G71" s="4"/>
      <c r="H71" s="30"/>
      <c r="I71" s="31"/>
    </row>
    <row r="72" spans="1:9" x14ac:dyDescent="0.4">
      <c r="A72" s="5" t="s">
        <v>226</v>
      </c>
      <c r="B72" s="4">
        <v>18290417</v>
      </c>
      <c r="C72" s="4">
        <v>1</v>
      </c>
      <c r="D72" s="4">
        <v>331898600</v>
      </c>
      <c r="E72" s="4">
        <v>42</v>
      </c>
      <c r="F72" s="4"/>
      <c r="G72" s="4"/>
      <c r="H72" s="30"/>
      <c r="I72" s="31"/>
    </row>
    <row r="73" spans="1:9" x14ac:dyDescent="0.4">
      <c r="A73" s="5" t="s">
        <v>227</v>
      </c>
      <c r="B73" s="4">
        <v>6690959</v>
      </c>
      <c r="C73" s="4">
        <v>1</v>
      </c>
      <c r="D73" s="4">
        <v>122102632</v>
      </c>
      <c r="E73" s="4">
        <v>14</v>
      </c>
      <c r="F73" s="4"/>
      <c r="G73" s="4"/>
      <c r="H73" s="30"/>
      <c r="I73" s="31"/>
    </row>
    <row r="74" spans="1:9" x14ac:dyDescent="0.4">
      <c r="A74" s="5" t="s">
        <v>228</v>
      </c>
      <c r="B74" s="4">
        <v>1587312</v>
      </c>
      <c r="C74" s="4">
        <v>1</v>
      </c>
      <c r="D74" s="4">
        <v>29122808</v>
      </c>
      <c r="E74" s="4">
        <v>14</v>
      </c>
      <c r="F74" s="4"/>
      <c r="G74" s="4"/>
      <c r="H74" s="30"/>
      <c r="I74" s="31"/>
    </row>
    <row r="75" spans="1:9" x14ac:dyDescent="0.4">
      <c r="A75" s="5" t="s">
        <v>229</v>
      </c>
      <c r="B75" s="4">
        <v>12922518</v>
      </c>
      <c r="C75" s="4">
        <v>1</v>
      </c>
      <c r="D75" s="4">
        <v>235954688</v>
      </c>
      <c r="E75" s="4">
        <v>28</v>
      </c>
      <c r="F75" s="4"/>
      <c r="G75" s="4"/>
      <c r="H75" s="30"/>
      <c r="I75" s="31"/>
    </row>
    <row r="76" spans="1:9" x14ac:dyDescent="0.4">
      <c r="A76" s="5" t="s">
        <v>230</v>
      </c>
      <c r="B76" s="4">
        <v>12179365</v>
      </c>
      <c r="C76" s="4">
        <v>1</v>
      </c>
      <c r="D76" s="4">
        <v>222457656</v>
      </c>
      <c r="E76" s="4">
        <v>28</v>
      </c>
      <c r="F76" s="4"/>
      <c r="G76" s="4"/>
      <c r="H76" s="30"/>
      <c r="I76" s="31"/>
    </row>
    <row r="77" spans="1:9" x14ac:dyDescent="0.4">
      <c r="A77" s="5" t="s">
        <v>231</v>
      </c>
      <c r="B77" s="4">
        <v>11086546</v>
      </c>
      <c r="C77" s="4">
        <v>1</v>
      </c>
      <c r="D77" s="4">
        <v>200839392</v>
      </c>
      <c r="E77" s="4">
        <v>28</v>
      </c>
      <c r="F77" s="4"/>
      <c r="G77" s="4"/>
      <c r="H77" s="30"/>
      <c r="I77" s="31"/>
    </row>
    <row r="78" spans="1:9" x14ac:dyDescent="0.4">
      <c r="A78" s="5" t="s">
        <v>232</v>
      </c>
      <c r="B78" s="4">
        <v>10974861</v>
      </c>
      <c r="C78" s="4">
        <v>1</v>
      </c>
      <c r="D78" s="4">
        <v>198048936</v>
      </c>
      <c r="E78" s="4">
        <v>28</v>
      </c>
      <c r="F78" s="4"/>
      <c r="G78" s="4"/>
      <c r="H78" s="30"/>
      <c r="I78" s="31"/>
    </row>
    <row r="79" spans="1:9" x14ac:dyDescent="0.4">
      <c r="A79" s="5" t="s">
        <v>233</v>
      </c>
      <c r="B79" s="4">
        <v>11289585</v>
      </c>
      <c r="C79" s="4">
        <v>1</v>
      </c>
      <c r="D79" s="4">
        <v>203412896</v>
      </c>
      <c r="E79" s="4">
        <v>28</v>
      </c>
      <c r="F79" s="4"/>
      <c r="G79" s="4"/>
      <c r="H79" s="30"/>
      <c r="I79" s="31"/>
    </row>
    <row r="80" spans="1:9" x14ac:dyDescent="0.4">
      <c r="A80" s="5" t="s">
        <v>234</v>
      </c>
      <c r="B80" s="4">
        <v>11706598</v>
      </c>
      <c r="C80" s="4">
        <v>1</v>
      </c>
      <c r="D80" s="4">
        <v>210985512</v>
      </c>
      <c r="E80" s="4">
        <v>28</v>
      </c>
      <c r="F80" s="4"/>
      <c r="G80" s="4"/>
      <c r="H80" s="30"/>
      <c r="I80" s="31"/>
    </row>
    <row r="81" spans="1:9" x14ac:dyDescent="0.4">
      <c r="A81" s="5" t="s">
        <v>235</v>
      </c>
      <c r="B81" s="4">
        <v>10216748</v>
      </c>
      <c r="C81" s="4">
        <v>1</v>
      </c>
      <c r="D81" s="4">
        <v>184279600</v>
      </c>
      <c r="E81" s="4">
        <v>28</v>
      </c>
      <c r="F81" s="4"/>
      <c r="G81" s="4"/>
      <c r="H81" s="30"/>
      <c r="I81" s="31"/>
    </row>
    <row r="82" spans="1:9" x14ac:dyDescent="0.4">
      <c r="A82" s="5" t="s">
        <v>236</v>
      </c>
      <c r="B82" s="4">
        <v>17149007</v>
      </c>
      <c r="C82" s="4">
        <v>1</v>
      </c>
      <c r="D82" s="4">
        <v>307602920</v>
      </c>
      <c r="E82" s="4">
        <v>42</v>
      </c>
      <c r="F82" s="4"/>
      <c r="G82" s="4"/>
      <c r="H82" s="30"/>
      <c r="I82" s="31"/>
    </row>
    <row r="83" spans="1:9" x14ac:dyDescent="0.4">
      <c r="A83" s="5" t="s">
        <v>237</v>
      </c>
      <c r="B83" s="4">
        <v>12491836</v>
      </c>
      <c r="C83" s="4">
        <v>1</v>
      </c>
      <c r="D83" s="4">
        <v>225135040</v>
      </c>
      <c r="E83" s="4">
        <v>28</v>
      </c>
      <c r="F83" s="4"/>
      <c r="G83" s="4"/>
      <c r="H83" s="30"/>
      <c r="I83" s="31"/>
    </row>
    <row r="84" spans="1:9" x14ac:dyDescent="0.4">
      <c r="A84" s="5" t="s">
        <v>238</v>
      </c>
      <c r="B84" s="4">
        <v>13630163</v>
      </c>
      <c r="C84" s="4">
        <v>1</v>
      </c>
      <c r="D84" s="4">
        <v>245080304</v>
      </c>
      <c r="E84" s="4">
        <v>28</v>
      </c>
      <c r="F84" s="4"/>
      <c r="G84" s="4"/>
      <c r="H84" s="30"/>
      <c r="I84" s="31"/>
    </row>
    <row r="85" spans="1:9" x14ac:dyDescent="0.4">
      <c r="A85" s="5" t="s">
        <v>239</v>
      </c>
      <c r="B85" s="4">
        <v>4783056</v>
      </c>
      <c r="C85" s="4">
        <v>1</v>
      </c>
      <c r="D85" s="4">
        <v>86756112</v>
      </c>
      <c r="E85" s="4">
        <v>14</v>
      </c>
      <c r="F85" s="4"/>
      <c r="G85" s="4"/>
      <c r="H85" s="30"/>
      <c r="I85" s="31"/>
    </row>
    <row r="86" spans="1:9" x14ac:dyDescent="0.4">
      <c r="A86" s="5" t="s">
        <v>240</v>
      </c>
      <c r="B86" s="4">
        <v>1619697</v>
      </c>
      <c r="C86" s="4">
        <v>1</v>
      </c>
      <c r="D86" s="4">
        <v>29358368</v>
      </c>
      <c r="E86" s="4">
        <v>14</v>
      </c>
      <c r="F86" s="4"/>
      <c r="G86" s="4"/>
      <c r="H86" s="30"/>
      <c r="I86" s="31"/>
    </row>
    <row r="87" spans="1:9" x14ac:dyDescent="0.4">
      <c r="A87" s="5" t="s">
        <v>241</v>
      </c>
      <c r="B87" s="4">
        <v>9200456</v>
      </c>
      <c r="C87" s="4">
        <v>1</v>
      </c>
      <c r="D87" s="4">
        <v>166580088</v>
      </c>
      <c r="E87" s="4">
        <v>28</v>
      </c>
      <c r="F87" s="4"/>
      <c r="G87" s="4"/>
      <c r="H87" s="30"/>
      <c r="I87" s="31"/>
    </row>
    <row r="88" spans="1:9" x14ac:dyDescent="0.4">
      <c r="A88" s="5" t="s">
        <v>242</v>
      </c>
      <c r="B88" s="4">
        <v>9330727</v>
      </c>
      <c r="C88" s="4">
        <v>1</v>
      </c>
      <c r="D88" s="4">
        <v>168841856</v>
      </c>
      <c r="E88" s="4">
        <v>28</v>
      </c>
      <c r="F88" s="4"/>
      <c r="G88" s="4"/>
      <c r="H88" s="30"/>
      <c r="I88" s="31"/>
    </row>
    <row r="89" spans="1:9" x14ac:dyDescent="0.4">
      <c r="A89" s="5" t="s">
        <v>243</v>
      </c>
      <c r="B89" s="4">
        <v>8001833</v>
      </c>
      <c r="C89" s="4">
        <v>1</v>
      </c>
      <c r="D89" s="4">
        <v>145027880</v>
      </c>
      <c r="E89" s="4">
        <v>14</v>
      </c>
      <c r="F89" s="4"/>
      <c r="G89" s="4"/>
      <c r="H89" s="30"/>
      <c r="I89" s="31"/>
    </row>
    <row r="90" spans="1:9" x14ac:dyDescent="0.4">
      <c r="A90" s="5" t="s">
        <v>244</v>
      </c>
      <c r="B90" s="4">
        <v>8678049</v>
      </c>
      <c r="C90" s="4">
        <v>1</v>
      </c>
      <c r="D90" s="4">
        <v>157186408</v>
      </c>
      <c r="E90" s="4">
        <v>28</v>
      </c>
      <c r="F90" s="4"/>
      <c r="G90" s="4"/>
      <c r="H90" s="30"/>
      <c r="I90" s="31"/>
    </row>
    <row r="91" spans="1:9" x14ac:dyDescent="0.4">
      <c r="A91" s="5" t="s">
        <v>245</v>
      </c>
      <c r="B91" s="4">
        <v>9279731</v>
      </c>
      <c r="C91" s="4">
        <v>1</v>
      </c>
      <c r="D91" s="4">
        <v>168296904</v>
      </c>
      <c r="E91" s="4">
        <v>28</v>
      </c>
      <c r="F91" s="4"/>
      <c r="G91" s="4"/>
      <c r="H91" s="30"/>
      <c r="I91" s="31"/>
    </row>
    <row r="92" spans="1:9" x14ac:dyDescent="0.4">
      <c r="A92" s="5" t="s">
        <v>246</v>
      </c>
      <c r="B92" s="4">
        <v>9516486</v>
      </c>
      <c r="C92" s="4">
        <v>1</v>
      </c>
      <c r="D92" s="4">
        <v>172200072</v>
      </c>
      <c r="E92" s="4">
        <v>28</v>
      </c>
      <c r="F92" s="4"/>
      <c r="G92" s="4"/>
      <c r="H92" s="30"/>
      <c r="I92" s="31"/>
    </row>
    <row r="93" spans="1:9" x14ac:dyDescent="0.4">
      <c r="A93" s="5" t="s">
        <v>247</v>
      </c>
      <c r="B93" s="4">
        <v>9531537</v>
      </c>
      <c r="C93" s="4">
        <v>1</v>
      </c>
      <c r="D93" s="4">
        <v>172203568</v>
      </c>
      <c r="E93" s="4">
        <v>28</v>
      </c>
      <c r="F93" s="4"/>
      <c r="G93" s="4"/>
      <c r="H93" s="30"/>
      <c r="I93" s="31"/>
    </row>
    <row r="94" spans="1:9" x14ac:dyDescent="0.4">
      <c r="A94" s="5" t="s">
        <v>248</v>
      </c>
      <c r="B94" s="4">
        <v>16962303</v>
      </c>
      <c r="C94" s="4">
        <v>1</v>
      </c>
      <c r="D94" s="4">
        <v>304036432</v>
      </c>
      <c r="E94" s="4">
        <v>42</v>
      </c>
      <c r="F94" s="4"/>
      <c r="G94" s="4"/>
      <c r="H94" s="30"/>
      <c r="I94" s="31"/>
    </row>
    <row r="95" spans="1:9" x14ac:dyDescent="0.4">
      <c r="A95" s="5" t="s">
        <v>249</v>
      </c>
      <c r="B95" s="4">
        <v>11945445</v>
      </c>
      <c r="C95" s="4">
        <v>1</v>
      </c>
      <c r="D95" s="4">
        <v>215221704</v>
      </c>
      <c r="E95" s="4">
        <v>28</v>
      </c>
      <c r="F95" s="4"/>
      <c r="G95" s="4"/>
      <c r="H95" s="30"/>
      <c r="I95" s="31"/>
    </row>
    <row r="96" spans="1:9" x14ac:dyDescent="0.4">
      <c r="A96" s="5" t="s">
        <v>250</v>
      </c>
      <c r="B96" s="4">
        <v>14523381</v>
      </c>
      <c r="C96" s="4">
        <v>1</v>
      </c>
      <c r="D96" s="4">
        <v>260644336</v>
      </c>
      <c r="E96" s="4">
        <v>28</v>
      </c>
      <c r="F96" s="4"/>
      <c r="G96" s="4"/>
      <c r="H96" s="30"/>
      <c r="I96" s="31"/>
    </row>
    <row r="97" spans="1:9" x14ac:dyDescent="0.4">
      <c r="A97" s="5" t="s">
        <v>251</v>
      </c>
      <c r="B97" s="4">
        <v>6005104</v>
      </c>
      <c r="C97" s="4">
        <v>1</v>
      </c>
      <c r="D97" s="4">
        <v>108289640</v>
      </c>
      <c r="E97" s="4">
        <v>14</v>
      </c>
      <c r="F97" s="4"/>
      <c r="G97" s="4"/>
      <c r="H97" s="30"/>
      <c r="I97" s="31"/>
    </row>
    <row r="98" spans="1:9" x14ac:dyDescent="0.4">
      <c r="A98" s="5" t="s">
        <v>252</v>
      </c>
      <c r="B98" s="4">
        <v>1429893</v>
      </c>
      <c r="C98" s="4">
        <v>1</v>
      </c>
      <c r="D98" s="4">
        <v>25925128</v>
      </c>
      <c r="E98" s="4">
        <v>14</v>
      </c>
      <c r="F98" s="4"/>
      <c r="G98" s="4"/>
      <c r="H98" s="30"/>
      <c r="I98" s="31"/>
    </row>
    <row r="99" spans="1:9" x14ac:dyDescent="0.4">
      <c r="A99" s="5" t="s">
        <v>253</v>
      </c>
      <c r="B99" s="4">
        <v>13374295</v>
      </c>
      <c r="C99" s="4">
        <v>1</v>
      </c>
      <c r="D99" s="4">
        <v>240792712</v>
      </c>
      <c r="E99" s="4">
        <v>28</v>
      </c>
      <c r="F99" s="4"/>
      <c r="G99" s="4"/>
      <c r="H99" s="30"/>
      <c r="I99" s="31"/>
    </row>
    <row r="100" spans="1:9" x14ac:dyDescent="0.4">
      <c r="A100" s="5" t="s">
        <v>254</v>
      </c>
      <c r="B100" s="4">
        <v>13863859</v>
      </c>
      <c r="C100" s="4">
        <v>1</v>
      </c>
      <c r="D100" s="4">
        <v>248846104</v>
      </c>
      <c r="E100" s="4">
        <v>28</v>
      </c>
      <c r="F100" s="4"/>
      <c r="G100" s="4"/>
      <c r="H100" s="30"/>
      <c r="I100" s="31"/>
    </row>
    <row r="101" spans="1:9" x14ac:dyDescent="0.4">
      <c r="A101" s="5" t="s">
        <v>255</v>
      </c>
      <c r="B101" s="4">
        <v>13122551</v>
      </c>
      <c r="C101" s="4">
        <v>1</v>
      </c>
      <c r="D101" s="4">
        <v>235832688</v>
      </c>
      <c r="E101" s="4">
        <v>28</v>
      </c>
      <c r="F101" s="4"/>
      <c r="G101" s="4"/>
      <c r="H101" s="30"/>
      <c r="I101" s="31"/>
    </row>
    <row r="102" spans="1:9" x14ac:dyDescent="0.4">
      <c r="A102" s="5" t="s">
        <v>256</v>
      </c>
      <c r="B102" s="4">
        <v>15444826</v>
      </c>
      <c r="C102" s="4">
        <v>1</v>
      </c>
      <c r="D102" s="4">
        <v>277172512</v>
      </c>
      <c r="E102" s="4">
        <v>28</v>
      </c>
      <c r="F102" s="4"/>
      <c r="G102" s="4"/>
      <c r="H102" s="30"/>
      <c r="I102" s="31"/>
    </row>
    <row r="103" spans="1:9" x14ac:dyDescent="0.4">
      <c r="A103" s="5" t="s">
        <v>257</v>
      </c>
      <c r="B103" s="4">
        <v>17737509</v>
      </c>
      <c r="C103" s="4">
        <v>1</v>
      </c>
      <c r="D103" s="4">
        <v>317928448</v>
      </c>
      <c r="E103" s="4">
        <v>42</v>
      </c>
      <c r="F103" s="4"/>
      <c r="G103" s="4"/>
      <c r="H103" s="30"/>
      <c r="I103" s="31"/>
    </row>
    <row r="104" spans="1:9" x14ac:dyDescent="0.4">
      <c r="A104" s="5" t="s">
        <v>258</v>
      </c>
      <c r="B104" s="4">
        <v>18723252</v>
      </c>
      <c r="C104" s="4">
        <v>1</v>
      </c>
      <c r="D104" s="4">
        <v>335299048</v>
      </c>
      <c r="E104" s="4">
        <v>42</v>
      </c>
      <c r="F104" s="4"/>
      <c r="G104" s="4"/>
      <c r="H104" s="30"/>
      <c r="I104" s="31"/>
    </row>
    <row r="105" spans="1:9" x14ac:dyDescent="0.4">
      <c r="A105" s="5" t="s">
        <v>259</v>
      </c>
      <c r="B105" s="4">
        <v>20861161</v>
      </c>
      <c r="C105" s="4">
        <v>1</v>
      </c>
      <c r="D105" s="4">
        <v>372385192</v>
      </c>
      <c r="E105" s="4">
        <v>42</v>
      </c>
      <c r="F105" s="4"/>
      <c r="G105" s="4"/>
      <c r="H105" s="30"/>
      <c r="I105" s="31"/>
    </row>
    <row r="106" spans="1:9" x14ac:dyDescent="0.4">
      <c r="A106" s="5" t="s">
        <v>260</v>
      </c>
      <c r="B106" s="4">
        <v>35906880</v>
      </c>
      <c r="C106" s="4">
        <v>1</v>
      </c>
      <c r="D106" s="4">
        <v>634948600</v>
      </c>
      <c r="E106" s="4">
        <v>70</v>
      </c>
      <c r="F106" s="4"/>
      <c r="G106" s="4"/>
      <c r="H106" s="30"/>
      <c r="I106" s="31"/>
    </row>
    <row r="107" spans="1:9" x14ac:dyDescent="0.4">
      <c r="A107" s="5" t="s">
        <v>261</v>
      </c>
      <c r="B107" s="4">
        <v>28639534</v>
      </c>
      <c r="C107" s="4">
        <v>1</v>
      </c>
      <c r="D107" s="4">
        <v>509516136</v>
      </c>
      <c r="E107" s="4">
        <v>56</v>
      </c>
      <c r="F107" s="4"/>
      <c r="G107" s="4"/>
      <c r="H107" s="30"/>
      <c r="I107" s="31"/>
    </row>
    <row r="108" spans="1:9" x14ac:dyDescent="0.4">
      <c r="A108" s="5" t="s">
        <v>262</v>
      </c>
      <c r="B108" s="4">
        <v>32393351</v>
      </c>
      <c r="C108" s="4">
        <v>1</v>
      </c>
      <c r="D108" s="4">
        <v>575742800</v>
      </c>
      <c r="E108" s="4">
        <v>56</v>
      </c>
      <c r="F108" s="4"/>
      <c r="G108" s="4"/>
      <c r="H108" s="30"/>
      <c r="I108" s="31"/>
    </row>
    <row r="109" spans="1:9" x14ac:dyDescent="0.4">
      <c r="A109" s="5" t="s">
        <v>263</v>
      </c>
      <c r="B109" s="4">
        <v>13221939</v>
      </c>
      <c r="C109" s="4">
        <v>1</v>
      </c>
      <c r="D109" s="4">
        <v>235931032</v>
      </c>
      <c r="E109" s="4">
        <v>28</v>
      </c>
      <c r="F109" s="4"/>
      <c r="G109" s="4"/>
      <c r="H109" s="30"/>
      <c r="I109" s="31"/>
    </row>
    <row r="110" spans="1:9" x14ac:dyDescent="0.4">
      <c r="A110" s="5" t="s">
        <v>264</v>
      </c>
      <c r="B110" s="4">
        <v>2764783</v>
      </c>
      <c r="C110" s="4">
        <v>1</v>
      </c>
      <c r="D110" s="4">
        <v>48866296</v>
      </c>
      <c r="E110" s="4">
        <v>14</v>
      </c>
      <c r="F110" s="4"/>
      <c r="G110" s="4"/>
      <c r="H110" s="30"/>
      <c r="I110" s="31"/>
    </row>
    <row r="111" spans="1:9" x14ac:dyDescent="0.4">
      <c r="A111" s="5" t="s">
        <v>265</v>
      </c>
      <c r="B111" s="4">
        <v>26599880</v>
      </c>
      <c r="C111" s="4">
        <v>1</v>
      </c>
      <c r="D111" s="4">
        <v>468335776</v>
      </c>
      <c r="E111" s="4">
        <v>56</v>
      </c>
      <c r="F111" s="4"/>
      <c r="G111" s="4"/>
      <c r="H111" s="30"/>
      <c r="I111" s="31"/>
    </row>
    <row r="112" spans="1:9" x14ac:dyDescent="0.4">
      <c r="A112" s="5" t="s">
        <v>266</v>
      </c>
      <c r="B112" s="4">
        <v>25407180</v>
      </c>
      <c r="C112" s="4">
        <v>1</v>
      </c>
      <c r="D112" s="4">
        <v>448070976</v>
      </c>
      <c r="E112" s="4">
        <v>56</v>
      </c>
      <c r="F112" s="4"/>
      <c r="G112" s="4"/>
      <c r="H112" s="30"/>
      <c r="I112" s="31"/>
    </row>
    <row r="113" spans="1:9" x14ac:dyDescent="0.4">
      <c r="A113" s="5" t="s">
        <v>267</v>
      </c>
      <c r="B113" s="4">
        <v>21455026</v>
      </c>
      <c r="C113" s="4">
        <v>1</v>
      </c>
      <c r="D113" s="4">
        <v>379434144</v>
      </c>
      <c r="E113" s="4">
        <v>42</v>
      </c>
      <c r="F113" s="4"/>
      <c r="G113" s="4"/>
      <c r="H113" s="30"/>
      <c r="I113" s="31"/>
    </row>
    <row r="114" spans="1:9" x14ac:dyDescent="0.4">
      <c r="A114" s="5" t="s">
        <v>268</v>
      </c>
      <c r="B114" s="4">
        <v>22951279</v>
      </c>
      <c r="C114" s="4">
        <v>1</v>
      </c>
      <c r="D114" s="4">
        <v>405101560</v>
      </c>
      <c r="E114" s="4">
        <v>42</v>
      </c>
      <c r="F114" s="4"/>
      <c r="G114" s="4"/>
      <c r="H114" s="30"/>
      <c r="I114" s="31"/>
    </row>
    <row r="115" spans="1:9" x14ac:dyDescent="0.4">
      <c r="A115" s="5" t="s">
        <v>269</v>
      </c>
      <c r="B115" s="4">
        <v>22778714</v>
      </c>
      <c r="C115" s="4">
        <v>1</v>
      </c>
      <c r="D115" s="4">
        <v>401771360</v>
      </c>
      <c r="E115" s="4">
        <v>42</v>
      </c>
      <c r="F115" s="4"/>
      <c r="G115" s="4"/>
      <c r="H115" s="30"/>
      <c r="I115" s="31"/>
    </row>
    <row r="116" spans="1:9" x14ac:dyDescent="0.4">
      <c r="A116" s="5" t="s">
        <v>270</v>
      </c>
      <c r="B116" s="4">
        <v>22795389</v>
      </c>
      <c r="C116" s="4">
        <v>1</v>
      </c>
      <c r="D116" s="4">
        <v>402302672</v>
      </c>
      <c r="E116" s="4">
        <v>42</v>
      </c>
      <c r="F116" s="4"/>
      <c r="G116" s="4"/>
      <c r="H116" s="30"/>
      <c r="I116" s="31"/>
    </row>
    <row r="117" spans="1:9" x14ac:dyDescent="0.4">
      <c r="A117" s="5" t="s">
        <v>271</v>
      </c>
      <c r="B117" s="4">
        <v>21600329</v>
      </c>
      <c r="C117" s="4">
        <v>1</v>
      </c>
      <c r="D117" s="4">
        <v>381176952</v>
      </c>
      <c r="E117" s="4">
        <v>42</v>
      </c>
      <c r="F117" s="4"/>
      <c r="G117" s="4"/>
      <c r="H117" s="30"/>
      <c r="I117" s="31"/>
    </row>
    <row r="118" spans="1:9" x14ac:dyDescent="0.4">
      <c r="A118" s="5" t="s">
        <v>272</v>
      </c>
      <c r="B118" s="4">
        <v>33255989</v>
      </c>
      <c r="C118" s="4">
        <v>1</v>
      </c>
      <c r="D118" s="4">
        <v>582800808</v>
      </c>
      <c r="E118" s="4">
        <v>56</v>
      </c>
      <c r="F118" s="4"/>
      <c r="G118" s="4"/>
      <c r="H118" s="30"/>
      <c r="I118" s="31"/>
    </row>
    <row r="119" spans="1:9" x14ac:dyDescent="0.4">
      <c r="A119" s="5" t="s">
        <v>273</v>
      </c>
      <c r="B119" s="4">
        <v>25834879</v>
      </c>
      <c r="C119" s="4">
        <v>1</v>
      </c>
      <c r="D119" s="4">
        <v>454228512</v>
      </c>
      <c r="E119" s="4">
        <v>56</v>
      </c>
      <c r="F119" s="4"/>
      <c r="G119" s="4"/>
      <c r="H119" s="30"/>
      <c r="I119" s="31"/>
    </row>
    <row r="120" spans="1:9" x14ac:dyDescent="0.4">
      <c r="A120" s="5" t="s">
        <v>274</v>
      </c>
      <c r="B120" s="4">
        <v>26656622</v>
      </c>
      <c r="C120" s="4">
        <v>1</v>
      </c>
      <c r="D120" s="4">
        <v>469302864</v>
      </c>
      <c r="E120" s="4">
        <v>56</v>
      </c>
      <c r="F120" s="4"/>
      <c r="G120" s="4"/>
      <c r="H120" s="30"/>
      <c r="I120" s="31"/>
    </row>
    <row r="121" spans="1:9" x14ac:dyDescent="0.4">
      <c r="A121" s="5" t="s">
        <v>275</v>
      </c>
      <c r="B121" s="4">
        <v>10045934</v>
      </c>
      <c r="C121" s="4">
        <v>1</v>
      </c>
      <c r="D121" s="4">
        <v>177814336</v>
      </c>
      <c r="E121" s="4">
        <v>28</v>
      </c>
      <c r="F121" s="4"/>
      <c r="G121" s="4"/>
      <c r="H121" s="30"/>
      <c r="I121" s="31"/>
    </row>
    <row r="122" spans="1:9" x14ac:dyDescent="0.4">
      <c r="A122" s="5" t="s">
        <v>276</v>
      </c>
      <c r="B122" s="4">
        <v>2025147</v>
      </c>
      <c r="C122" s="4">
        <v>1</v>
      </c>
      <c r="D122" s="4">
        <v>36064408</v>
      </c>
      <c r="E122" s="4">
        <v>14</v>
      </c>
      <c r="F122" s="4"/>
      <c r="G122" s="4"/>
      <c r="H122" s="30"/>
      <c r="I122" s="31"/>
    </row>
    <row r="123" spans="1:9" x14ac:dyDescent="0.4">
      <c r="A123" s="5" t="s">
        <v>277</v>
      </c>
      <c r="B123" s="4">
        <v>19444034</v>
      </c>
      <c r="C123" s="4">
        <v>1</v>
      </c>
      <c r="D123" s="4">
        <v>343730072</v>
      </c>
      <c r="E123" s="4">
        <v>42</v>
      </c>
      <c r="F123" s="4"/>
      <c r="G123" s="4"/>
      <c r="H123" s="30"/>
      <c r="I123" s="31"/>
    </row>
    <row r="124" spans="1:9" x14ac:dyDescent="0.4">
      <c r="A124" s="5" t="s">
        <v>278</v>
      </c>
      <c r="B124" s="4">
        <v>18127829</v>
      </c>
      <c r="C124" s="4">
        <v>1</v>
      </c>
      <c r="D124" s="4">
        <v>320706152</v>
      </c>
      <c r="E124" s="4">
        <v>42</v>
      </c>
      <c r="F124" s="4"/>
      <c r="G124" s="4"/>
      <c r="H124" s="30"/>
      <c r="I124" s="31"/>
    </row>
    <row r="125" spans="1:9" x14ac:dyDescent="0.4">
      <c r="A125" s="5" t="s">
        <v>279</v>
      </c>
      <c r="B125" s="4">
        <v>16297169</v>
      </c>
      <c r="C125" s="4">
        <v>1</v>
      </c>
      <c r="D125" s="4">
        <v>288437224</v>
      </c>
      <c r="E125" s="4">
        <v>28</v>
      </c>
      <c r="F125" s="4"/>
      <c r="G125" s="4"/>
      <c r="H125" s="30"/>
      <c r="I125" s="31"/>
    </row>
    <row r="126" spans="1:9" x14ac:dyDescent="0.4">
      <c r="A126" s="5" t="s">
        <v>280</v>
      </c>
      <c r="B126" s="4">
        <v>17439493</v>
      </c>
      <c r="C126" s="4">
        <v>1</v>
      </c>
      <c r="D126" s="4">
        <v>309175000</v>
      </c>
      <c r="E126" s="4">
        <v>42</v>
      </c>
      <c r="F126" s="4"/>
      <c r="G126" s="4"/>
      <c r="H126" s="30"/>
      <c r="I126" s="31"/>
    </row>
    <row r="127" spans="1:9" x14ac:dyDescent="0.4">
      <c r="A127" s="5" t="s">
        <v>281</v>
      </c>
      <c r="B127" s="4">
        <v>17185974</v>
      </c>
      <c r="C127" s="4">
        <v>1</v>
      </c>
      <c r="D127" s="4">
        <v>304507976</v>
      </c>
      <c r="E127" s="4">
        <v>42</v>
      </c>
      <c r="F127" s="4"/>
      <c r="G127" s="4"/>
      <c r="H127" s="30"/>
      <c r="I127" s="31"/>
    </row>
    <row r="128" spans="1:9" x14ac:dyDescent="0.4">
      <c r="A128" s="5" t="s">
        <v>282</v>
      </c>
      <c r="B128" s="4">
        <v>18503348</v>
      </c>
      <c r="C128" s="4">
        <v>1</v>
      </c>
      <c r="D128" s="4">
        <v>327519016</v>
      </c>
      <c r="E128" s="4">
        <v>42</v>
      </c>
      <c r="F128" s="4"/>
      <c r="G128" s="4"/>
      <c r="H128" s="30"/>
      <c r="I128" s="31"/>
    </row>
    <row r="129" spans="1:9" x14ac:dyDescent="0.4">
      <c r="A129" s="5" t="s">
        <v>283</v>
      </c>
      <c r="B129" s="4">
        <v>17701151</v>
      </c>
      <c r="C129" s="4">
        <v>1</v>
      </c>
      <c r="D129" s="4">
        <v>313035584</v>
      </c>
      <c r="E129" s="4">
        <v>42</v>
      </c>
      <c r="F129" s="4"/>
      <c r="G129" s="4"/>
      <c r="H129" s="30"/>
      <c r="I129" s="31"/>
    </row>
    <row r="130" spans="1:9" x14ac:dyDescent="0.4">
      <c r="A130" s="5" t="s">
        <v>284</v>
      </c>
      <c r="B130" s="4">
        <v>28171101</v>
      </c>
      <c r="C130" s="4">
        <v>1</v>
      </c>
      <c r="D130" s="4">
        <v>495345680</v>
      </c>
      <c r="E130" s="4">
        <v>56</v>
      </c>
      <c r="F130" s="4"/>
      <c r="G130" s="4"/>
      <c r="H130" s="30"/>
      <c r="I130" s="31"/>
    </row>
    <row r="131" spans="1:9" x14ac:dyDescent="0.4">
      <c r="A131" s="5" t="s">
        <v>285</v>
      </c>
      <c r="B131" s="4">
        <v>22854511</v>
      </c>
      <c r="C131" s="4">
        <v>1</v>
      </c>
      <c r="D131" s="4">
        <v>401943576</v>
      </c>
      <c r="E131" s="4">
        <v>42</v>
      </c>
      <c r="F131" s="4"/>
      <c r="G131" s="4"/>
      <c r="H131" s="30"/>
      <c r="I131" s="31"/>
    </row>
    <row r="132" spans="1:9" x14ac:dyDescent="0.4">
      <c r="A132" s="5" t="s">
        <v>286</v>
      </c>
      <c r="B132" s="4">
        <v>25129273</v>
      </c>
      <c r="C132" s="4">
        <v>1</v>
      </c>
      <c r="D132" s="4">
        <v>441781704</v>
      </c>
      <c r="E132" s="4">
        <v>42</v>
      </c>
      <c r="F132" s="4"/>
      <c r="G132" s="4"/>
      <c r="H132" s="30"/>
      <c r="I132" s="31"/>
    </row>
    <row r="133" spans="1:9" x14ac:dyDescent="0.4">
      <c r="A133" s="5" t="s">
        <v>287</v>
      </c>
      <c r="B133" s="4">
        <v>1154075</v>
      </c>
      <c r="C133" s="4">
        <v>1</v>
      </c>
      <c r="D133" s="4">
        <v>20403096</v>
      </c>
      <c r="E133" s="4">
        <v>14</v>
      </c>
      <c r="F133" s="4"/>
      <c r="G133" s="4"/>
      <c r="H133" s="30"/>
      <c r="I133" s="31"/>
    </row>
    <row r="134" spans="1:9" x14ac:dyDescent="0.4">
      <c r="A134" s="5" t="s">
        <v>288</v>
      </c>
      <c r="B134" s="4">
        <v>0</v>
      </c>
      <c r="C134" s="4">
        <v>1</v>
      </c>
      <c r="D134" s="4">
        <v>104</v>
      </c>
      <c r="E134" s="4">
        <v>14</v>
      </c>
      <c r="F134" s="4"/>
      <c r="G134" s="4"/>
      <c r="H134" s="30"/>
      <c r="I134" s="31"/>
    </row>
    <row r="135" spans="1:9" x14ac:dyDescent="0.4">
      <c r="A135" s="5" t="s">
        <v>289</v>
      </c>
      <c r="B135" s="4">
        <v>0</v>
      </c>
      <c r="C135" s="4">
        <v>1</v>
      </c>
      <c r="D135" s="4">
        <v>104</v>
      </c>
      <c r="E135" s="4">
        <v>14</v>
      </c>
      <c r="F135" s="4"/>
      <c r="G135" s="4"/>
      <c r="H135" s="30"/>
      <c r="I135" s="31"/>
    </row>
    <row r="136" spans="1:9" x14ac:dyDescent="0.4">
      <c r="A136" s="5" t="s">
        <v>290</v>
      </c>
      <c r="B136" s="4">
        <v>0</v>
      </c>
      <c r="C136" s="4">
        <v>1</v>
      </c>
      <c r="D136" s="4">
        <v>104</v>
      </c>
      <c r="E136" s="4">
        <v>14</v>
      </c>
      <c r="F136" s="4"/>
      <c r="G136" s="4"/>
      <c r="H136" s="30"/>
      <c r="I136" s="31"/>
    </row>
    <row r="137" spans="1:9" x14ac:dyDescent="0.4">
      <c r="A137" s="5" t="s">
        <v>291</v>
      </c>
      <c r="B137" s="4">
        <v>0</v>
      </c>
      <c r="C137" s="4">
        <v>1</v>
      </c>
      <c r="D137" s="4">
        <v>104</v>
      </c>
      <c r="E137" s="4">
        <v>14</v>
      </c>
      <c r="F137" s="4"/>
      <c r="G137" s="4"/>
      <c r="H137" s="30"/>
      <c r="I137" s="31"/>
    </row>
    <row r="138" spans="1:9" x14ac:dyDescent="0.4">
      <c r="A138" s="5" t="s">
        <v>292</v>
      </c>
      <c r="B138" s="4">
        <v>0</v>
      </c>
      <c r="C138" s="4">
        <v>1</v>
      </c>
      <c r="D138" s="4">
        <v>104</v>
      </c>
      <c r="E138" s="4">
        <v>14</v>
      </c>
      <c r="F138" s="4"/>
      <c r="G138" s="4"/>
      <c r="H138" s="30"/>
      <c r="I138" s="31"/>
    </row>
    <row r="139" spans="1:9" x14ac:dyDescent="0.4">
      <c r="A139" s="5" t="s">
        <v>293</v>
      </c>
      <c r="B139" s="4">
        <v>0</v>
      </c>
      <c r="C139" s="4">
        <v>1</v>
      </c>
      <c r="D139" s="4">
        <v>104</v>
      </c>
      <c r="E139" s="4">
        <v>14</v>
      </c>
      <c r="F139" s="4"/>
      <c r="G139" s="4"/>
      <c r="H139" s="30"/>
      <c r="I139" s="31"/>
    </row>
    <row r="140" spans="1:9" x14ac:dyDescent="0.4">
      <c r="A140" s="5" t="s">
        <v>294</v>
      </c>
      <c r="B140" s="4">
        <v>0</v>
      </c>
      <c r="C140" s="4">
        <v>1</v>
      </c>
      <c r="D140" s="4">
        <v>104</v>
      </c>
      <c r="E140" s="4">
        <v>14</v>
      </c>
      <c r="F140" s="4"/>
      <c r="G140" s="4"/>
      <c r="H140" s="30"/>
      <c r="I140" s="31"/>
    </row>
    <row r="141" spans="1:9" x14ac:dyDescent="0.4">
      <c r="A141" s="5" t="s">
        <v>295</v>
      </c>
      <c r="B141" s="4">
        <v>0</v>
      </c>
      <c r="C141" s="4">
        <v>1</v>
      </c>
      <c r="D141" s="4">
        <v>104</v>
      </c>
      <c r="E141" s="4">
        <v>14</v>
      </c>
      <c r="F141" s="4"/>
      <c r="G141" s="4"/>
      <c r="H141" s="30"/>
      <c r="I141" s="31"/>
    </row>
    <row r="142" spans="1:9" x14ac:dyDescent="0.4">
      <c r="A142" s="5" t="s">
        <v>296</v>
      </c>
      <c r="B142" s="4">
        <v>0</v>
      </c>
      <c r="C142" s="4">
        <v>1</v>
      </c>
      <c r="D142" s="4">
        <v>104</v>
      </c>
      <c r="E142" s="4">
        <v>14</v>
      </c>
      <c r="F142" s="4"/>
      <c r="G142" s="4"/>
      <c r="H142" s="30"/>
      <c r="I142" s="31"/>
    </row>
    <row r="143" spans="1:9" x14ac:dyDescent="0.4">
      <c r="A143" s="5" t="s">
        <v>297</v>
      </c>
      <c r="B143" s="4">
        <v>0</v>
      </c>
      <c r="C143" s="4">
        <v>1</v>
      </c>
      <c r="D143" s="4">
        <v>104</v>
      </c>
      <c r="E143" s="4">
        <v>14</v>
      </c>
      <c r="F143" s="4"/>
      <c r="G143" s="4"/>
      <c r="H143" s="30"/>
      <c r="I143" s="31"/>
    </row>
    <row r="144" spans="1:9" x14ac:dyDescent="0.4">
      <c r="A144" s="5" t="s">
        <v>298</v>
      </c>
      <c r="B144" s="4">
        <v>0</v>
      </c>
      <c r="C144" s="4">
        <v>1</v>
      </c>
      <c r="D144" s="4">
        <v>104</v>
      </c>
      <c r="E144" s="4">
        <v>14</v>
      </c>
      <c r="F144" s="4"/>
      <c r="G144" s="4"/>
      <c r="H144" s="30"/>
      <c r="I144" s="31"/>
    </row>
    <row r="145" spans="1:9" x14ac:dyDescent="0.4">
      <c r="A145" s="5" t="s">
        <v>299</v>
      </c>
      <c r="B145" s="4">
        <v>0</v>
      </c>
      <c r="C145" s="4">
        <v>1</v>
      </c>
      <c r="D145" s="4">
        <v>104</v>
      </c>
      <c r="E145" s="4">
        <v>14</v>
      </c>
      <c r="F145" s="4"/>
      <c r="G145" s="4"/>
      <c r="H145" s="30"/>
      <c r="I145" s="31"/>
    </row>
    <row r="146" spans="1:9" x14ac:dyDescent="0.4">
      <c r="A146" s="5" t="s">
        <v>300</v>
      </c>
      <c r="B146" s="4">
        <v>0</v>
      </c>
      <c r="C146" s="4">
        <v>1</v>
      </c>
      <c r="D146" s="4">
        <v>104</v>
      </c>
      <c r="E146" s="4">
        <v>14</v>
      </c>
      <c r="F146" s="4"/>
      <c r="G146" s="4"/>
      <c r="H146" s="30"/>
      <c r="I146" s="31"/>
    </row>
    <row r="147" spans="1:9" x14ac:dyDescent="0.4">
      <c r="A147" s="5" t="s">
        <v>301</v>
      </c>
      <c r="B147" s="4">
        <v>0</v>
      </c>
      <c r="C147" s="4">
        <v>1</v>
      </c>
      <c r="D147" s="4">
        <v>104</v>
      </c>
      <c r="E147" s="4">
        <v>14</v>
      </c>
      <c r="F147" s="4"/>
      <c r="G147" s="4"/>
      <c r="H147" s="30"/>
      <c r="I147" s="31"/>
    </row>
    <row r="148" spans="1:9" x14ac:dyDescent="0.4">
      <c r="A148" s="5" t="s">
        <v>302</v>
      </c>
      <c r="B148" s="4">
        <v>0</v>
      </c>
      <c r="C148" s="4">
        <v>1</v>
      </c>
      <c r="D148" s="4">
        <v>104</v>
      </c>
      <c r="E148" s="4">
        <v>14</v>
      </c>
      <c r="F148" s="4"/>
      <c r="G148" s="4"/>
      <c r="H148" s="30"/>
      <c r="I148" s="31"/>
    </row>
    <row r="149" spans="1:9" x14ac:dyDescent="0.4">
      <c r="A149" s="5" t="s">
        <v>303</v>
      </c>
      <c r="B149" s="4">
        <v>0</v>
      </c>
      <c r="C149" s="4">
        <v>1</v>
      </c>
      <c r="D149" s="4">
        <v>104</v>
      </c>
      <c r="E149" s="4">
        <v>14</v>
      </c>
      <c r="F149" s="4"/>
      <c r="G149" s="4"/>
      <c r="H149" s="30"/>
      <c r="I149" s="31"/>
    </row>
    <row r="150" spans="1:9" x14ac:dyDescent="0.4">
      <c r="A150" s="5" t="s">
        <v>304</v>
      </c>
      <c r="B150" s="4">
        <v>0</v>
      </c>
      <c r="C150" s="4">
        <v>1</v>
      </c>
      <c r="D150" s="4">
        <v>104</v>
      </c>
      <c r="E150" s="4">
        <v>14</v>
      </c>
      <c r="F150" s="4"/>
      <c r="G150" s="4"/>
      <c r="H150" s="30"/>
      <c r="I150" s="31"/>
    </row>
    <row r="151" spans="1:9" x14ac:dyDescent="0.4">
      <c r="A151" s="5" t="s">
        <v>305</v>
      </c>
      <c r="B151" s="4">
        <v>0</v>
      </c>
      <c r="C151" s="4">
        <v>1</v>
      </c>
      <c r="D151" s="4">
        <v>104</v>
      </c>
      <c r="E151" s="4">
        <v>14</v>
      </c>
      <c r="F151" s="4"/>
      <c r="G151" s="4"/>
      <c r="H151" s="30"/>
      <c r="I151" s="31"/>
    </row>
    <row r="152" spans="1:9" x14ac:dyDescent="0.4">
      <c r="A152" s="5" t="s">
        <v>306</v>
      </c>
      <c r="B152" s="4">
        <v>0</v>
      </c>
      <c r="C152" s="4">
        <v>1</v>
      </c>
      <c r="D152" s="4">
        <v>104</v>
      </c>
      <c r="E152" s="4">
        <v>14</v>
      </c>
      <c r="F152" s="4"/>
      <c r="G152" s="4"/>
      <c r="H152" s="30"/>
      <c r="I152" s="31"/>
    </row>
    <row r="153" spans="1:9" x14ac:dyDescent="0.4">
      <c r="A153" s="5" t="s">
        <v>307</v>
      </c>
      <c r="B153" s="4">
        <v>0</v>
      </c>
      <c r="C153" s="4">
        <v>1</v>
      </c>
      <c r="D153" s="4">
        <v>104</v>
      </c>
      <c r="E153" s="4">
        <v>14</v>
      </c>
      <c r="F153" s="4"/>
      <c r="G153" s="4"/>
      <c r="H153" s="30"/>
      <c r="I153" s="31"/>
    </row>
    <row r="154" spans="1:9" x14ac:dyDescent="0.4">
      <c r="A154" s="5" t="s">
        <v>308</v>
      </c>
      <c r="B154" s="4">
        <v>0</v>
      </c>
      <c r="C154" s="4">
        <v>1</v>
      </c>
      <c r="D154" s="4">
        <v>104</v>
      </c>
      <c r="E154" s="4">
        <v>14</v>
      </c>
      <c r="F154" s="4"/>
      <c r="G154" s="4"/>
      <c r="H154" s="30"/>
      <c r="I154" s="31"/>
    </row>
    <row r="155" spans="1:9" x14ac:dyDescent="0.4">
      <c r="A155" s="2" t="s">
        <v>55</v>
      </c>
      <c r="B155" s="4">
        <v>74</v>
      </c>
      <c r="C155" s="4">
        <v>1</v>
      </c>
      <c r="D155" s="4">
        <v>872</v>
      </c>
      <c r="E155" s="4">
        <v>10</v>
      </c>
      <c r="F155" s="4"/>
      <c r="G155" s="4"/>
      <c r="H155" s="30"/>
      <c r="I155" s="31"/>
    </row>
    <row r="156" spans="1:9" x14ac:dyDescent="0.4">
      <c r="A156" s="5" t="s">
        <v>55</v>
      </c>
      <c r="B156" s="4">
        <v>74</v>
      </c>
      <c r="C156" s="4">
        <v>1</v>
      </c>
      <c r="D156" s="4">
        <v>872</v>
      </c>
      <c r="E156" s="4">
        <v>10</v>
      </c>
      <c r="F156" s="4"/>
      <c r="G156" s="4"/>
      <c r="H156" s="30"/>
      <c r="I156" s="31"/>
    </row>
    <row r="157" spans="1:9" x14ac:dyDescent="0.4">
      <c r="A157" s="2" t="s">
        <v>3</v>
      </c>
      <c r="B157" s="4">
        <v>1407421270</v>
      </c>
      <c r="C157" s="4">
        <v>148</v>
      </c>
      <c r="D157" s="4">
        <v>25262718248</v>
      </c>
      <c r="E157" s="4">
        <v>3668</v>
      </c>
      <c r="F157" s="4"/>
      <c r="G157" s="4"/>
      <c r="H157" s="30"/>
      <c r="I157" s="3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C2ABB-5F99-40A6-9B45-D0F652434A71}">
  <sheetPr codeName="Sheet3"/>
  <dimension ref="A1:B3"/>
  <sheetViews>
    <sheetView showGridLines="0" zoomScaleNormal="100" workbookViewId="0">
      <pane xSplit="1" ySplit="3" topLeftCell="B4" activePane="bottomRight" state="frozen"/>
      <selection pane="topRight" activeCell="C1" sqref="C1"/>
      <selection pane="bottomLeft" activeCell="A4" sqref="A4"/>
      <selection pane="bottomRight"/>
    </sheetView>
  </sheetViews>
  <sheetFormatPr defaultRowHeight="14.6" x14ac:dyDescent="0.4"/>
  <cols>
    <col min="1" max="1" width="12.53515625" bestFit="1" customWidth="1"/>
    <col min="2" max="2" width="18.07421875" bestFit="1" customWidth="1"/>
  </cols>
  <sheetData>
    <row r="1" spans="1:2" x14ac:dyDescent="0.4">
      <c r="A1" s="1" t="s">
        <v>14</v>
      </c>
      <c r="B1" t="s" vm="1">
        <v>15</v>
      </c>
    </row>
    <row r="3" spans="1:2" x14ac:dyDescent="0.4">
      <c r="A3" s="1" t="s">
        <v>0</v>
      </c>
      <c r="B3" t="s">
        <v>9</v>
      </c>
    </row>
  </sheetData>
  <pageMargins left="0.7" right="0.7" top="0.75" bottom="0.75" header="0.3" footer="0.3"/>
  <pageSetup paperSize="9"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90AEF2-BE94-405B-BA25-3E4C5F93F126}">
  <sheetPr codeName="Sheet4"/>
  <dimension ref="A1:J9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4.6" x14ac:dyDescent="0.4"/>
  <cols>
    <col min="1" max="1" width="49.3046875" bestFit="1" customWidth="1"/>
    <col min="2" max="2" width="15.69140625" bestFit="1" customWidth="1"/>
    <col min="3" max="3" width="18.84375" bestFit="1" customWidth="1"/>
    <col min="4" max="4" width="16.53515625" bestFit="1" customWidth="1"/>
    <col min="5" max="5" width="10.921875" bestFit="1" customWidth="1"/>
    <col min="6" max="7" width="11.3046875" bestFit="1" customWidth="1"/>
    <col min="8" max="8" width="15.61328125" bestFit="1" customWidth="1"/>
    <col min="9" max="9" width="9.53515625" bestFit="1" customWidth="1"/>
    <col min="10" max="10" width="5.53515625" bestFit="1" customWidth="1"/>
  </cols>
  <sheetData>
    <row r="1" spans="1:10" x14ac:dyDescent="0.4">
      <c r="A1" s="1" t="s">
        <v>14</v>
      </c>
      <c r="B1" t="s" vm="1">
        <v>15</v>
      </c>
    </row>
    <row r="2" spans="1:10" x14ac:dyDescent="0.4">
      <c r="A2" s="1" t="s">
        <v>94</v>
      </c>
      <c r="B2" t="s" vm="2">
        <v>95</v>
      </c>
    </row>
    <row r="4" spans="1:10" x14ac:dyDescent="0.4">
      <c r="A4" s="1" t="s">
        <v>0</v>
      </c>
      <c r="B4" t="s">
        <v>92</v>
      </c>
      <c r="C4" t="s">
        <v>23</v>
      </c>
      <c r="D4" t="s">
        <v>24</v>
      </c>
      <c r="E4" t="s">
        <v>106</v>
      </c>
      <c r="F4" t="s">
        <v>87</v>
      </c>
      <c r="G4" t="s">
        <v>88</v>
      </c>
      <c r="H4" t="s">
        <v>10</v>
      </c>
      <c r="I4" t="s">
        <v>90</v>
      </c>
      <c r="J4" t="s">
        <v>91</v>
      </c>
    </row>
    <row r="5" spans="1:10" x14ac:dyDescent="0.4">
      <c r="A5" s="2" t="s">
        <v>51</v>
      </c>
      <c r="B5" s="33" t="s">
        <v>93</v>
      </c>
      <c r="C5" s="4">
        <v>1868002</v>
      </c>
      <c r="D5" s="4">
        <v>1868002</v>
      </c>
      <c r="E5" s="3">
        <v>1.3290216927618907E-3</v>
      </c>
      <c r="F5" s="4">
        <v>0</v>
      </c>
      <c r="G5" s="4"/>
      <c r="H5" s="4">
        <v>4990648</v>
      </c>
      <c r="I5" s="4"/>
      <c r="J5" s="4"/>
    </row>
    <row r="6" spans="1:10" x14ac:dyDescent="0.4">
      <c r="A6" s="5" t="s">
        <v>89</v>
      </c>
      <c r="B6" s="33" t="s">
        <v>93</v>
      </c>
      <c r="C6" s="4">
        <v>1868002</v>
      </c>
      <c r="D6" s="4">
        <v>1868002</v>
      </c>
      <c r="E6" s="3">
        <v>1.3290216927618907E-3</v>
      </c>
      <c r="F6" s="4">
        <v>0</v>
      </c>
      <c r="G6" s="4">
        <v>0</v>
      </c>
      <c r="H6" s="4">
        <v>4981352</v>
      </c>
      <c r="I6" s="4"/>
      <c r="J6" s="4"/>
    </row>
    <row r="7" spans="1:10" x14ac:dyDescent="0.4">
      <c r="A7" s="5" t="s">
        <v>147</v>
      </c>
      <c r="B7" s="33" t="s">
        <v>93</v>
      </c>
      <c r="C7" s="4">
        <v>3281</v>
      </c>
      <c r="D7" s="4">
        <v>4018</v>
      </c>
      <c r="E7" s="3">
        <v>2.8586742206471284E-6</v>
      </c>
      <c r="F7" s="4">
        <v>0</v>
      </c>
      <c r="G7" s="4">
        <v>0</v>
      </c>
      <c r="H7" s="4">
        <v>5256</v>
      </c>
      <c r="I7" s="4"/>
      <c r="J7" s="4"/>
    </row>
    <row r="8" spans="1:10" x14ac:dyDescent="0.4">
      <c r="A8" s="5" t="s">
        <v>96</v>
      </c>
      <c r="B8" s="33" t="s">
        <v>93</v>
      </c>
      <c r="C8" s="4">
        <v>2517</v>
      </c>
      <c r="D8" s="4">
        <v>2517</v>
      </c>
      <c r="E8" s="3">
        <v>1.7907623228892042E-6</v>
      </c>
      <c r="F8" s="4">
        <v>0</v>
      </c>
      <c r="G8" s="4">
        <v>0</v>
      </c>
      <c r="H8" s="4">
        <v>4040</v>
      </c>
      <c r="I8" s="4"/>
      <c r="J8" s="4"/>
    </row>
    <row r="9" spans="1:10" x14ac:dyDescent="0.4">
      <c r="A9" s="2" t="s">
        <v>3</v>
      </c>
      <c r="B9" s="33" t="s">
        <v>93</v>
      </c>
      <c r="C9" s="4">
        <v>1868002</v>
      </c>
      <c r="D9" s="4">
        <v>1868002</v>
      </c>
      <c r="E9" s="3">
        <v>1.3290216927618907E-3</v>
      </c>
      <c r="F9" s="4">
        <v>0</v>
      </c>
      <c r="G9" s="4"/>
      <c r="H9" s="4">
        <v>4990648</v>
      </c>
      <c r="I9" s="4"/>
      <c r="J9" s="4"/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9608F-4888-4D5E-B0C0-6AE851CCB2E4}">
  <sheetPr codeName="Sheet5"/>
  <dimension ref="A1:E19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4.6" x14ac:dyDescent="0.4"/>
  <cols>
    <col min="1" max="1" width="12.53515625" bestFit="1" customWidth="1"/>
    <col min="2" max="2" width="13.53515625" bestFit="1" customWidth="1"/>
    <col min="3" max="3" width="14.23046875" bestFit="1" customWidth="1"/>
    <col min="4" max="5" width="10.3046875" bestFit="1" customWidth="1"/>
  </cols>
  <sheetData>
    <row r="1" spans="1:5" x14ac:dyDescent="0.4">
      <c r="A1" s="1" t="s">
        <v>14</v>
      </c>
      <c r="B1" t="s" vm="1">
        <v>15</v>
      </c>
    </row>
    <row r="3" spans="1:5" x14ac:dyDescent="0.4">
      <c r="A3" s="1" t="s">
        <v>0</v>
      </c>
      <c r="B3" t="s">
        <v>5</v>
      </c>
      <c r="C3" t="s">
        <v>11</v>
      </c>
      <c r="D3" t="s">
        <v>12</v>
      </c>
      <c r="E3" t="s">
        <v>13</v>
      </c>
    </row>
    <row r="4" spans="1:5" x14ac:dyDescent="0.4">
      <c r="A4" s="2" t="s">
        <v>25</v>
      </c>
      <c r="B4" s="4">
        <v>25262718248</v>
      </c>
      <c r="C4" s="3">
        <v>0.80809596558988528</v>
      </c>
      <c r="D4" s="4">
        <v>262</v>
      </c>
      <c r="E4" s="4">
        <v>148</v>
      </c>
    </row>
    <row r="5" spans="1:5" x14ac:dyDescent="0.4">
      <c r="A5" s="5">
        <v>1</v>
      </c>
      <c r="B5" s="4">
        <v>14216</v>
      </c>
      <c r="C5" s="3">
        <v>4.5473698174721489E-7</v>
      </c>
      <c r="D5" s="4">
        <v>31</v>
      </c>
      <c r="E5" s="4">
        <v>31</v>
      </c>
    </row>
    <row r="6" spans="1:5" x14ac:dyDescent="0.4">
      <c r="A6" s="5">
        <v>2</v>
      </c>
      <c r="B6" s="4">
        <v>184</v>
      </c>
      <c r="C6" s="3">
        <v>5.8857347102903447E-9</v>
      </c>
      <c r="D6" s="4">
        <v>11</v>
      </c>
      <c r="E6" s="4">
        <v>11</v>
      </c>
    </row>
    <row r="7" spans="1:5" x14ac:dyDescent="0.4">
      <c r="A7" s="5">
        <v>3</v>
      </c>
      <c r="B7" s="4">
        <v>7872</v>
      </c>
      <c r="C7" s="3">
        <v>2.5180708499676951E-7</v>
      </c>
      <c r="D7" s="4">
        <v>231</v>
      </c>
      <c r="E7" s="4">
        <v>122</v>
      </c>
    </row>
    <row r="8" spans="1:5" x14ac:dyDescent="0.4">
      <c r="A8" s="5">
        <v>4</v>
      </c>
      <c r="B8" s="4">
        <v>10060840</v>
      </c>
      <c r="C8" s="3">
        <v>3.2182301740585605E-4</v>
      </c>
      <c r="D8" s="4">
        <v>236</v>
      </c>
      <c r="E8" s="4">
        <v>122</v>
      </c>
    </row>
    <row r="9" spans="1:5" x14ac:dyDescent="0.4">
      <c r="A9" s="5">
        <v>5</v>
      </c>
      <c r="B9" s="4">
        <v>395121960</v>
      </c>
      <c r="C9" s="3">
        <v>1.2639038232445398E-2</v>
      </c>
      <c r="D9" s="4">
        <v>234</v>
      </c>
      <c r="E9" s="4">
        <v>120</v>
      </c>
    </row>
    <row r="10" spans="1:5" x14ac:dyDescent="0.4">
      <c r="A10" s="5">
        <v>6</v>
      </c>
      <c r="B10" s="4">
        <v>84605808</v>
      </c>
      <c r="C10" s="3">
        <v>2.7063442436834812E-3</v>
      </c>
      <c r="D10" s="4">
        <v>177</v>
      </c>
      <c r="E10" s="4">
        <v>102</v>
      </c>
    </row>
    <row r="11" spans="1:5" x14ac:dyDescent="0.4">
      <c r="A11" s="5">
        <v>7</v>
      </c>
      <c r="B11" s="4">
        <v>41931952</v>
      </c>
      <c r="C11" s="3">
        <v>1.341306224764286E-3</v>
      </c>
      <c r="D11" s="4">
        <v>126</v>
      </c>
      <c r="E11" s="4">
        <v>87</v>
      </c>
    </row>
    <row r="12" spans="1:5" x14ac:dyDescent="0.4">
      <c r="A12" s="5">
        <v>8</v>
      </c>
      <c r="B12" s="4">
        <v>20592</v>
      </c>
      <c r="C12" s="3">
        <v>6.5869048453423251E-7</v>
      </c>
      <c r="D12" s="4">
        <v>11</v>
      </c>
      <c r="E12" s="4">
        <v>11</v>
      </c>
    </row>
    <row r="13" spans="1:5" x14ac:dyDescent="0.4">
      <c r="A13" s="5">
        <v>9</v>
      </c>
      <c r="B13" s="4">
        <v>525760336</v>
      </c>
      <c r="C13" s="3">
        <v>1.6817857928745187E-2</v>
      </c>
      <c r="D13" s="4">
        <v>96</v>
      </c>
      <c r="E13" s="4">
        <v>50</v>
      </c>
    </row>
    <row r="14" spans="1:5" x14ac:dyDescent="0.4">
      <c r="A14" s="5">
        <v>10</v>
      </c>
      <c r="B14" s="4">
        <v>582494464</v>
      </c>
      <c r="C14" s="3">
        <v>1.8632651550634618E-2</v>
      </c>
      <c r="D14" s="4">
        <v>128</v>
      </c>
      <c r="E14" s="4">
        <v>81</v>
      </c>
    </row>
    <row r="15" spans="1:5" x14ac:dyDescent="0.4">
      <c r="A15" s="5">
        <v>12</v>
      </c>
      <c r="B15" s="4">
        <v>3045835560</v>
      </c>
      <c r="C15" s="3">
        <v>9.742923955069907E-2</v>
      </c>
      <c r="D15" s="4">
        <v>236</v>
      </c>
      <c r="E15" s="4">
        <v>122</v>
      </c>
    </row>
    <row r="16" spans="1:5" x14ac:dyDescent="0.4">
      <c r="A16" s="5">
        <v>16</v>
      </c>
      <c r="B16" s="4">
        <v>3866392</v>
      </c>
      <c r="C16" s="3">
        <v>1.2367694346733101E-4</v>
      </c>
      <c r="D16" s="4">
        <v>206</v>
      </c>
      <c r="E16" s="4">
        <v>96</v>
      </c>
    </row>
    <row r="17" spans="1:5" x14ac:dyDescent="0.4">
      <c r="A17" s="5">
        <v>21</v>
      </c>
      <c r="B17" s="4">
        <v>3778799128</v>
      </c>
      <c r="C17" s="3">
        <v>0.12087504995045917</v>
      </c>
      <c r="D17" s="4">
        <v>236</v>
      </c>
      <c r="E17" s="4">
        <v>122</v>
      </c>
    </row>
    <row r="18" spans="1:5" x14ac:dyDescent="0.4">
      <c r="A18" s="5">
        <v>32</v>
      </c>
      <c r="B18" s="4">
        <v>16794198944</v>
      </c>
      <c r="C18" s="3">
        <v>0.53720760682729485</v>
      </c>
      <c r="D18" s="4">
        <v>235</v>
      </c>
      <c r="E18" s="4">
        <v>121</v>
      </c>
    </row>
    <row r="19" spans="1:5" x14ac:dyDescent="0.4">
      <c r="A19" s="2" t="s">
        <v>3</v>
      </c>
      <c r="B19" s="4">
        <v>25262718248</v>
      </c>
      <c r="C19" s="3">
        <v>0.99999998080738683</v>
      </c>
      <c r="D19" s="4">
        <v>262</v>
      </c>
      <c r="E19" s="4">
        <v>148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B3E7D-99C2-49BE-9B9D-951137023008}">
  <sheetPr codeName="Sheet6"/>
  <dimension ref="A1:K12"/>
  <sheetViews>
    <sheetView showGridLines="0" zoomScaleNormal="100" workbookViewId="0">
      <pane xSplit="1" ySplit="3" topLeftCell="B4" activePane="bottomRight" state="frozen"/>
      <selection pane="topRight" activeCell="C1" sqref="C1"/>
      <selection pane="bottomLeft" activeCell="A4" sqref="A4"/>
      <selection pane="bottomRight"/>
    </sheetView>
  </sheetViews>
  <sheetFormatPr defaultRowHeight="14.6" x14ac:dyDescent="0.4"/>
  <cols>
    <col min="1" max="1" width="23" bestFit="1" customWidth="1"/>
    <col min="2" max="3" width="12.4609375" bestFit="1" customWidth="1"/>
    <col min="4" max="4" width="16.3828125" bestFit="1" customWidth="1"/>
    <col min="5" max="5" width="13.53515625" bestFit="1" customWidth="1"/>
    <col min="6" max="6" width="13" bestFit="1" customWidth="1"/>
    <col min="7" max="7" width="21.53515625" bestFit="1" customWidth="1"/>
    <col min="8" max="8" width="14.23046875" bestFit="1" customWidth="1"/>
    <col min="9" max="10" width="10.3046875" bestFit="1" customWidth="1"/>
    <col min="11" max="11" width="9.4609375" bestFit="1" customWidth="1"/>
  </cols>
  <sheetData>
    <row r="1" spans="1:11" x14ac:dyDescent="0.4">
      <c r="A1" s="1" t="s">
        <v>14</v>
      </c>
      <c r="B1" t="s" vm="1">
        <v>15</v>
      </c>
    </row>
    <row r="3" spans="1:11" x14ac:dyDescent="0.4">
      <c r="A3" s="1" t="s">
        <v>0</v>
      </c>
      <c r="B3" t="s">
        <v>22</v>
      </c>
      <c r="C3" t="s">
        <v>40</v>
      </c>
      <c r="D3" t="s">
        <v>42</v>
      </c>
      <c r="E3" t="s">
        <v>5</v>
      </c>
      <c r="F3" t="s">
        <v>43</v>
      </c>
      <c r="G3" t="s">
        <v>44</v>
      </c>
      <c r="H3" t="s">
        <v>11</v>
      </c>
      <c r="I3" t="s">
        <v>12</v>
      </c>
      <c r="J3" t="s">
        <v>13</v>
      </c>
      <c r="K3" t="s">
        <v>46</v>
      </c>
    </row>
    <row r="4" spans="1:11" x14ac:dyDescent="0.4">
      <c r="A4" s="2" t="s">
        <v>145</v>
      </c>
      <c r="B4" s="4">
        <v>4018</v>
      </c>
      <c r="C4" s="4">
        <v>4018</v>
      </c>
      <c r="D4" s="4">
        <v>1400</v>
      </c>
      <c r="E4" s="4">
        <v>8</v>
      </c>
      <c r="F4" s="4">
        <v>1360</v>
      </c>
      <c r="G4" s="4">
        <v>32</v>
      </c>
      <c r="H4" s="3">
        <v>4.4782764100035229E-8</v>
      </c>
      <c r="I4" s="4">
        <v>1</v>
      </c>
      <c r="J4" s="4">
        <v>1</v>
      </c>
      <c r="K4" s="4">
        <v>1</v>
      </c>
    </row>
    <row r="5" spans="1:11" x14ac:dyDescent="0.4">
      <c r="A5" s="2" t="s">
        <v>27</v>
      </c>
      <c r="B5" s="4">
        <v>1407418753</v>
      </c>
      <c r="C5" s="4">
        <v>1407418753</v>
      </c>
      <c r="D5" s="4">
        <v>14065880</v>
      </c>
      <c r="E5" s="4">
        <v>12009872</v>
      </c>
      <c r="F5" s="4">
        <v>1787872</v>
      </c>
      <c r="G5" s="4">
        <v>268136</v>
      </c>
      <c r="H5" s="3">
        <v>6.0957428427836874E-4</v>
      </c>
      <c r="I5" s="4">
        <v>261</v>
      </c>
      <c r="J5" s="4">
        <v>147</v>
      </c>
      <c r="K5" s="4">
        <v>6</v>
      </c>
    </row>
    <row r="6" spans="1:11" x14ac:dyDescent="0.4">
      <c r="A6" s="2" t="s">
        <v>146</v>
      </c>
      <c r="B6" s="4">
        <v>1405549176</v>
      </c>
      <c r="C6" s="4">
        <v>1405549176</v>
      </c>
      <c r="D6" s="4">
        <v>13091465648</v>
      </c>
      <c r="E6" s="4">
        <v>13091298144</v>
      </c>
      <c r="F6" s="4">
        <v>42128</v>
      </c>
      <c r="G6" s="4">
        <v>125376</v>
      </c>
      <c r="H6" s="3">
        <v>0.41892536632156369</v>
      </c>
      <c r="I6" s="4">
        <v>259</v>
      </c>
      <c r="J6" s="4">
        <v>145</v>
      </c>
      <c r="K6" s="4">
        <v>5</v>
      </c>
    </row>
    <row r="7" spans="1:11" x14ac:dyDescent="0.4">
      <c r="A7" s="2" t="s">
        <v>30</v>
      </c>
      <c r="B7" s="4">
        <v>1405549176</v>
      </c>
      <c r="C7" s="4">
        <v>1405549176</v>
      </c>
      <c r="D7" s="4">
        <v>312960</v>
      </c>
      <c r="E7" s="4">
        <v>291240</v>
      </c>
      <c r="F7" s="4">
        <v>240</v>
      </c>
      <c r="G7" s="4">
        <v>21480</v>
      </c>
      <c r="H7" s="3">
        <v>1.6965016138789974E-4</v>
      </c>
      <c r="I7" s="4">
        <v>259</v>
      </c>
      <c r="J7" s="4">
        <v>145</v>
      </c>
      <c r="K7" s="4">
        <v>2</v>
      </c>
    </row>
    <row r="8" spans="1:11" x14ac:dyDescent="0.4">
      <c r="A8" s="5" t="s">
        <v>86</v>
      </c>
      <c r="B8" s="4">
        <v>2517</v>
      </c>
      <c r="C8" s="4">
        <v>297</v>
      </c>
      <c r="D8" s="4">
        <v>5784</v>
      </c>
      <c r="E8" s="4">
        <v>4472</v>
      </c>
      <c r="F8" s="4">
        <v>120</v>
      </c>
      <c r="G8" s="4">
        <v>1192</v>
      </c>
      <c r="H8" s="3">
        <v>1.8501679111043126E-7</v>
      </c>
      <c r="I8" s="4">
        <v>1</v>
      </c>
      <c r="J8" s="4">
        <v>1</v>
      </c>
      <c r="K8" s="4">
        <v>1</v>
      </c>
    </row>
    <row r="9" spans="1:11" x14ac:dyDescent="0.4">
      <c r="A9" s="5" t="s">
        <v>129</v>
      </c>
      <c r="B9" s="4">
        <v>1405546659</v>
      </c>
      <c r="C9" s="4">
        <v>5071</v>
      </c>
      <c r="D9" s="4">
        <v>307176</v>
      </c>
      <c r="E9" s="4">
        <v>286768</v>
      </c>
      <c r="F9" s="4">
        <v>120</v>
      </c>
      <c r="G9" s="4">
        <v>20288</v>
      </c>
      <c r="H9" s="3">
        <v>9.8258502465660157E-6</v>
      </c>
      <c r="I9" s="4">
        <v>258</v>
      </c>
      <c r="J9" s="4">
        <v>144</v>
      </c>
      <c r="K9" s="4">
        <v>1</v>
      </c>
    </row>
    <row r="10" spans="1:11" x14ac:dyDescent="0.4">
      <c r="A10" s="2" t="s">
        <v>29</v>
      </c>
      <c r="B10" s="4">
        <v>1407421270</v>
      </c>
      <c r="C10" s="4">
        <v>1407421270</v>
      </c>
      <c r="D10" s="4">
        <v>18016811632</v>
      </c>
      <c r="E10" s="4">
        <v>12143285216</v>
      </c>
      <c r="F10" s="4">
        <v>5120375384</v>
      </c>
      <c r="G10" s="4">
        <v>753151032</v>
      </c>
      <c r="H10" s="3">
        <v>0.57647580011622646</v>
      </c>
      <c r="I10" s="4">
        <v>262</v>
      </c>
      <c r="J10" s="4">
        <v>148</v>
      </c>
      <c r="K10" s="4">
        <v>18</v>
      </c>
    </row>
    <row r="11" spans="1:11" x14ac:dyDescent="0.4">
      <c r="A11" s="2" t="s">
        <v>26</v>
      </c>
      <c r="B11" s="4">
        <v>1407421270</v>
      </c>
      <c r="C11" s="4">
        <v>1407421270</v>
      </c>
      <c r="D11" s="4">
        <v>134378669</v>
      </c>
      <c r="E11" s="4">
        <v>15833768</v>
      </c>
      <c r="F11" s="4">
        <v>96225445</v>
      </c>
      <c r="G11" s="4">
        <v>22319456</v>
      </c>
      <c r="H11" s="3">
        <v>4.4581023185671642E-3</v>
      </c>
      <c r="I11" s="4">
        <v>262</v>
      </c>
      <c r="J11" s="4">
        <v>148</v>
      </c>
      <c r="K11" s="4">
        <v>33</v>
      </c>
    </row>
    <row r="12" spans="1:11" x14ac:dyDescent="0.4">
      <c r="A12" s="2" t="s">
        <v>3</v>
      </c>
      <c r="B12" s="4">
        <v>1407421270</v>
      </c>
      <c r="C12" s="4">
        <v>1407421270</v>
      </c>
      <c r="D12" s="4">
        <v>31257036189</v>
      </c>
      <c r="E12" s="4">
        <v>25262718248</v>
      </c>
      <c r="F12" s="4">
        <v>5218432429</v>
      </c>
      <c r="G12" s="4">
        <v>775885512</v>
      </c>
      <c r="H12" s="3">
        <v>0.99999998080738683</v>
      </c>
      <c r="I12" s="4">
        <v>262</v>
      </c>
      <c r="J12" s="4">
        <v>148</v>
      </c>
      <c r="K12" s="4">
        <v>65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4B816E-FA05-44CE-B00A-BB658403CB22}">
  <sheetPr codeName="Sheet7"/>
  <dimension ref="A1:L15"/>
  <sheetViews>
    <sheetView showGridLines="0" zoomScaleNormal="100" workbookViewId="0">
      <pane xSplit="1" ySplit="3" topLeftCell="B4" activePane="bottomRight" state="frozen"/>
      <selection pane="topRight" activeCell="C1" sqref="C1"/>
      <selection pane="bottomLeft" activeCell="A4" sqref="A4"/>
      <selection pane="bottomRight"/>
    </sheetView>
  </sheetViews>
  <sheetFormatPr defaultRowHeight="14.6" x14ac:dyDescent="0.4"/>
  <cols>
    <col min="1" max="1" width="12.765625" bestFit="1" customWidth="1"/>
    <col min="2" max="3" width="12.4609375" bestFit="1" customWidth="1"/>
    <col min="4" max="4" width="16.3828125" bestFit="1" customWidth="1"/>
    <col min="5" max="5" width="13.53515625" bestFit="1" customWidth="1"/>
    <col min="6" max="6" width="13" bestFit="1" customWidth="1"/>
    <col min="7" max="7" width="21.53515625" bestFit="1" customWidth="1"/>
    <col min="8" max="8" width="14.23046875" bestFit="1" customWidth="1"/>
    <col min="9" max="10" width="10.3046875" bestFit="1" customWidth="1"/>
    <col min="11" max="11" width="9.4609375" bestFit="1" customWidth="1"/>
    <col min="12" max="12" width="10.23046875" bestFit="1" customWidth="1"/>
  </cols>
  <sheetData>
    <row r="1" spans="1:12" x14ac:dyDescent="0.4">
      <c r="A1" s="1" t="s">
        <v>14</v>
      </c>
      <c r="B1" t="s" vm="1">
        <v>15</v>
      </c>
    </row>
    <row r="3" spans="1:12" x14ac:dyDescent="0.4">
      <c r="A3" s="1" t="s">
        <v>0</v>
      </c>
      <c r="B3" t="s">
        <v>22</v>
      </c>
      <c r="C3" t="s">
        <v>40</v>
      </c>
      <c r="D3" t="s">
        <v>42</v>
      </c>
      <c r="E3" t="s">
        <v>5</v>
      </c>
      <c r="F3" t="s">
        <v>43</v>
      </c>
      <c r="G3" t="s">
        <v>44</v>
      </c>
      <c r="H3" t="s">
        <v>11</v>
      </c>
      <c r="I3" t="s">
        <v>12</v>
      </c>
      <c r="J3" t="s">
        <v>13</v>
      </c>
      <c r="K3" t="s">
        <v>46</v>
      </c>
      <c r="L3" t="s">
        <v>6</v>
      </c>
    </row>
    <row r="4" spans="1:12" x14ac:dyDescent="0.4">
      <c r="A4" s="2" t="s">
        <v>7</v>
      </c>
      <c r="B4" s="4">
        <v>1407421270</v>
      </c>
      <c r="C4" s="4">
        <v>1407421270</v>
      </c>
      <c r="D4" s="4">
        <v>17411435341</v>
      </c>
      <c r="E4" s="4">
        <v>11417286240</v>
      </c>
      <c r="F4" s="4">
        <v>5218430509</v>
      </c>
      <c r="G4" s="4">
        <v>775718592</v>
      </c>
      <c r="H4" s="3">
        <v>0.55711121180793555</v>
      </c>
      <c r="I4" s="4">
        <v>262</v>
      </c>
      <c r="J4" s="4">
        <v>148</v>
      </c>
      <c r="K4" s="4">
        <v>49</v>
      </c>
      <c r="L4" s="33" t="s">
        <v>8</v>
      </c>
    </row>
    <row r="5" spans="1:12" x14ac:dyDescent="0.4">
      <c r="A5" s="5" t="s">
        <v>145</v>
      </c>
      <c r="B5" s="4">
        <v>4018</v>
      </c>
      <c r="C5" s="4">
        <v>4018</v>
      </c>
      <c r="D5" s="4">
        <v>1400</v>
      </c>
      <c r="E5" s="4">
        <v>8</v>
      </c>
      <c r="F5" s="4">
        <v>1360</v>
      </c>
      <c r="G5" s="4">
        <v>32</v>
      </c>
      <c r="H5" s="3">
        <v>4.4782764100035229E-8</v>
      </c>
      <c r="I5" s="4">
        <v>1</v>
      </c>
      <c r="J5" s="4">
        <v>1</v>
      </c>
      <c r="K5" s="4">
        <v>1</v>
      </c>
      <c r="L5" s="33" t="s">
        <v>7</v>
      </c>
    </row>
    <row r="6" spans="1:12" x14ac:dyDescent="0.4">
      <c r="A6" s="5" t="s">
        <v>27</v>
      </c>
      <c r="B6" s="4">
        <v>1407418679</v>
      </c>
      <c r="C6" s="4">
        <v>1407418679</v>
      </c>
      <c r="D6" s="4">
        <v>6606016</v>
      </c>
      <c r="E6" s="4">
        <v>4564136</v>
      </c>
      <c r="F6" s="4">
        <v>1787512</v>
      </c>
      <c r="G6" s="4">
        <v>254368</v>
      </c>
      <c r="H6" s="3">
        <v>3.7095047732812211E-4</v>
      </c>
      <c r="I6" s="4">
        <v>260</v>
      </c>
      <c r="J6" s="4">
        <v>146</v>
      </c>
      <c r="K6" s="4">
        <v>3</v>
      </c>
      <c r="L6" s="33" t="s">
        <v>8</v>
      </c>
    </row>
    <row r="7" spans="1:12" x14ac:dyDescent="0.4">
      <c r="A7" s="5" t="s">
        <v>146</v>
      </c>
      <c r="B7" s="4">
        <v>1405546659</v>
      </c>
      <c r="C7" s="4">
        <v>1405546659</v>
      </c>
      <c r="D7" s="4">
        <v>1903845688</v>
      </c>
      <c r="E7" s="4">
        <v>1903788376</v>
      </c>
      <c r="F7" s="4">
        <v>41648</v>
      </c>
      <c r="G7" s="4">
        <v>15664</v>
      </c>
      <c r="H7" s="3">
        <v>6.1059262386188279E-2</v>
      </c>
      <c r="I7" s="4">
        <v>258</v>
      </c>
      <c r="J7" s="4">
        <v>144</v>
      </c>
      <c r="K7" s="4">
        <v>1</v>
      </c>
      <c r="L7" s="33" t="s">
        <v>7</v>
      </c>
    </row>
    <row r="8" spans="1:12" x14ac:dyDescent="0.4">
      <c r="A8" s="5" t="s">
        <v>29</v>
      </c>
      <c r="B8" s="4">
        <v>1407421196</v>
      </c>
      <c r="C8" s="4">
        <v>1407421196</v>
      </c>
      <c r="D8" s="4">
        <v>15366603568</v>
      </c>
      <c r="E8" s="4">
        <v>9493099952</v>
      </c>
      <c r="F8" s="4">
        <v>5120374544</v>
      </c>
      <c r="G8" s="4">
        <v>753129072</v>
      </c>
      <c r="H8" s="3">
        <v>0.49170176972613855</v>
      </c>
      <c r="I8" s="4">
        <v>261</v>
      </c>
      <c r="J8" s="4">
        <v>147</v>
      </c>
      <c r="K8" s="4">
        <v>11</v>
      </c>
      <c r="L8" s="33" t="s">
        <v>8</v>
      </c>
    </row>
    <row r="9" spans="1:12" x14ac:dyDescent="0.4">
      <c r="A9" s="5" t="s">
        <v>26</v>
      </c>
      <c r="B9" s="4">
        <v>1407421270</v>
      </c>
      <c r="C9" s="4">
        <v>1407421270</v>
      </c>
      <c r="D9" s="4">
        <v>134378669</v>
      </c>
      <c r="E9" s="4">
        <v>15833768</v>
      </c>
      <c r="F9" s="4">
        <v>96225445</v>
      </c>
      <c r="G9" s="4">
        <v>22319456</v>
      </c>
      <c r="H9" s="3">
        <v>4.4581023185671642E-3</v>
      </c>
      <c r="I9" s="4">
        <v>262</v>
      </c>
      <c r="J9" s="4">
        <v>148</v>
      </c>
      <c r="K9" s="4">
        <v>33</v>
      </c>
      <c r="L9" s="33" t="s">
        <v>8</v>
      </c>
    </row>
    <row r="10" spans="1:12" x14ac:dyDescent="0.4">
      <c r="A10" s="2" t="s">
        <v>16</v>
      </c>
      <c r="B10" s="4">
        <v>1407421270</v>
      </c>
      <c r="C10" s="4">
        <v>1407421270</v>
      </c>
      <c r="D10" s="4">
        <v>13845600848</v>
      </c>
      <c r="E10" s="4">
        <v>13845432008</v>
      </c>
      <c r="F10" s="4">
        <v>1920</v>
      </c>
      <c r="G10" s="4">
        <v>166920</v>
      </c>
      <c r="H10" s="3">
        <v>0.44304840829380149</v>
      </c>
      <c r="I10" s="4">
        <v>262</v>
      </c>
      <c r="J10" s="4">
        <v>148</v>
      </c>
      <c r="K10" s="4">
        <v>16</v>
      </c>
      <c r="L10" s="33" t="s">
        <v>28</v>
      </c>
    </row>
    <row r="11" spans="1:12" x14ac:dyDescent="0.4">
      <c r="A11" s="5" t="s">
        <v>27</v>
      </c>
      <c r="B11" s="4">
        <v>1405546733</v>
      </c>
      <c r="C11" s="4">
        <v>1405546733</v>
      </c>
      <c r="D11" s="4">
        <v>7459864</v>
      </c>
      <c r="E11" s="4">
        <v>7445736</v>
      </c>
      <c r="F11" s="4">
        <v>360</v>
      </c>
      <c r="G11" s="4">
        <v>13768</v>
      </c>
      <c r="H11" s="3">
        <v>3.982631013004699E-4</v>
      </c>
      <c r="I11" s="4">
        <v>259</v>
      </c>
      <c r="J11" s="4">
        <v>145</v>
      </c>
      <c r="K11" s="4">
        <v>3</v>
      </c>
      <c r="L11" s="33" t="s">
        <v>28</v>
      </c>
    </row>
    <row r="12" spans="1:12" x14ac:dyDescent="0.4">
      <c r="A12" s="5" t="s">
        <v>146</v>
      </c>
      <c r="B12" s="4">
        <v>1405549176</v>
      </c>
      <c r="C12" s="4">
        <v>1405549176</v>
      </c>
      <c r="D12" s="4">
        <v>11187619960</v>
      </c>
      <c r="E12" s="4">
        <v>11187509768</v>
      </c>
      <c r="F12" s="4">
        <v>480</v>
      </c>
      <c r="G12" s="4">
        <v>109712</v>
      </c>
      <c r="H12" s="3">
        <v>0.35802574322972563</v>
      </c>
      <c r="I12" s="4">
        <v>259</v>
      </c>
      <c r="J12" s="4">
        <v>145</v>
      </c>
      <c r="K12" s="4">
        <v>4</v>
      </c>
      <c r="L12" s="33" t="s">
        <v>28</v>
      </c>
    </row>
    <row r="13" spans="1:12" x14ac:dyDescent="0.4">
      <c r="A13" s="5" t="s">
        <v>30</v>
      </c>
      <c r="B13" s="4">
        <v>1405549176</v>
      </c>
      <c r="C13" s="4">
        <v>1405549176</v>
      </c>
      <c r="D13" s="4">
        <v>312960</v>
      </c>
      <c r="E13" s="4">
        <v>291240</v>
      </c>
      <c r="F13" s="4">
        <v>240</v>
      </c>
      <c r="G13" s="4">
        <v>21480</v>
      </c>
      <c r="H13" s="3">
        <v>1.6965016138789974E-4</v>
      </c>
      <c r="I13" s="4">
        <v>259</v>
      </c>
      <c r="J13" s="4">
        <v>145</v>
      </c>
      <c r="K13" s="4">
        <v>2</v>
      </c>
      <c r="L13" s="33" t="s">
        <v>28</v>
      </c>
    </row>
    <row r="14" spans="1:12" x14ac:dyDescent="0.4">
      <c r="A14" s="5" t="s">
        <v>29</v>
      </c>
      <c r="B14" s="4">
        <v>1407418753</v>
      </c>
      <c r="C14" s="4">
        <v>1407418753</v>
      </c>
      <c r="D14" s="4">
        <v>2650208064</v>
      </c>
      <c r="E14" s="4">
        <v>2650185264</v>
      </c>
      <c r="F14" s="4">
        <v>840</v>
      </c>
      <c r="G14" s="4">
        <v>21960</v>
      </c>
      <c r="H14" s="3">
        <v>8.4933669684438134E-2</v>
      </c>
      <c r="I14" s="4">
        <v>261</v>
      </c>
      <c r="J14" s="4">
        <v>147</v>
      </c>
      <c r="K14" s="4">
        <v>7</v>
      </c>
      <c r="L14" s="33" t="s">
        <v>28</v>
      </c>
    </row>
    <row r="15" spans="1:12" x14ac:dyDescent="0.4">
      <c r="A15" s="2" t="s">
        <v>3</v>
      </c>
      <c r="B15" s="4">
        <v>1407421270</v>
      </c>
      <c r="C15" s="4">
        <v>1407421270</v>
      </c>
      <c r="D15" s="4">
        <v>31257036189</v>
      </c>
      <c r="E15" s="4">
        <v>25262718248</v>
      </c>
      <c r="F15" s="4">
        <v>5218432429</v>
      </c>
      <c r="G15" s="4">
        <v>775885512</v>
      </c>
      <c r="H15" s="3">
        <v>0.99999998080738683</v>
      </c>
      <c r="I15" s="4">
        <v>262</v>
      </c>
      <c r="J15" s="4">
        <v>148</v>
      </c>
      <c r="K15" s="4">
        <v>65</v>
      </c>
      <c r="L15" s="33" t="s">
        <v>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59834-084E-43F1-8E1E-2115C365CACE}">
  <sheetPr codeName="Sheet8"/>
  <dimension ref="A1:H4"/>
  <sheetViews>
    <sheetView workbookViewId="0"/>
  </sheetViews>
  <sheetFormatPr defaultRowHeight="14.6" x14ac:dyDescent="0.4"/>
  <cols>
    <col min="1" max="1" width="7.61328125" bestFit="1" customWidth="1"/>
    <col min="2" max="2" width="8" bestFit="1" customWidth="1"/>
    <col min="3" max="3" width="13.84375" bestFit="1" customWidth="1"/>
    <col min="4" max="4" width="59.23046875" bestFit="1" customWidth="1"/>
    <col min="5" max="5" width="14.23046875" bestFit="1" customWidth="1"/>
    <col min="6" max="6" width="13.84375" bestFit="1" customWidth="1"/>
    <col min="7" max="7" width="10.3046875" bestFit="1" customWidth="1"/>
    <col min="8" max="8" width="12.4609375" bestFit="1" customWidth="1"/>
    <col min="9" max="45" width="8.69140625" customWidth="1"/>
  </cols>
  <sheetData>
    <row r="1" spans="1:8" x14ac:dyDescent="0.4">
      <c r="A1" t="s">
        <v>33</v>
      </c>
      <c r="B1" t="s">
        <v>34</v>
      </c>
      <c r="C1" t="s">
        <v>38</v>
      </c>
      <c r="D1" t="s">
        <v>35</v>
      </c>
      <c r="E1" t="s">
        <v>37</v>
      </c>
      <c r="F1" t="s">
        <v>32</v>
      </c>
      <c r="G1" t="s">
        <v>31</v>
      </c>
      <c r="H1" t="s">
        <v>36</v>
      </c>
    </row>
    <row r="2" spans="1:8" x14ac:dyDescent="0.4">
      <c r="A2" t="s">
        <v>51</v>
      </c>
      <c r="B2" t="s">
        <v>52</v>
      </c>
      <c r="C2" t="s">
        <v>160</v>
      </c>
      <c r="D2" s="6" t="s">
        <v>161</v>
      </c>
      <c r="E2" t="s">
        <v>54</v>
      </c>
      <c r="F2" t="s">
        <v>54</v>
      </c>
      <c r="G2" t="s">
        <v>15</v>
      </c>
      <c r="H2" t="s">
        <v>54</v>
      </c>
    </row>
    <row r="3" spans="1:8" x14ac:dyDescent="0.4">
      <c r="A3" t="s">
        <v>51</v>
      </c>
      <c r="B3" t="s">
        <v>52</v>
      </c>
      <c r="C3" t="s">
        <v>162</v>
      </c>
      <c r="D3" s="6" t="s">
        <v>163</v>
      </c>
      <c r="E3" t="s">
        <v>54</v>
      </c>
      <c r="F3" t="s">
        <v>54</v>
      </c>
      <c r="G3" t="s">
        <v>15</v>
      </c>
      <c r="H3" t="s">
        <v>54</v>
      </c>
    </row>
    <row r="4" spans="1:8" x14ac:dyDescent="0.4">
      <c r="A4" t="s">
        <v>51</v>
      </c>
      <c r="B4" t="s">
        <v>52</v>
      </c>
      <c r="C4" t="s">
        <v>53</v>
      </c>
      <c r="D4" s="6" t="s">
        <v>164</v>
      </c>
      <c r="E4" t="s">
        <v>54</v>
      </c>
      <c r="F4" t="s">
        <v>54</v>
      </c>
      <c r="G4" t="s">
        <v>15</v>
      </c>
      <c r="H4" t="s">
        <v>54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12FF37-ED7E-4A94-BC72-DB83849267DE}">
  <sheetPr codeName="Sheet13"/>
  <dimension ref="A1:B1"/>
  <sheetViews>
    <sheetView workbookViewId="0">
      <selection activeCell="B1" sqref="B1"/>
    </sheetView>
  </sheetViews>
  <sheetFormatPr defaultColWidth="9.07421875" defaultRowHeight="14.6" x14ac:dyDescent="0.4"/>
  <cols>
    <col min="1" max="1" width="19.15234375" style="9" customWidth="1"/>
    <col min="2" max="2" width="85.61328125" style="9" customWidth="1"/>
    <col min="3" max="16384" width="9.07421875" style="9"/>
  </cols>
  <sheetData>
    <row r="1" spans="1:2" x14ac:dyDescent="0.4">
      <c r="A1" s="7" t="s">
        <v>39</v>
      </c>
      <c r="B1" s="8" t="s">
        <v>159</v>
      </c>
    </row>
  </sheetData>
  <pageMargins left="0.7" right="0.7" top="0.75" bottom="0.75" header="0.3" footer="0.3"/>
  <pageSetup paperSize="9" orientation="portrait" horizontalDpi="4294967293" verticalDpi="200" r:id="rId1"/>
</worksheet>
</file>

<file path=customUI/_rels/customUI14.xml.rels><?xml version="1.0" encoding="UTF-8" standalone="yes"?>
<Relationships xmlns="http://schemas.openxmlformats.org/package/2006/relationships"><Relationship Id="VertipaqAnalyzer" Type="http://schemas.openxmlformats.org/officeDocument/2006/relationships/image" Target="images/VertipaqAnalyzer.png"/><Relationship Id="daxformatter" Type="http://schemas.openxmlformats.org/officeDocument/2006/relationships/image" Target="images/daxformatter.png"/></Relationships>
</file>

<file path=customUI/customUI14.xml><?xml version="1.0" encoding="utf-8"?>
<customUI xmlns="http://schemas.microsoft.com/office/2009/07/customui">
  <ribbon>
    <tabs>
      <tab id="VertiPaqAnalyzerTab" label="VertiPaq Analyzer" insertAfterMso="TabHome">
        <group id="customGroup" label="Tools">
          <button id="btnOpen" label="Open VPAX" size="large" onAction="openVpax" image="VertipaqAnalyzer" keytip="C"/>
          <button id="btFormatDAXexpressions" label="Format DAX expressions" image="daxformatter" size="large" onAction="Daxformat_all" keytip="X"/>
          <button id="btHelp" label="Help" imageMso="Help" size="large" onAction="VPA_Help" keytip="?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_rels/item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.xml"/></Relationships>
</file>

<file path=customXml/_rels/item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.xml"/></Relationships>
</file>

<file path=customXml/_rels/item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34.xml>�� 
</file>

<file path=customXml/item35.xml>�� 
</file>

<file path=customXml/item36.xml>�� 
</file>

<file path=customXml/item37.xml>�� 
</file>

<file path=customXml/item38.xml>�� 
</file>

<file path=customXml/item39.xml>�� 
</file>

<file path=customXml/item40.xml>�� 
</file>

<file path=customXml/itemProps1.xml><?xml version="1.0" encoding="utf-8"?>
<ds:datastoreItem xmlns:ds="http://schemas.openxmlformats.org/officeDocument/2006/customXml" ds:itemID="{A2E11F65-3DFC-4D72-A4D2-12688FAFAA27}">
  <ds:schemaRefs/>
</ds:datastoreItem>
</file>

<file path=customXml/itemProps2.xml><?xml version="1.0" encoding="utf-8"?>
<ds:datastoreItem xmlns:ds="http://schemas.openxmlformats.org/officeDocument/2006/customXml" ds:itemID="{E51FD7EC-2C27-4FA0-806F-EEF09D12209E}">
  <ds:schemaRefs/>
</ds:datastoreItem>
</file>

<file path=customXml/itemProps3.xml><?xml version="1.0" encoding="utf-8"?>
<ds:datastoreItem xmlns:ds="http://schemas.openxmlformats.org/officeDocument/2006/customXml" ds:itemID="{E6CCF7B3-720D-4F51-9553-9564615818A1}">
  <ds:schemaRefs/>
</ds:datastoreItem>
</file>

<file path=customXml/itemProps4.xml><?xml version="1.0" encoding="utf-8"?>
<ds:datastoreItem xmlns:ds="http://schemas.openxmlformats.org/officeDocument/2006/customXml" ds:itemID="{BA4BE53E-97BB-4B5B-8778-BFEEDE81689C}">
  <ds:schemaRefs/>
</ds:datastoreItem>
</file>

<file path=customXml/itemProps5.xml><?xml version="1.0" encoding="utf-8"?>
<ds:datastoreItem xmlns:ds="http://schemas.openxmlformats.org/officeDocument/2006/customXml" ds:itemID="{07EB4B77-2A57-41CF-9382-2144F35A8CD7}">
  <ds:schemaRefs>
    <ds:schemaRef ds:uri="http://schemas.microsoft.com/PowerBIAddIn"/>
  </ds:schemaRefs>
</ds:datastoreItem>
</file>

<file path=customXml/itemProps6.xml><?xml version="1.0" encoding="utf-8"?>
<ds:datastoreItem xmlns:ds="http://schemas.openxmlformats.org/officeDocument/2006/customXml" ds:itemID="{3AA41F66-C98C-4A5A-A031-28D8C23370F1}">
  <ds:schemaRefs/>
</ds:datastoreItem>
</file>

<file path=customXml/itemProps7.xml><?xml version="1.0" encoding="utf-8"?>
<ds:datastoreItem xmlns:ds="http://schemas.openxmlformats.org/officeDocument/2006/customXml" ds:itemID="{9523CF05-667A-42ED-B426-4773D0747100}">
  <ds:schemaRefs/>
</ds:datastoreItem>
</file>

<file path=customXml/itemProps8.xml><?xml version="1.0" encoding="utf-8"?>
<ds:datastoreItem xmlns:ds="http://schemas.openxmlformats.org/officeDocument/2006/customXml" ds:itemID="{EFC241E6-0954-4DE8-BB11-85B4F3B3AB69}">
  <ds:schemaRefs/>
</ds:datastoreItem>
</file>

<file path=customXml/itemProps9.xml><?xml version="1.0" encoding="utf-8"?>
<ds:datastoreItem xmlns:ds="http://schemas.openxmlformats.org/officeDocument/2006/customXml" ds:itemID="{789C5995-539D-4B0F-94CD-99AAF930314A}">
  <ds:schemaRefs/>
</ds:datastoreItem>
</file>

<file path=customXml/itemProps10.xml><?xml version="1.0" encoding="utf-8"?>
<ds:datastoreItem xmlns:ds="http://schemas.openxmlformats.org/officeDocument/2006/customXml" ds:itemID="{A02F807F-ED06-401A-9F52-E739F466A8CB}">
  <ds:schemaRefs/>
</ds:datastoreItem>
</file>

<file path=customXml/itemProps11.xml><?xml version="1.0" encoding="utf-8"?>
<ds:datastoreItem xmlns:ds="http://schemas.openxmlformats.org/officeDocument/2006/customXml" ds:itemID="{40C8CD85-BC04-4A4C-8870-FB1F3DAB8F4F}">
  <ds:schemaRefs/>
</ds:datastoreItem>
</file>

<file path=customXml/itemProps12.xml><?xml version="1.0" encoding="utf-8"?>
<ds:datastoreItem xmlns:ds="http://schemas.openxmlformats.org/officeDocument/2006/customXml" ds:itemID="{CA6DF46D-2A33-46A3-9A4A-6140B595B292}">
  <ds:schemaRefs/>
</ds:datastoreItem>
</file>

<file path=customXml/itemProps13.xml><?xml version="1.0" encoding="utf-8"?>
<ds:datastoreItem xmlns:ds="http://schemas.openxmlformats.org/officeDocument/2006/customXml" ds:itemID="{E132F65F-1B82-464F-AF48-1C2A2513DE5E}">
  <ds:schemaRefs/>
</ds:datastoreItem>
</file>

<file path=customXml/itemProps14.xml><?xml version="1.0" encoding="utf-8"?>
<ds:datastoreItem xmlns:ds="http://schemas.openxmlformats.org/officeDocument/2006/customXml" ds:itemID="{8A83B9C7-9E78-441D-A5BD-AF97D836BA74}">
  <ds:schemaRefs/>
</ds:datastoreItem>
</file>

<file path=customXml/itemProps15.xml><?xml version="1.0" encoding="utf-8"?>
<ds:datastoreItem xmlns:ds="http://schemas.openxmlformats.org/officeDocument/2006/customXml" ds:itemID="{93F9B27F-9DBC-4EAA-813C-F8FA2592F098}">
  <ds:schemaRefs/>
</ds:datastoreItem>
</file>

<file path=customXml/itemProps16.xml><?xml version="1.0" encoding="utf-8"?>
<ds:datastoreItem xmlns:ds="http://schemas.openxmlformats.org/officeDocument/2006/customXml" ds:itemID="{DE710367-F5FD-4320-AE13-ADF21BCEB4CB}">
  <ds:schemaRefs/>
</ds:datastoreItem>
</file>

<file path=customXml/itemProps17.xml><?xml version="1.0" encoding="utf-8"?>
<ds:datastoreItem xmlns:ds="http://schemas.openxmlformats.org/officeDocument/2006/customXml" ds:itemID="{7A0672CD-2209-435E-8C9A-616634CA0D43}">
  <ds:schemaRefs/>
</ds:datastoreItem>
</file>

<file path=customXml/itemProps18.xml><?xml version="1.0" encoding="utf-8"?>
<ds:datastoreItem xmlns:ds="http://schemas.openxmlformats.org/officeDocument/2006/customXml" ds:itemID="{C55F7404-5DE6-4079-A673-972851F9C32D}">
  <ds:schemaRefs/>
</ds:datastoreItem>
</file>

<file path=customXml/itemProps19.xml><?xml version="1.0" encoding="utf-8"?>
<ds:datastoreItem xmlns:ds="http://schemas.openxmlformats.org/officeDocument/2006/customXml" ds:itemID="{8FC38F23-8A37-4D36-BE26-A5480965E211}">
  <ds:schemaRefs/>
</ds:datastoreItem>
</file>

<file path=customXml/itemProps20.xml><?xml version="1.0" encoding="utf-8"?>
<ds:datastoreItem xmlns:ds="http://schemas.openxmlformats.org/officeDocument/2006/customXml" ds:itemID="{D662E4A5-EA8C-4CEA-8FA6-10CBEDFA32D2}">
  <ds:schemaRefs/>
</ds:datastoreItem>
</file>

<file path=customXml/itemProps21.xml><?xml version="1.0" encoding="utf-8"?>
<ds:datastoreItem xmlns:ds="http://schemas.openxmlformats.org/officeDocument/2006/customXml" ds:itemID="{994560AB-7D54-4200-B8F9-FC13640C69D9}">
  <ds:schemaRefs/>
</ds:datastoreItem>
</file>

<file path=customXml/itemProps22.xml><?xml version="1.0" encoding="utf-8"?>
<ds:datastoreItem xmlns:ds="http://schemas.openxmlformats.org/officeDocument/2006/customXml" ds:itemID="{7E9D7277-8045-48C3-AA16-F78F18DC569C}">
  <ds:schemaRefs/>
</ds:datastoreItem>
</file>

<file path=customXml/itemProps23.xml><?xml version="1.0" encoding="utf-8"?>
<ds:datastoreItem xmlns:ds="http://schemas.openxmlformats.org/officeDocument/2006/customXml" ds:itemID="{432F8428-1ED3-4151-8EE4-4A645AAD0511}">
  <ds:schemaRefs/>
</ds:datastoreItem>
</file>

<file path=customXml/itemProps24.xml><?xml version="1.0" encoding="utf-8"?>
<ds:datastoreItem xmlns:ds="http://schemas.openxmlformats.org/officeDocument/2006/customXml" ds:itemID="{59175126-8A53-4ECD-9CF7-7BBC4F9A351B}">
  <ds:schemaRefs/>
</ds:datastoreItem>
</file>

<file path=customXml/itemProps25.xml><?xml version="1.0" encoding="utf-8"?>
<ds:datastoreItem xmlns:ds="http://schemas.openxmlformats.org/officeDocument/2006/customXml" ds:itemID="{A7CC5714-4EB3-4373-BC9D-178855C93D47}">
  <ds:schemaRefs/>
</ds:datastoreItem>
</file>

<file path=customXml/itemProps26.xml><?xml version="1.0" encoding="utf-8"?>
<ds:datastoreItem xmlns:ds="http://schemas.openxmlformats.org/officeDocument/2006/customXml" ds:itemID="{E6744A7E-C4C6-4B99-9349-F1ACE3DF0284}">
  <ds:schemaRefs/>
</ds:datastoreItem>
</file>

<file path=customXml/itemProps27.xml><?xml version="1.0" encoding="utf-8"?>
<ds:datastoreItem xmlns:ds="http://schemas.openxmlformats.org/officeDocument/2006/customXml" ds:itemID="{751391DB-DFFF-4075-952F-14E007C66B89}">
  <ds:schemaRefs/>
</ds:datastoreItem>
</file>

<file path=customXml/itemProps28.xml><?xml version="1.0" encoding="utf-8"?>
<ds:datastoreItem xmlns:ds="http://schemas.openxmlformats.org/officeDocument/2006/customXml" ds:itemID="{3683CA3A-8F42-4B1E-B554-287B04CD0A93}">
  <ds:schemaRefs/>
</ds:datastoreItem>
</file>

<file path=customXml/itemProps29.xml><?xml version="1.0" encoding="utf-8"?>
<ds:datastoreItem xmlns:ds="http://schemas.openxmlformats.org/officeDocument/2006/customXml" ds:itemID="{17DB31B1-536F-41A5-ACCE-FFE90B1129CC}">
  <ds:schemaRefs/>
</ds:datastoreItem>
</file>

<file path=customXml/itemProps30.xml><?xml version="1.0" encoding="utf-8"?>
<ds:datastoreItem xmlns:ds="http://schemas.openxmlformats.org/officeDocument/2006/customXml" ds:itemID="{8D88B5CE-5CAD-467E-B39B-A6F6951DABE7}">
  <ds:schemaRefs/>
</ds:datastoreItem>
</file>

<file path=customXml/itemProps31.xml><?xml version="1.0" encoding="utf-8"?>
<ds:datastoreItem xmlns:ds="http://schemas.openxmlformats.org/officeDocument/2006/customXml" ds:itemID="{D7FD3981-3FFF-4941-8975-1B65F9A78659}">
  <ds:schemaRefs/>
</ds:datastoreItem>
</file>

<file path=customXml/itemProps32.xml><?xml version="1.0" encoding="utf-8"?>
<ds:datastoreItem xmlns:ds="http://schemas.openxmlformats.org/officeDocument/2006/customXml" ds:itemID="{1686190B-5984-4773-ABA3-A97984E45AB0}">
  <ds:schemaRefs/>
</ds:datastoreItem>
</file>

<file path=customXml/itemProps33.xml><?xml version="1.0" encoding="utf-8"?>
<ds:datastoreItem xmlns:ds="http://schemas.openxmlformats.org/officeDocument/2006/customXml" ds:itemID="{E8FC6E73-AED3-488F-A6FC-75C968485573}">
  <ds:schemaRefs/>
</ds:datastoreItem>
</file>

<file path=customXml/itemProps34.xml><?xml version="1.0" encoding="utf-8"?>
<ds:datastoreItem xmlns:ds="http://schemas.openxmlformats.org/officeDocument/2006/customXml" ds:itemID="{F115B8F1-A6F6-4CA3-9C94-A470B77595BC}">
  <ds:schemaRefs/>
</ds:datastoreItem>
</file>

<file path=customXml/itemProps35.xml><?xml version="1.0" encoding="utf-8"?>
<ds:datastoreItem xmlns:ds="http://schemas.openxmlformats.org/officeDocument/2006/customXml" ds:itemID="{8C77786D-C2BE-4763-A2EF-A8B2F69A2980}">
  <ds:schemaRefs/>
</ds:datastoreItem>
</file>

<file path=customXml/itemProps36.xml><?xml version="1.0" encoding="utf-8"?>
<ds:datastoreItem xmlns:ds="http://schemas.openxmlformats.org/officeDocument/2006/customXml" ds:itemID="{5194BEA9-1219-45CE-8A86-FC22910DCD26}">
  <ds:schemaRefs/>
</ds:datastoreItem>
</file>

<file path=customXml/itemProps37.xml><?xml version="1.0" encoding="utf-8"?>
<ds:datastoreItem xmlns:ds="http://schemas.openxmlformats.org/officeDocument/2006/customXml" ds:itemID="{58D59FA8-6B02-4983-B065-78807CF74F09}">
  <ds:schemaRefs/>
</ds:datastoreItem>
</file>

<file path=customXml/itemProps38.xml><?xml version="1.0" encoding="utf-8"?>
<ds:datastoreItem xmlns:ds="http://schemas.openxmlformats.org/officeDocument/2006/customXml" ds:itemID="{9356C8C5-2B61-42CD-82F8-E76E89378F07}">
  <ds:schemaRefs/>
</ds:datastoreItem>
</file>

<file path=customXml/itemProps39.xml><?xml version="1.0" encoding="utf-8"?>
<ds:datastoreItem xmlns:ds="http://schemas.openxmlformats.org/officeDocument/2006/customXml" ds:itemID="{06E2E9B9-F757-438D-9E49-AAEDE196F3EC}">
  <ds:schemaRefs/>
</ds:datastoreItem>
</file>

<file path=customXml/itemProps40.xml><?xml version="1.0" encoding="utf-8"?>
<ds:datastoreItem xmlns:ds="http://schemas.openxmlformats.org/officeDocument/2006/customXml" ds:itemID="{D8CE41B1-DBEE-4CB5-9C08-29201C8BFE4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Instructions</vt:lpstr>
      <vt:lpstr>Summary</vt:lpstr>
      <vt:lpstr>Tables</vt:lpstr>
      <vt:lpstr>Columns</vt:lpstr>
      <vt:lpstr>Timebox</vt:lpstr>
      <vt:lpstr>Partitions</vt:lpstr>
      <vt:lpstr>User Hierarchies</vt:lpstr>
      <vt:lpstr>Relationships</vt:lpstr>
      <vt:lpstr>Compression</vt:lpstr>
      <vt:lpstr>Columns Data Types</vt:lpstr>
      <vt:lpstr>Encoding</vt:lpstr>
      <vt:lpstr>DAX Expressions</vt:lpstr>
      <vt:lpstr>Settings</vt:lpstr>
      <vt:lpstr>FileNameRange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 Russo</dc:creator>
  <cp:lastModifiedBy>Marco Russo</cp:lastModifiedBy>
  <dcterms:created xsi:type="dcterms:W3CDTF">2019-08-04T10:26:08Z</dcterms:created>
  <dcterms:modified xsi:type="dcterms:W3CDTF">2023-02-23T19:09:53Z</dcterms:modified>
</cp:coreProperties>
</file>