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4e5a0a9a77345a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QLBI\Tools\VertiPaq Analyzer\"/>
    </mc:Choice>
  </mc:AlternateContent>
  <xr:revisionPtr revIDLastSave="0" documentId="13_ncr:1_{66890E2E-2891-4BF0-A015-4E6923DCB3C9}" xr6:coauthVersionLast="47" xr6:coauthVersionMax="47" xr10:uidLastSave="{00000000-0000-0000-0000-000000000000}"/>
  <bookViews>
    <workbookView xWindow="-110" yWindow="-110" windowWidth="38620" windowHeight="21100" xr2:uid="{D5568D05-187C-469F-BDBF-08214558C39C}"/>
  </bookViews>
  <sheets>
    <sheet name="Instructions" sheetId="12" r:id="rId1"/>
    <sheet name="Summary" sheetId="17" r:id="rId2"/>
    <sheet name="Tables" sheetId="2" r:id="rId3"/>
    <sheet name="Columns" sheetId="3" r:id="rId4"/>
    <sheet name="Partitions" sheetId="16" r:id="rId5"/>
    <sheet name="User Hierarchies" sheetId="4" r:id="rId6"/>
    <sheet name="Relationships" sheetId="5" r:id="rId7"/>
    <sheet name="Compression" sheetId="6" r:id="rId8"/>
    <sheet name="Columns Data Types" sheetId="7" r:id="rId9"/>
    <sheet name="Encoding" sheetId="8" r:id="rId10"/>
    <sheet name="DAX Expressions" sheetId="11" r:id="rId11"/>
    <sheet name="Settings" sheetId="15" state="hidden" r:id="rId12"/>
  </sheets>
  <functionGroups builtInGroupCount="19"/>
  <definedNames>
    <definedName name="_xlcn.WorksheetConnection_VertiPaqAnalyzer2.0Preview2.xlsmDaxExpressions1" hidden="1">DaxExpressions[]</definedName>
    <definedName name="FileNameRange">Settings!$B$1</definedName>
    <definedName name="Measures_List" localSheetId="10" hidden="1">'DAX Expressions'!$A$1:$H$7</definedName>
  </definedNames>
  <calcPr calcId="191029"/>
  <pivotCaches>
    <pivotCache cacheId="195" r:id="rId13"/>
    <pivotCache cacheId="198" r:id="rId14"/>
    <pivotCache cacheId="201" r:id="rId15"/>
    <pivotCache cacheId="204" r:id="rId16"/>
    <pivotCache cacheId="207" r:id="rId17"/>
    <pivotCache cacheId="210" r:id="rId18"/>
    <pivotCache cacheId="213" r:id="rId19"/>
    <pivotCache cacheId="216" r:id="rId20"/>
    <pivotCache cacheId="218" r:id="rId2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s_83154c64-7b65-4a74-8b62-65fb84bd2db4" name="Tables" connection="Query - Tables"/>
          <x15:modelTable id="Columns_153f02a1-e5ec-4d19-b25e-4ad1294ef18b" name="Columns" connection="Query - Columns"/>
          <x15:modelTable id="Columns Segments_0eba1025-4ded-4828-9b86-4b4ea587b2e6" name="Columns Segments" connection="Query - Columns Segments"/>
          <x15:modelTable id="Columns Hierarchies_5bb4e18c-9733-4aec-a9cc-4108c79a9a19" name="Columns Hierarchies" connection="Query - Columns Hierarchies"/>
          <x15:modelTable id="User Hierarchies_36398858-a896-4e5a-ad5a-0495961e3aa5" name="User Hierarchies" connection="Query - User Hierarchies"/>
          <x15:modelTable id="Relationships_8619c652-43de-469c-a539-e648c175344b" name="Relationships" connection="Query - Relationships"/>
          <x15:modelTable id="Measures List_52f8973b-d91f-4b5f-98a8-40f915a218fd" name="Measures List" connection="Query - Measures List"/>
          <x15:modelTable id="Roles Expressions_878faaea-6a56-404d-b627-24a3aedc7488" name="Roles Expressions" connection="Query - Roles Expressions"/>
          <x15:modelTable id="Calculation Items_699d8948-f2b1-46d4-9bdc-aa70f4063e01" name="Calculation Items" connection="Query - Calculation Items"/>
          <x15:modelTable id="DaxExpressions" name="DaxExpressions" connection="WorksheetConnection_VertiPaq Analyzer 2.0 Preview 2.xlsm!DaxExpressions"/>
        </x15:modelTables>
        <x15:modelRelationships>
          <x15:modelRelationship fromTable="Columns" fromColumn="TableName" toTable="Tables" toColumn="TableName"/>
          <x15:modelRelationship fromTable="Columns Segments" fromColumn="FullColumnName" toTable="Columns" toColumn="FullColumnName"/>
          <x15:modelRelationship fromTable="Columns Hierarchies" fromColumn="FullColumnName" toTable="Columns" toColumn="FullColumnName"/>
          <x15:modelRelationship fromTable="User Hierarchies" fromColumn="TableName" toTable="Tables" toColumn="TableName"/>
          <x15:modelRelationship fromTable="Relationships" fromColumn="FromTableName" toTable="Tables" toColumn="TableName"/>
          <x15:modelRelationship fromTable="Measures List" fromColumn="TableName" toTable="Tables" toColumn="TableName"/>
          <x15:modelRelationship fromTable="Roles Expressions" fromColumn="TableName" toTable="Tables" toColumn="TableName"/>
          <x15:modelRelationship fromTable="Calculation Items" fromColumn="CalculationGroup" toTable="Tables" toColumn="TableNam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7" l="1"/>
  <c r="B13" i="17"/>
  <c r="B11" i="17"/>
  <c r="B10" i="17"/>
  <c r="B15" i="17"/>
  <c r="B5" i="17"/>
  <c r="B4" i="17"/>
  <c r="B7" i="17"/>
  <c r="B6" i="17"/>
  <c r="B12" i="17"/>
  <c r="B9" i="17"/>
  <c r="B8" i="17"/>
  <c r="B14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140FCC8-A955-4693-89F2-736FB380B98C}" keepAlive="1" name="ModelConnection_Measures List" description="Data Model" type="5" refreshedVersion="7" minRefreshableVersion="5" saveData="1">
    <dbPr connection="Data Model Connection" command="EVALUATE_x000d__x000a_UNION (_x000d__x000a_    SELECTCOLUMNS (_x000d__x000a_        FILTER (_x000d__x000a_            'Measures List',_x000d__x000a_            'Measures List'[MeasureExpression] &lt;&gt; &quot;&quot;_x000d__x000a_        ),_x000d__x000a_        &quot;Table&quot;, 'Measures List'[TableName],_x000d__x000a_        &quot;Type&quot;, &quot;Measure&quot;,_x000d__x000a_        &quot;Name&quot;, 'Measures List'[MeasureName],_x000d__x000a_        &quot;DAX Expression&quot;, &quot;=&quot; &amp; 'Measures List'[Measure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DetailRowsExpression] &lt;&gt; &quot;&quot;_x000d__x000a_        ),_x000d__x000a_        &quot;Table&quot;, 'Measures List'[TableName],_x000d__x000a_        &quot;Type&quot;, &quot;Measure DetailRows&quot;,_x000d__x000a_        &quot;Name&quot;, 'Measures List'[MeasureName],_x000d__x000a_        &quot;DAX Expression&quot;, &quot;=&quot; &amp; 'Measures List'[DetailRows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StatusExpression] &lt;&gt; &quot;&quot;_x000d__x000a_        ),_x000d__x000a_        &quot;Table&quot;, 'Measures List'[TableName],_x000d__x000a_        &quot;Type&quot;, &quot;Measure KpiStatus&quot;,_x000d__x000a_        &quot;Name&quot;, 'Measures List'[MeasureName],_x000d__x000a_        &quot;DAX Expression&quot;, &quot;=&quot; &amp; 'Measures List'[KpiStatus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TargetExpression] &lt;&gt; &quot;&quot;_x000d__x000a_        ),_x000d__x000a_        &quot;Table&quot;, 'Measures List'[TableName],_x000d__x000a_        &quot;Type&quot;, &quot;Measure KpiTarget&quot;,_x000d__x000a_        &quot;Name&quot;, 'Measures List'[MeasureName],_x000d__x000a_        &quot;DAX Expression&quot;, &quot;=&quot; &amp; 'Measures List'[KpiTarget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TrendExpression] &lt;&gt; &quot;&quot;_x000d__x000a_        ),_x000d__x000a_        &quot;Table&quot;, 'Measures List'[TableName],_x000d__x000a_        &quot;Type&quot;, &quot;Measure KpiTrend&quot;,_x000d__x000a_        &quot;Name&quot;, 'Measures List'[MeasureName],_x000d__x000a_        &quot;DAX Expression&quot;, &quot;=&quot; &amp; 'Measures List'[KpiTrend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Columns',_x000d__x000a_            'Columns'[ColumnExpression] &lt;&gt; &quot;&quot;_x000d__x000a_        ),_x000d__x000a_        &quot;Table&quot;, 'Columns'[TableName],_x000d__x000a_        &quot;Type&quot;, &quot;Column&quot;,_x000d__x000a_        &quot;Name&quot;, 'Columns'[ColumnName],_x000d__x000a_        &quot;DAX Expression&quot;, &quot;=&quot; &amp; 'Columns'[ColumnExpression],_x000d__x000a_        &quot;DisplayFolder&quot;, 'Columns'[DisplayFolder],_x000d__x000a_        &quot;FormatString&quot;, 'Columns'[FormatString],_x000d__x000a_        &quot;IsHidden&quot;, 'Columns'[IsHidden],_x000d__x000a_        &quot;Description&quot;, 'Columns'[Description]_x000d__x000a_    ),_x000d__x000a_    SELECTCOLUMNS (_x000d__x000a_        FILTER (_x000d__x000a_            'Tables',_x000d__x000a_            'Tables'[TableExpression] &lt;&gt; &quot;&quot;_x000d__x000a_        ),_x000d__x000a_        &quot;Table&quot;, 'Tables'[TableName],_x000d__x000a_        &quot;Type&quot;, &quot;Table&quot;,_x000d__x000a_        &quot;Name&quot;, &quot;&quot;,_x000d__x000a_        &quot;DAX Expression&quot;, &quot;=&quot; &amp; 'Tables'[TableExpression],_x000d__x000a_        &quot;DisplayFolder&quot;, &quot;&quot;,_x000d__x000a_        &quot;FormatString&quot;, &quot;&quot;,_x000d__x000a_        &quot;IsHidden&quot;, 'Tables'[IsHidden],_x000d__x000a_        &quot;Description&quot;, 'Tables'[Description]_x000d__x000a_    ),_x000d__x000a_    SELECTCOLUMNS (_x000d__x000a_        FILTER (_x000d__x000a_            'Roles Expressions',_x000d__x000a_            'Roles Expressions'[FilterExpression] &lt;&gt; &quot;&quot;_x000d__x000a_        ),_x000d__x000a_        &quot;Table&quot;, 'Roles Expressions'[TableName],_x000d__x000a_        &quot;Type&quot;, &quot;Role&quot;,_x000d__x000a_        &quot;Name&quot;, 'Roles Expressions'[RoleName],_x000d__x000a_        &quot;DAX Expression&quot;, &quot;=&quot; &amp; 'Roles Expressions'[FilterExpression],_x000d__x000a_        &quot;DisplayFolder&quot;, &quot;&quot;,_x000d__x000a_        &quot;FormatString&quot;, &quot;&quot;,_x000d__x000a_        &quot;IsHidden&quot;, &quot;&quot;,_x000d__x000a_        &quot;Description&quot;, &quot;&quot;_x000d__x000a_    ),_x000d__x000a_    SELECTCOLUMNS (_x000d__x000a_        FILTER (_x000d__x000a_            'Calculation Items',_x000d__x000a_            'Calculation Items'[ItemExpression] &lt;&gt; &quot;&quot;_x000d__x000a_        ),_x000d__x000a_        &quot;Table&quot;, 'Calculation Items'[CalculationGroup],_x000d__x000a_        &quot;Type&quot;, &quot;Calc Item&quot;,_x000d__x000a_        &quot;Name&quot;, 'Calculation Items'[ItemName],_x000d__x000a_        &quot;DAX Expression&quot;, &quot;=&quot; &amp; 'Calculation Items'[ItemExpression],_x000d__x000a_        &quot;DisplayFolder&quot;, &quot;&quot;,_x000d__x000a_        &quot;FormatString&quot;, 'Calculation Items'[FormatStringDefinition],_x000d__x000a_        &quot;IsHidden&quot;, 'Calculation Items'[IsHidden],_x000d__x000a_        &quot;Description&quot;, &quot;&quot;_x000d__x000a_    ),_x000d__x000a_    SELECTCOLUMNS (_x000d__x000a_        FILTER (_x000d__x000a_            'Calculation Items',_x000d__x000a_            'Calculation Items'[FormatStringDefinition] &lt;&gt; &quot;&quot;_x000d__x000a_        ),_x000d__x000a_        &quot;Table&quot;, 'Calculation Items'[CalculationGroup],_x000d__x000a_        &quot;Type&quot;, &quot;Calc Item Format&quot;,_x000d__x000a_        &quot;Name&quot;, 'Calculation Items'[ItemName],_x000d__x000a_        &quot;DAX Expression&quot;, &quot;=&quot; &amp; 'Calculation Items'[FormatStringDefinition],_x000d__x000a_        &quot;DisplayFolder&quot;, &quot;&quot;,_x000d__x000a_        &quot;FormatString&quot;, &quot;&quot;,_x000d__x000a_        &quot;IsHidden&quot;, 'Calculation Items'[IsHidden],_x000d__x000a_        &quot;Description&quot;, 'Calculation Items'[Description]_x000d__x000a_    )_x000d__x000a_)_x000d__x000a_ORDER BY_x000d__x000a_    [Table],_x000d__x000a_    [Name],_x000d__x000a_    [Type]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2" xr16:uid="{CACDA00E-8D35-4E5B-9816-905A84036554}" name="Query - Calculation Items" description="Connection to the 'Calculation Items' query in the workbook." type="100" refreshedVersion="7" minRefreshableVersion="5">
    <extLst>
      <ext xmlns:x15="http://schemas.microsoft.com/office/spreadsheetml/2010/11/main" uri="{DE250136-89BD-433C-8126-D09CA5730AF9}">
        <x15:connection id="16c069a3-68bc-44a0-9941-31a420710291"/>
      </ext>
    </extLst>
  </connection>
  <connection id="3" xr16:uid="{6DF0B764-3B50-43A6-A24D-5FAB2707F709}" name="Query - Columns" description="Connection to the 'Columns' query in the workbook." type="100" refreshedVersion="7" minRefreshableVersion="5">
    <extLst>
      <ext xmlns:x15="http://schemas.microsoft.com/office/spreadsheetml/2010/11/main" uri="{DE250136-89BD-433C-8126-D09CA5730AF9}">
        <x15:connection id="d042fa65-175e-435e-8013-2def2ea798e8"/>
      </ext>
    </extLst>
  </connection>
  <connection id="4" xr16:uid="{CA2EDE2F-37F7-4233-8F90-439C03F2D148}" name="Query - Columns Hierarchies" description="Connection to the 'Columns Hierarchies' query in the workbook." type="100" refreshedVersion="7" minRefreshableVersion="5">
    <extLst>
      <ext xmlns:x15="http://schemas.microsoft.com/office/spreadsheetml/2010/11/main" uri="{DE250136-89BD-433C-8126-D09CA5730AF9}">
        <x15:connection id="1311a2f0-8efe-467f-a5bc-f3c86ed5ea73"/>
      </ext>
    </extLst>
  </connection>
  <connection id="5" xr16:uid="{67182389-748F-4B0B-B8DF-1D12D29DD792}" name="Query - Columns Segments" description="Connection to the 'Columns Segments' query in the workbook." type="100" refreshedVersion="7" minRefreshableVersion="5">
    <extLst>
      <ext xmlns:x15="http://schemas.microsoft.com/office/spreadsheetml/2010/11/main" uri="{DE250136-89BD-433C-8126-D09CA5730AF9}">
        <x15:connection id="88b74c07-b58e-45bd-b548-baa2d20e0814"/>
      </ext>
    </extLst>
  </connection>
  <connection id="6" xr16:uid="{C3D4FD51-5F37-4F53-B63B-E147D6C6DA1A}" keepAlive="1" name="Query - ContentVPA" description="Connection to the 'ContentVPA' query in the workbook." type="5" refreshedVersion="0" background="1">
    <dbPr connection="Provider=Microsoft.Mashup.OleDb.1;Data Source=$Workbook$;Location=ContentVPA;Extended Properties=&quot;&quot;" command="SELECT * FROM [ContentVPA]"/>
  </connection>
  <connection id="7" xr16:uid="{4A3EB9C7-BE6A-48EF-AF6F-12FADD5758E4}" name="Query - Measures List" description="Connection to the 'Measures List' query in the workbook." type="100" refreshedVersion="7" minRefreshableVersion="5">
    <extLst>
      <ext xmlns:x15="http://schemas.microsoft.com/office/spreadsheetml/2010/11/main" uri="{DE250136-89BD-433C-8126-D09CA5730AF9}">
        <x15:connection id="e3ea29f5-4c4d-4e12-8dfd-73167872462d"/>
      </ext>
    </extLst>
  </connection>
  <connection id="8" xr16:uid="{D33F9D73-E419-46E8-8E31-9F7124DE9AC9}" keepAlive="1" name="Query - OpenZipFile" description="Connection to the 'OpenZipFile' query in the workbook." type="5" refreshedVersion="0" background="1">
    <dbPr connection="Provider=Microsoft.Mashup.OleDb.1;Data Source=$Workbook$;Location=OpenZipFile;Extended Properties=&quot;&quot;" command="SELECT * FROM [OpenZipFile]"/>
  </connection>
  <connection id="9" xr16:uid="{1ECCF99B-A3C3-43BF-9A4E-ED9A037A3552}" name="Query - Relationships" description="Connection to the 'Relationships' query in the workbook." type="100" refreshedVersion="7" minRefreshableVersion="5">
    <extLst>
      <ext xmlns:x15="http://schemas.microsoft.com/office/spreadsheetml/2010/11/main" uri="{DE250136-89BD-433C-8126-D09CA5730AF9}">
        <x15:connection id="dfab46a9-e1d6-4cb0-8acc-f348bd21dff5"/>
      </ext>
    </extLst>
  </connection>
  <connection id="10" xr16:uid="{E2540339-BADF-43F9-9AF0-9C2C67909A7F}" name="Query - Roles Expressions" description="Connection to the 'Roles Expressions' query in the workbook." type="100" refreshedVersion="7" minRefreshableVersion="5">
    <extLst>
      <ext xmlns:x15="http://schemas.microsoft.com/office/spreadsheetml/2010/11/main" uri="{DE250136-89BD-433C-8126-D09CA5730AF9}">
        <x15:connection id="5c6b1245-0c22-4a09-a22c-d1d96fe12630"/>
      </ext>
    </extLst>
  </connection>
  <connection id="11" xr16:uid="{41D5946C-34E2-44B4-A10C-F34345B8F7CE}" name="Query - Tables" description="Connection to the 'Tables' query in the workbook." type="100" refreshedVersion="7" minRefreshableVersion="5">
    <extLst>
      <ext xmlns:x15="http://schemas.microsoft.com/office/spreadsheetml/2010/11/main" uri="{DE250136-89BD-433C-8126-D09CA5730AF9}">
        <x15:connection id="fc66a520-7e6c-48bc-9deb-ca796aa058a4"/>
      </ext>
    </extLst>
  </connection>
  <connection id="12" xr16:uid="{40DB2054-0785-4875-AF58-D2B887BDC1CD}" name="Query - User Hierarchies" description="Connection to the 'User Hierarchies' query in the workbook." type="100" refreshedVersion="7" minRefreshableVersion="5">
    <extLst>
      <ext xmlns:x15="http://schemas.microsoft.com/office/spreadsheetml/2010/11/main" uri="{DE250136-89BD-433C-8126-D09CA5730AF9}">
        <x15:connection id="bb9ea7e7-7282-4c58-a18d-f4dd100ea4a4"/>
      </ext>
    </extLst>
  </connection>
  <connection id="13" xr16:uid="{557E088E-8009-463A-86AF-B7119CF9B3D2}" keepAlive="1" name="ThisWorkbookDataModel" description="Data Model" type="5" refreshedVersion="7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4" xr16:uid="{F6C5927F-C0D2-48CF-9041-134EABC5A156}" name="WorksheetConnection_VertiPaq Analyzer 2.0 Preview 2.xlsm!DaxExpressions" type="102" refreshedVersion="7" minRefreshableVersion="5">
    <extLst>
      <ext xmlns:x15="http://schemas.microsoft.com/office/spreadsheetml/2010/11/main" uri="{DE250136-89BD-433C-8126-D09CA5730AF9}">
        <x15:connection id="DaxExpressions">
          <x15:rangePr sourceName="_xlcn.WorksheetConnection_VertiPaqAnalyzer2.0Preview2.xlsmDaxExpressions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16">
    <s v="ThisWorkbookDataModel"/>
    <s v="{[Columns].[IsRowNumber].&amp;[False]}"/>
    <s v="{[Relationships].[Cardinality (Filter)].[All]}"/>
    <s v="[Measures].[Table Size]"/>
    <s v="#,0"/>
    <s v="[Measures].[Tables #]"/>
    <s v="[Measures].[Columns #]"/>
    <s v="[Measures].[Last Refresh]"/>
    <s v="yyyy-MM-dd HH:mm:ss"/>
    <s v="[Measures].[Partitions #]"/>
    <s v="[Measures].[Segments #]"/>
    <s v="[Measures].[Measures #]"/>
    <s v="[Measures].[Calculated tables #]"/>
    <s v="[Measures].[Calculated columns #]"/>
    <s v="[Measures].[Calculation items #]"/>
    <s v="[Measures].[Roles #]"/>
  </metadataStrings>
  <mdxMetadata count="13">
    <mdx n="0" f="s">
      <ms ns="1" c="0"/>
    </mdx>
    <mdx n="0" f="s">
      <ms ns="2" c="0"/>
    </mdx>
    <mdx n="0" f="v">
      <t c="1" si="4">
        <n x="3"/>
      </t>
    </mdx>
    <mdx n="0" f="v">
      <t c="1" si="4">
        <n x="5"/>
      </t>
    </mdx>
    <mdx n="0" f="v">
      <t c="1" si="4">
        <n x="6"/>
      </t>
    </mdx>
    <mdx n="0" f="v">
      <t c="1" si="8">
        <n x="7"/>
      </t>
    </mdx>
    <mdx n="0" f="v">
      <t c="1" si="4">
        <n x="9"/>
      </t>
    </mdx>
    <mdx n="0" f="v">
      <t c="1" si="4">
        <n x="10"/>
      </t>
    </mdx>
    <mdx n="0" f="v">
      <t c="1" si="4">
        <n x="11"/>
      </t>
    </mdx>
    <mdx n="0" f="v">
      <t c="1" si="4">
        <n x="12"/>
      </t>
    </mdx>
    <mdx n="0" f="v">
      <t c="1" si="4">
        <n x="13"/>
      </t>
    </mdx>
    <mdx n="0" f="v">
      <t c="1" si="4">
        <n x="14"/>
      </t>
    </mdx>
    <mdx n="0" f="v">
      <t c="1" si="4">
        <n x="15"/>
      </t>
    </mdx>
  </mdxMetadata>
  <valueMetadata count="13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</valueMetadata>
</metadata>
</file>

<file path=xl/sharedStrings.xml><?xml version="1.0" encoding="utf-8"?>
<sst xmlns="http://schemas.openxmlformats.org/spreadsheetml/2006/main" count="420" uniqueCount="195">
  <si>
    <t>Row Labels</t>
  </si>
  <si>
    <t>Date</t>
  </si>
  <si>
    <t>Product</t>
  </si>
  <si>
    <t>Grand Total</t>
  </si>
  <si>
    <t xml:space="preserve"> Many</t>
  </si>
  <si>
    <t>Data Size</t>
  </si>
  <si>
    <t>Encoding_</t>
  </si>
  <si>
    <t>HASH</t>
  </si>
  <si>
    <t>HASH (All)</t>
  </si>
  <si>
    <t>User Hierarchies Size</t>
  </si>
  <si>
    <t>Relationships Size</t>
  </si>
  <si>
    <t>Database Size %</t>
  </si>
  <si>
    <t>Segments #</t>
  </si>
  <si>
    <t>Partitions #</t>
  </si>
  <si>
    <t>IsRowNumber</t>
  </si>
  <si>
    <t>FALSE</t>
  </si>
  <si>
    <t>VALUE</t>
  </si>
  <si>
    <t>'Date'[Date]</t>
  </si>
  <si>
    <t>'Date'[Month]</t>
  </si>
  <si>
    <t>'Product'[Color]</t>
  </si>
  <si>
    <t>'Product'[Product Name]</t>
  </si>
  <si>
    <t>'Product'[ProductKey]</t>
  </si>
  <si>
    <t>Rows</t>
  </si>
  <si>
    <t>Max From Cardinality</t>
  </si>
  <si>
    <t>Max To Cardinality</t>
  </si>
  <si>
    <t>NOSPLIT</t>
  </si>
  <si>
    <t>String</t>
  </si>
  <si>
    <t>DateTime</t>
  </si>
  <si>
    <t>VALUE (All)</t>
  </si>
  <si>
    <t>Int64</t>
  </si>
  <si>
    <t>Double</t>
  </si>
  <si>
    <t>IsHidden</t>
  </si>
  <si>
    <t>FormatString</t>
  </si>
  <si>
    <t>Table</t>
  </si>
  <si>
    <t>Type</t>
  </si>
  <si>
    <t>DAX Expression</t>
  </si>
  <si>
    <t>Description</t>
  </si>
  <si>
    <t>DisplayFolder</t>
  </si>
  <si>
    <t>Name</t>
  </si>
  <si>
    <t>FileNameRange:</t>
  </si>
  <si>
    <t>Cardinality</t>
  </si>
  <si>
    <t>Table Size</t>
  </si>
  <si>
    <t>Columns Total Size</t>
  </si>
  <si>
    <t>Dictionary Size</t>
  </si>
  <si>
    <t>Columns Hierarchies Size</t>
  </si>
  <si>
    <t>Table Size %</t>
  </si>
  <si>
    <t>Columns #</t>
  </si>
  <si>
    <t>RI Violations #</t>
  </si>
  <si>
    <t>Customer</t>
  </si>
  <si>
    <t>'Customer'[CustomerKey]</t>
  </si>
  <si>
    <t>'Customer'[Gender]</t>
  </si>
  <si>
    <t>Sales</t>
  </si>
  <si>
    <t>Measure</t>
  </si>
  <si>
    <t>Sales Amount</t>
  </si>
  <si>
    <t/>
  </si>
  <si>
    <t>#,0.00</t>
  </si>
  <si>
    <t>Store</t>
  </si>
  <si>
    <t>'Customer'[Name]</t>
  </si>
  <si>
    <t>'Sales'[Order Number]</t>
  </si>
  <si>
    <t>'Sales'[CustomerKey]</t>
  </si>
  <si>
    <t>'Sales'[Net Price]</t>
  </si>
  <si>
    <t>'Sales'[Delivery Date]</t>
  </si>
  <si>
    <t>'Sales'[ProductKey]</t>
  </si>
  <si>
    <t>'Sales'[Order Date]</t>
  </si>
  <si>
    <t>'Sales'[Unit Cost]</t>
  </si>
  <si>
    <t>'Sales'[Unit Price]</t>
  </si>
  <si>
    <t>'Product'[Product Code]</t>
  </si>
  <si>
    <t>'Customer'[City]</t>
  </si>
  <si>
    <t>'Customer'[State]</t>
  </si>
  <si>
    <t>'Store'[State]</t>
  </si>
  <si>
    <t>'Product'[Manufacturer]</t>
  </si>
  <si>
    <t>'Product'[Brand]</t>
  </si>
  <si>
    <t>'Date'[Day of Week]</t>
  </si>
  <si>
    <t>'Customer'[Continent]</t>
  </si>
  <si>
    <t>'Date'[Working Day]</t>
  </si>
  <si>
    <t>'Store'[Status]</t>
  </si>
  <si>
    <t>'Store'[StoreKey]</t>
  </si>
  <si>
    <t>'Sales'[Quantity]</t>
  </si>
  <si>
    <t>'Date'[Day of Week Number]</t>
  </si>
  <si>
    <t>'Date'[Month Number]</t>
  </si>
  <si>
    <t>'Store'[Close Date]</t>
  </si>
  <si>
    <t>'Sales'[StoreKey]</t>
  </si>
  <si>
    <t>'Store'[Open Date]</t>
  </si>
  <si>
    <t>Margin</t>
  </si>
  <si>
    <t>Margin %</t>
  </si>
  <si>
    <t>0.00%;-0.00%;0.00%</t>
  </si>
  <si>
    <t>Total Cost</t>
  </si>
  <si>
    <t>'Store'[Country]</t>
  </si>
  <si>
    <t>'Product'[Weight Unit Measure]</t>
  </si>
  <si>
    <t>'Product'[Unit Price]</t>
  </si>
  <si>
    <t>'Product'[Unit Cost]</t>
  </si>
  <si>
    <t>'Product'[Weight]</t>
  </si>
  <si>
    <t>Missing Keys</t>
  </si>
  <si>
    <t>Invalid Rows</t>
  </si>
  <si>
    <t>'Sales'[CustomerKey] ∞←1 'Customer'[CustomerKey]</t>
  </si>
  <si>
    <t>'Sales'[StoreKey] ∞←1 'Store'[StoreKey]</t>
  </si>
  <si>
    <t>Bid. Filters</t>
  </si>
  <si>
    <t>MMR</t>
  </si>
  <si>
    <t>Relationship Type</t>
  </si>
  <si>
    <t>M:1</t>
  </si>
  <si>
    <t>Cardinality (Filter)</t>
  </si>
  <si>
    <t>All</t>
  </si>
  <si>
    <t>'Sales'[ProductKey] ∞←1 'Product'[ProductKey]</t>
  </si>
  <si>
    <t>'Customer'[Country]</t>
  </si>
  <si>
    <t>INSTRUCTIONS</t>
  </si>
  <si>
    <t>1) Switch to VertiPaq Analyzer ribbon</t>
  </si>
  <si>
    <t>2) Click Open VPAX and choose the file to load</t>
  </si>
  <si>
    <t>Useful links:</t>
  </si>
  <si>
    <t>https://daxstudio.org/</t>
  </si>
  <si>
    <t xml:space="preserve">https://www.sqlbi.com/learn/dax-tools-video-course/ </t>
  </si>
  <si>
    <t>Download the latest version of DAX Studio!</t>
  </si>
  <si>
    <t>FREE video course about VertiPaq Analyzer and DAX Studio</t>
  </si>
  <si>
    <t>1:M Ratio %</t>
  </si>
  <si>
    <t xml:space="preserve">  </t>
  </si>
  <si>
    <r>
      <t xml:space="preserve">NOTE 2: </t>
    </r>
    <r>
      <rPr>
        <b/>
        <sz val="11"/>
        <rFont val="Calibri"/>
        <family val="2"/>
        <scheme val="minor"/>
      </rPr>
      <t>Compatible only with Windows Desktop</t>
    </r>
    <r>
      <rPr>
        <sz val="11"/>
        <rFont val="Calibri"/>
        <family val="2"/>
        <scheme val="minor"/>
      </rPr>
      <t xml:space="preserve"> versions of Excel 2016 or later versions, because it uses Power Query and Power Pivot for Excel.</t>
    </r>
  </si>
  <si>
    <r>
      <t xml:space="preserve">NOTE 1: </t>
    </r>
    <r>
      <rPr>
        <sz val="11"/>
        <rFont val="Calibri"/>
        <family val="2"/>
        <scheme val="minor"/>
      </rPr>
      <t xml:space="preserve">VPAX files must be created using the </t>
    </r>
    <r>
      <rPr>
        <b/>
        <sz val="11"/>
        <rFont val="Calibri"/>
        <family val="2"/>
        <scheme val="minor"/>
      </rPr>
      <t>Export Metrics feature in DAX Studio</t>
    </r>
    <r>
      <rPr>
        <sz val="11"/>
        <rFont val="Calibri"/>
        <family val="2"/>
        <scheme val="minor"/>
      </rPr>
      <t xml:space="preserve"> 2.13.1 or later, but they are compatible since DAX Studio 2.9.4.</t>
    </r>
  </si>
  <si>
    <t>Follow these steps:</t>
  </si>
  <si>
    <t>VertiPaq Analyzer Summary</t>
  </si>
  <si>
    <t>Total Size</t>
  </si>
  <si>
    <t>Tables</t>
  </si>
  <si>
    <t>Columns</t>
  </si>
  <si>
    <t>Last Refresh</t>
  </si>
  <si>
    <t>Partitions</t>
  </si>
  <si>
    <t>Segments</t>
  </si>
  <si>
    <t>Auto Date Tables</t>
  </si>
  <si>
    <t>Column</t>
  </si>
  <si>
    <t>End of Month</t>
  </si>
  <si>
    <t>mmmm yyyy</t>
  </si>
  <si>
    <t>Total Quantity</t>
  </si>
  <si>
    <t>#,0</t>
  </si>
  <si>
    <t>'Customer'[Address]</t>
  </si>
  <si>
    <t>'Customer'[Zip Code]</t>
  </si>
  <si>
    <t>'Customer'[State Code]</t>
  </si>
  <si>
    <t>'Customer'[Birthday]</t>
  </si>
  <si>
    <t>'Store'[Name]</t>
  </si>
  <si>
    <t>'Date'[Year Month]</t>
  </si>
  <si>
    <t>'Date'[Year Month Short]</t>
  </si>
  <si>
    <t>'Product'[Subcategory]</t>
  </si>
  <si>
    <t>'Product'[Subcategory Code]</t>
  </si>
  <si>
    <t>'Date'[Year Quarter]</t>
  </si>
  <si>
    <t>'Sales'[Exchange Rate]</t>
  </si>
  <si>
    <t>'Date'[Month Short]</t>
  </si>
  <si>
    <t>'Product'[Category]</t>
  </si>
  <si>
    <t>'Product'[Category Code]</t>
  </si>
  <si>
    <t>'Date'[Quarter]</t>
  </si>
  <si>
    <t>'Customer'[Country Code]</t>
  </si>
  <si>
    <t>'Date'[Day of Week Short]</t>
  </si>
  <si>
    <t>'Sales'[Currency Code]</t>
  </si>
  <si>
    <t>'Customer'[Age]</t>
  </si>
  <si>
    <t>'Date'[Working Day Number]</t>
  </si>
  <si>
    <t>'Date'[End of Month]</t>
  </si>
  <si>
    <t>'Date'[Year Month Number]</t>
  </si>
  <si>
    <t>'Date'[Year Quarter Number]</t>
  </si>
  <si>
    <t>'Sales'[Line Number]</t>
  </si>
  <si>
    <t>'Date'[Year]</t>
  </si>
  <si>
    <t>'Store'[Store Code]</t>
  </si>
  <si>
    <t>'Store'[Square Meters]</t>
  </si>
  <si>
    <t>Customer-bee8b62a-fee2-49b8-a0b6-5518e67a2d59</t>
  </si>
  <si>
    <t>Date-44d762f0-a871-4687-b253-096276d9658b</t>
  </si>
  <si>
    <t>Product-9730db17-a88f-43ad-b6f2-50ae8a679b18</t>
  </si>
  <si>
    <t>Sales-4929449f-be0b-48cf-a44e-c644698415ba</t>
  </si>
  <si>
    <t>Store-4e2fa8b8-517f-4c17-ae5a-7d36051099bc</t>
  </si>
  <si>
    <t>Geography</t>
  </si>
  <si>
    <t>Year-Month</t>
  </si>
  <si>
    <t>Year-Quarter-Month</t>
  </si>
  <si>
    <t>Category-Subcategory</t>
  </si>
  <si>
    <t>Boolean</t>
  </si>
  <si>
    <t>Decimal</t>
  </si>
  <si>
    <t>'Sales'[Delivery Date] ∞←1 'Date'[Date]</t>
  </si>
  <si>
    <t>'Sales'[Order Date] ∞←1 'Date'[Date]</t>
  </si>
  <si>
    <t>Filename</t>
  </si>
  <si>
    <t>Measures</t>
  </si>
  <si>
    <t>Calc tables</t>
  </si>
  <si>
    <t>Calc columns</t>
  </si>
  <si>
    <t>Roles</t>
  </si>
  <si>
    <t>Calc items</t>
  </si>
  <si>
    <t>Currency Exchange</t>
  </si>
  <si>
    <t>'Currency Exchange'[Date]</t>
  </si>
  <si>
    <t>'Currency Exchange'[Exchange]</t>
  </si>
  <si>
    <t>'Currency Exchange'[FromCurrency]</t>
  </si>
  <si>
    <t>'Currency Exchange'[ToCurrency]</t>
  </si>
  <si>
    <t>Currency Exchange-84d00514-3ac1-4a6c-a61b-f2bed7b860be</t>
  </si>
  <si>
    <t>'Currency Exchange'[Date] ∞←1 'Date'[Date]</t>
  </si>
  <si>
    <t>=
[Sales Amount] - [Total Cost]</t>
  </si>
  <si>
    <r>
      <t xml:space="preserve">=
</t>
    </r>
    <r>
      <rPr>
        <sz val="11"/>
        <color rgb="FF035ACA"/>
        <rFont val="Calibri"/>
        <family val="2"/>
        <scheme val="minor"/>
      </rPr>
      <t>EOMONTH</t>
    </r>
    <r>
      <rPr>
        <sz val="11"/>
        <color rgb="FF6E6E6E"/>
        <rFont val="Calibri"/>
        <family val="2"/>
        <scheme val="minor"/>
      </rPr>
      <t xml:space="preserve"> (</t>
    </r>
    <r>
      <rPr>
        <sz val="11"/>
        <color rgb="FF000000"/>
        <rFont val="Calibri"/>
        <family val="2"/>
        <scheme val="minor"/>
      </rPr>
      <t xml:space="preserve"> 'Date'[Date], </t>
    </r>
    <r>
      <rPr>
        <sz val="11"/>
        <color rgb="FFEE7F18"/>
        <rFont val="Calibri"/>
        <family val="2"/>
        <scheme val="minor"/>
      </rPr>
      <t>0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6E6E6E"/>
        <rFont val="Calibri"/>
        <family val="2"/>
        <scheme val="minor"/>
      </rPr>
      <t>)</t>
    </r>
  </si>
  <si>
    <r>
      <t xml:space="preserve">=
</t>
    </r>
    <r>
      <rPr>
        <sz val="11"/>
        <color rgb="FF035ACA"/>
        <rFont val="Calibri"/>
        <family val="2"/>
        <scheme val="minor"/>
      </rPr>
      <t>DIVIDE</t>
    </r>
    <r>
      <rPr>
        <sz val="11"/>
        <color rgb="FF6E6E6E"/>
        <rFont val="Calibri"/>
        <family val="2"/>
        <scheme val="minor"/>
      </rPr>
      <t xml:space="preserve"> (</t>
    </r>
    <r>
      <rPr>
        <sz val="11"/>
        <color rgb="FF000000"/>
        <rFont val="Calibri"/>
        <family val="2"/>
        <scheme val="minor"/>
      </rPr>
      <t xml:space="preserve"> [Margin], [Sales Amount] </t>
    </r>
    <r>
      <rPr>
        <sz val="11"/>
        <color rgb="FF6E6E6E"/>
        <rFont val="Calibri"/>
        <family val="2"/>
        <scheme val="minor"/>
      </rPr>
      <t>)</t>
    </r>
  </si>
  <si>
    <r>
      <t xml:space="preserve">=
</t>
    </r>
    <r>
      <rPr>
        <sz val="11"/>
        <color rgb="FF035ACA"/>
        <rFont val="Calibri"/>
        <family val="2"/>
        <scheme val="minor"/>
      </rPr>
      <t>SUMX</t>
    </r>
    <r>
      <rPr>
        <sz val="11"/>
        <color rgb="FF6E6E6E"/>
        <rFont val="Calibri"/>
        <family val="2"/>
        <scheme val="minor"/>
      </rPr>
      <t xml:space="preserve"> (</t>
    </r>
    <r>
      <rPr>
        <sz val="11"/>
        <color rgb="FF000000"/>
        <rFont val="Calibri"/>
        <family val="2"/>
        <scheme val="minor"/>
      </rPr>
      <t xml:space="preserve"> Sales, Sales[Quantity] * Sales[Net Price] </t>
    </r>
    <r>
      <rPr>
        <sz val="11"/>
        <color rgb="FF6E6E6E"/>
        <rFont val="Calibri"/>
        <family val="2"/>
        <scheme val="minor"/>
      </rPr>
      <t>)</t>
    </r>
  </si>
  <si>
    <r>
      <t xml:space="preserve">=
</t>
    </r>
    <r>
      <rPr>
        <sz val="11"/>
        <color rgb="FF035ACA"/>
        <rFont val="Calibri"/>
        <family val="2"/>
        <scheme val="minor"/>
      </rPr>
      <t>SUMX</t>
    </r>
    <r>
      <rPr>
        <sz val="11"/>
        <color rgb="FF6E6E6E"/>
        <rFont val="Calibri"/>
        <family val="2"/>
        <scheme val="minor"/>
      </rPr>
      <t xml:space="preserve"> (</t>
    </r>
    <r>
      <rPr>
        <sz val="11"/>
        <color rgb="FF000000"/>
        <rFont val="Calibri"/>
        <family val="2"/>
        <scheme val="minor"/>
      </rPr>
      <t xml:space="preserve"> Sales, Sales[Quantity] * Sales[Unit Cost] </t>
    </r>
    <r>
      <rPr>
        <sz val="11"/>
        <color rgb="FF6E6E6E"/>
        <rFont val="Calibri"/>
        <family val="2"/>
        <scheme val="minor"/>
      </rPr>
      <t>)</t>
    </r>
  </si>
  <si>
    <r>
      <t xml:space="preserve">=
</t>
    </r>
    <r>
      <rPr>
        <sz val="11"/>
        <color rgb="FF035ACA"/>
        <rFont val="Calibri"/>
        <family val="2"/>
        <scheme val="minor"/>
      </rPr>
      <t>SUM</t>
    </r>
    <r>
      <rPr>
        <sz val="11"/>
        <color rgb="FF6E6E6E"/>
        <rFont val="Calibri"/>
        <family val="2"/>
        <scheme val="minor"/>
      </rPr>
      <t xml:space="preserve"> (</t>
    </r>
    <r>
      <rPr>
        <sz val="11"/>
        <color rgb="FF000000"/>
        <rFont val="Calibri"/>
        <family val="2"/>
        <scheme val="minor"/>
      </rPr>
      <t xml:space="preserve"> Sales[Quantity] </t>
    </r>
    <r>
      <rPr>
        <sz val="11"/>
        <color rgb="FF6E6E6E"/>
        <rFont val="Calibri"/>
        <family val="2"/>
        <scheme val="minor"/>
      </rPr>
      <t>)</t>
    </r>
  </si>
  <si>
    <t>Total Segments #</t>
  </si>
  <si>
    <t>Pageable Segments #</t>
  </si>
  <si>
    <t>Resident Segments #</t>
  </si>
  <si>
    <t>Average Temperature</t>
  </si>
  <si>
    <t>Last Accessed</t>
  </si>
  <si>
    <t>C:\Temp\e444a82b-ee82-46b2-9982-15605c037a51.vpax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</si>
</sst>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%;\-0.00%;0.00%"/>
    <numFmt numFmtId="165" formatCode="[Color42]#,###"/>
    <numFmt numFmtId="166" formatCode="[Magenta]#,###"/>
    <numFmt numFmtId="167" formatCode="[Red]#,###"/>
    <numFmt numFmtId="168" formatCode="yyyy\-mm\-dd\ hh:mm:ss"/>
  </numFmts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u/>
      <sz val="14"/>
      <color theme="10"/>
      <name val="Calibri"/>
      <family val="2"/>
      <scheme val="minor"/>
    </font>
    <font>
      <sz val="11"/>
      <color rgb="FF035ACA"/>
      <name val="Calibri"/>
      <family val="2"/>
      <scheme val="minor"/>
    </font>
    <font>
      <sz val="11"/>
      <color rgb="FF6E6E6E"/>
      <name val="Calibri"/>
      <family val="2"/>
      <scheme val="minor"/>
    </font>
    <font>
      <sz val="11"/>
      <color rgb="FFEE7F1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/>
    <xf numFmtId="3" fontId="0" fillId="0" borderId="0" xfId="0" applyNumberFormat="1"/>
    <xf numFmtId="0" fontId="0" fillId="0" borderId="0" xfId="0" applyAlignment="1">
      <alignment horizontal="left" indent="1"/>
    </xf>
    <xf numFmtId="49" fontId="2" fillId="0" borderId="0" xfId="0" quotePrefix="1" applyNumberFormat="1" applyFont="1" applyAlignment="1">
      <alignment wrapText="1"/>
    </xf>
    <xf numFmtId="0" fontId="3" fillId="2" borderId="0" xfId="0" applyFont="1" applyFill="1"/>
    <xf numFmtId="0" fontId="0" fillId="3" borderId="0" xfId="0" applyFill="1" applyProtection="1">
      <protection locked="0"/>
    </xf>
    <xf numFmtId="0" fontId="0" fillId="2" borderId="0" xfId="0" applyFill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4" fillId="0" borderId="0" xfId="1"/>
    <xf numFmtId="0" fontId="3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0" fillId="0" borderId="0" xfId="0" applyFont="1"/>
    <xf numFmtId="0" fontId="11" fillId="0" borderId="0" xfId="0" applyFont="1"/>
    <xf numFmtId="0" fontId="13" fillId="0" borderId="0" xfId="0" applyFont="1"/>
    <xf numFmtId="0" fontId="14" fillId="0" borderId="0" xfId="0" applyFont="1"/>
    <xf numFmtId="0" fontId="14" fillId="4" borderId="0" xfId="0" applyFont="1" applyFill="1"/>
    <xf numFmtId="0" fontId="11" fillId="4" borderId="0" xfId="0" applyFont="1" applyFill="1"/>
    <xf numFmtId="0" fontId="10" fillId="4" borderId="0" xfId="0" applyFont="1" applyFill="1"/>
    <xf numFmtId="0" fontId="15" fillId="0" borderId="0" xfId="1" applyFont="1"/>
    <xf numFmtId="0" fontId="15" fillId="4" borderId="0" xfId="1" applyFont="1" applyFill="1"/>
    <xf numFmtId="0" fontId="15" fillId="0" borderId="0" xfId="1" applyFont="1" applyFill="1"/>
    <xf numFmtId="0" fontId="10" fillId="0" borderId="0" xfId="0" applyFont="1" applyFill="1"/>
    <xf numFmtId="0" fontId="13" fillId="0" borderId="0" xfId="0" applyFont="1" applyFill="1"/>
    <xf numFmtId="0" fontId="12" fillId="0" borderId="0" xfId="0" applyFont="1" applyFill="1"/>
    <xf numFmtId="0" fontId="12" fillId="0" borderId="0" xfId="0" applyFont="1"/>
    <xf numFmtId="4" fontId="0" fillId="0" borderId="0" xfId="0" applyNumberFormat="1"/>
    <xf numFmtId="168" fontId="0" fillId="0" borderId="0" xfId="0" applyNumberFormat="1"/>
  </cellXfs>
  <cellStyles count="2">
    <cellStyle name="Hyperlink" xfId="1" builtinId="8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olapFunctions">
    <main first="ThisWorkbookDataModel">
      <tp t="e">
        <v>#N/A</v>
        <stp>1</stp>
        <tr r="B8" s="17"/>
        <tr r="B8" s="17"/>
        <tr r="B9" s="17"/>
        <tr r="B9" s="17"/>
        <tr r="B12" s="17"/>
        <tr r="B12" s="17"/>
        <tr r="B6" s="17"/>
        <tr r="B6" s="17"/>
        <tr r="B7" s="17"/>
        <tr r="B7" s="17"/>
        <tr r="B4" s="17"/>
        <tr r="B4" s="17"/>
        <tr r="B5" s="17"/>
        <tr r="B5" s="17"/>
        <tr r="B15" s="17"/>
        <tr r="B15" s="17"/>
        <tr r="B10" s="17"/>
        <tr r="B10" s="17"/>
        <tr r="B11" s="17"/>
        <tr r="B11" s="17"/>
        <tr r="B13" s="17"/>
        <tr r="B13" s="17"/>
        <tr r="B14" s="17"/>
      </tp>
    </main>
  </volType>
</volTypes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sheetMetadata" Target="metadata.xml"/><Relationship Id="rId21" Type="http://schemas.openxmlformats.org/officeDocument/2006/relationships/pivotCacheDefinition" Target="pivotCache/pivotCacheDefinition9.xml"/><Relationship Id="rId42" Type="http://schemas.openxmlformats.org/officeDocument/2006/relationships/customXml" Target="../customXml/item14.xml"/><Relationship Id="rId47" Type="http://schemas.openxmlformats.org/officeDocument/2006/relationships/customXml" Target="../customXml/item19.xml"/><Relationship Id="rId63" Type="http://schemas.openxmlformats.org/officeDocument/2006/relationships/customXml" Target="../customXml/item35.xml"/><Relationship Id="rId68" Type="http://schemas.openxmlformats.org/officeDocument/2006/relationships/customXml" Target="../customXml/item4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9" Type="http://schemas.openxmlformats.org/officeDocument/2006/relationships/customXml" Target="../customXml/item1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openxmlformats.org/officeDocument/2006/relationships/customXml" Target="../customXml/item4.xml"/><Relationship Id="rId37" Type="http://schemas.openxmlformats.org/officeDocument/2006/relationships/customXml" Target="../customXml/item9.xml"/><Relationship Id="rId40" Type="http://schemas.openxmlformats.org/officeDocument/2006/relationships/customXml" Target="../customXml/item12.xml"/><Relationship Id="rId45" Type="http://schemas.openxmlformats.org/officeDocument/2006/relationships/customXml" Target="../customXml/item17.xml"/><Relationship Id="rId53" Type="http://schemas.openxmlformats.org/officeDocument/2006/relationships/customXml" Target="../customXml/item25.xml"/><Relationship Id="rId58" Type="http://schemas.openxmlformats.org/officeDocument/2006/relationships/customXml" Target="../customXml/item30.xml"/><Relationship Id="rId66" Type="http://schemas.openxmlformats.org/officeDocument/2006/relationships/customXml" Target="../customXml/item38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33.xml"/><Relationship Id="rId19" Type="http://schemas.openxmlformats.org/officeDocument/2006/relationships/pivotCacheDefinition" Target="pivotCache/pivotCacheDefinition7.xml"/><Relationship Id="rId14" Type="http://schemas.openxmlformats.org/officeDocument/2006/relationships/pivotCacheDefinition" Target="pivotCache/pivotCacheDefinition2.xml"/><Relationship Id="rId22" Type="http://schemas.openxmlformats.org/officeDocument/2006/relationships/theme" Target="theme/theme1.xml"/><Relationship Id="rId27" Type="http://schemas.openxmlformats.org/officeDocument/2006/relationships/powerPivotData" Target="model/item.data"/><Relationship Id="rId30" Type="http://schemas.openxmlformats.org/officeDocument/2006/relationships/customXml" Target="../customXml/item2.xml"/><Relationship Id="rId35" Type="http://schemas.openxmlformats.org/officeDocument/2006/relationships/customXml" Target="../customXml/item7.xml"/><Relationship Id="rId43" Type="http://schemas.openxmlformats.org/officeDocument/2006/relationships/customXml" Target="../customXml/item15.xml"/><Relationship Id="rId48" Type="http://schemas.openxmlformats.org/officeDocument/2006/relationships/customXml" Target="../customXml/item20.xml"/><Relationship Id="rId56" Type="http://schemas.openxmlformats.org/officeDocument/2006/relationships/customXml" Target="../customXml/item28.xml"/><Relationship Id="rId64" Type="http://schemas.openxmlformats.org/officeDocument/2006/relationships/customXml" Target="../customXml/item36.xml"/><Relationship Id="rId69" Type="http://schemas.openxmlformats.org/officeDocument/2006/relationships/volatileDependencies" Target="volatileDependencie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5.xml"/><Relationship Id="rId25" Type="http://schemas.openxmlformats.org/officeDocument/2006/relationships/sharedStrings" Target="sharedStrings.xml"/><Relationship Id="rId33" Type="http://schemas.openxmlformats.org/officeDocument/2006/relationships/customXml" Target="../customXml/item5.xml"/><Relationship Id="rId38" Type="http://schemas.openxmlformats.org/officeDocument/2006/relationships/customXml" Target="../customXml/item10.xml"/><Relationship Id="rId46" Type="http://schemas.openxmlformats.org/officeDocument/2006/relationships/customXml" Target="../customXml/item18.xml"/><Relationship Id="rId59" Type="http://schemas.openxmlformats.org/officeDocument/2006/relationships/customXml" Target="../customXml/item31.xml"/><Relationship Id="rId67" Type="http://schemas.openxmlformats.org/officeDocument/2006/relationships/customXml" Target="../customXml/item39.xml"/><Relationship Id="rId20" Type="http://schemas.openxmlformats.org/officeDocument/2006/relationships/pivotCacheDefinition" Target="pivotCache/pivotCacheDefinition8.xml"/><Relationship Id="rId41" Type="http://schemas.openxmlformats.org/officeDocument/2006/relationships/customXml" Target="../customXml/item13.xml"/><Relationship Id="rId54" Type="http://schemas.openxmlformats.org/officeDocument/2006/relationships/customXml" Target="../customXml/item26.xml"/><Relationship Id="rId62" Type="http://schemas.openxmlformats.org/officeDocument/2006/relationships/customXml" Target="../customXml/item34.xml"/><Relationship Id="rId7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3.xml"/><Relationship Id="rId23" Type="http://schemas.openxmlformats.org/officeDocument/2006/relationships/connections" Target="connections.xml"/><Relationship Id="rId28" Type="http://schemas.openxmlformats.org/officeDocument/2006/relationships/calcChain" Target="calcChain.xml"/><Relationship Id="rId36" Type="http://schemas.openxmlformats.org/officeDocument/2006/relationships/customXml" Target="../customXml/item8.xml"/><Relationship Id="rId49" Type="http://schemas.openxmlformats.org/officeDocument/2006/relationships/customXml" Target="../customXml/item21.xml"/><Relationship Id="rId57" Type="http://schemas.openxmlformats.org/officeDocument/2006/relationships/customXml" Target="../customXml/item29.xml"/><Relationship Id="rId10" Type="http://schemas.openxmlformats.org/officeDocument/2006/relationships/worksheet" Target="worksheets/sheet10.xml"/><Relationship Id="rId31" Type="http://schemas.openxmlformats.org/officeDocument/2006/relationships/customXml" Target="../customXml/item3.xml"/><Relationship Id="rId44" Type="http://schemas.openxmlformats.org/officeDocument/2006/relationships/customXml" Target="../customXml/item16.xml"/><Relationship Id="rId52" Type="http://schemas.openxmlformats.org/officeDocument/2006/relationships/customXml" Target="../customXml/item24.xml"/><Relationship Id="rId60" Type="http://schemas.openxmlformats.org/officeDocument/2006/relationships/customXml" Target="../customXml/item32.xml"/><Relationship Id="rId65" Type="http://schemas.openxmlformats.org/officeDocument/2006/relationships/customXml" Target="../customXml/item3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pivotCacheDefinition" Target="pivotCache/pivotCacheDefinition1.xml"/><Relationship Id="rId18" Type="http://schemas.openxmlformats.org/officeDocument/2006/relationships/pivotCacheDefinition" Target="pivotCache/pivotCacheDefinition6.xml"/><Relationship Id="rId39" Type="http://schemas.openxmlformats.org/officeDocument/2006/relationships/customXml" Target="../customXml/item11.xml"/><Relationship Id="rId34" Type="http://schemas.openxmlformats.org/officeDocument/2006/relationships/customXml" Target="../customXml/item6.xml"/><Relationship Id="rId50" Type="http://schemas.openxmlformats.org/officeDocument/2006/relationships/customXml" Target="../customXml/item22.xml"/><Relationship Id="rId55" Type="http://schemas.openxmlformats.org/officeDocument/2006/relationships/customXml" Target="../customXml/item2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o Russo" refreshedDate="44549.989626273149" createdVersion="5" refreshedVersion="7" minRefreshableVersion="3" recordCount="0" supportSubquery="1" supportAdvancedDrill="1" xr:uid="{13584FF9-9D93-4826-A06A-45BF70111A62}">
  <cacheSource type="external" connectionId="13"/>
  <cacheFields count="25">
    <cacheField name="[Columns].[Tables-Columns].[Table]" caption="Table" numFmtId="0" hierarchy="30" level="1">
      <sharedItems count="6">
        <s v="Currency Exchange"/>
        <s v="Customer"/>
        <s v="Date"/>
        <s v="Product"/>
        <s v="Sales"/>
        <s v="Store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Currency Exchange]"/>
            <x15:cachedUniqueName index="1" name="[Columns].[Tables-Columns].[Table].&amp;[Customer]"/>
            <x15:cachedUniqueName index="2" name="[Columns].[Tables-Columns].[Table].&amp;[Date]"/>
            <x15:cachedUniqueName index="3" name="[Columns].[Tables-Columns].[Table].&amp;[Product]"/>
            <x15:cachedUniqueName index="4" name="[Columns].[Tables-Columns].[Table].&amp;[Sales]"/>
            <x15:cachedUniqueName index="5" name="[Columns].[Tables-Columns].[Table].&amp;[Store]"/>
          </x15:cachedUniqueNames>
        </ext>
      </extLst>
    </cacheField>
    <cacheField name="[Columns].[Tables-Columns].[Column]" caption="Column" numFmtId="0" hierarchy="30" level="2">
      <sharedItems containsSemiMixedTypes="0" containsNonDate="0" containsString="0"/>
    </cacheField>
    <cacheField name="[Columns].[IsRowNumber].[IsRowNumber]" caption="IsRowNumber" numFmtId="0" hierarchy="25" level="1">
      <sharedItems containsSemiMixedTypes="0" containsNonDate="0" containsString="0"/>
    </cacheField>
    <cacheField name="[Measures].[Cardinality]" caption="Cardinality" numFmtId="0" hierarchy="135" level="32767"/>
    <cacheField name="[Measures].[Table Size]" caption="Table Size" numFmtId="0" hierarchy="144" level="32767"/>
    <cacheField name="[Measures].[Columns Total Size]" caption="Columns Total Size" numFmtId="0" hierarchy="138" level="32767"/>
    <cacheField name="[Measures].[Data Size]" caption="Data Size" numFmtId="0" hierarchy="139" level="32767"/>
    <cacheField name="[Measures].[Dictionary Size]" caption="Dictionary Size" numFmtId="0" hierarchy="140" level="32767"/>
    <cacheField name="[Measures].[Columns Hierarchies Size]" caption="Columns Hierarchies Size" numFmtId="0" hierarchy="137" level="32767"/>
    <cacheField name="[Measures].[Encoding_]" caption="Encoding_" numFmtId="0" hierarchy="131" level="32767"/>
    <cacheField name="[Measures].[User Hierarchies Size]" caption="User Hierarchies Size" numFmtId="0" hierarchy="145" level="32767"/>
    <cacheField name="[Measures].[Relationships Size]" caption="Relationships Size" numFmtId="0" hierarchy="143" level="32767"/>
    <cacheField name="[Measures].[Table Size %]" caption="Table Size %" numFmtId="0" hierarchy="147" level="32767"/>
    <cacheField name="[Measures].[Database Size %]" caption="Database Size %" numFmtId="0" hierarchy="148" level="32767"/>
    <cacheField name="[Measures].[Segments #]" caption="Segments #" numFmtId="0" hierarchy="134" level="32767"/>
    <cacheField name="[Measures].[Partitions #]" caption="Partitions #" numFmtId="0" hierarchy="132" level="32767"/>
    <cacheField name="[Measures].[Columns #]" caption="Columns #" numFmtId="0" hierarchy="136" level="32767"/>
    <cacheField name="[Measures].[RI Violations #]" caption="RI Violations #" numFmtId="0" hierarchy="149" level="32767"/>
    <cacheField name="[Measures].[Bid. Filters]" caption="Bid. Filters" numFmtId="0" hierarchy="152" level="32767"/>
    <cacheField name="[Measures].[MMR]" caption="MMR" numFmtId="0" hierarchy="153" level="32767"/>
    <cacheField name="[Measures].[Total Segments #]" caption="Total Segments #" numFmtId="0" hierarchy="169" level="32767"/>
    <cacheField name="[Measures].[Pageable Segments #]" caption="Pageable Segments #" numFmtId="0" hierarchy="170" level="32767"/>
    <cacheField name="[Measures].[Resident Segments #]" caption="Resident Segments #" numFmtId="0" hierarchy="171" level="32767"/>
    <cacheField name="[Measures].[Average Temperature]" caption="Average Temperature" numFmtId="0" hierarchy="173" level="32767"/>
    <cacheField name="[Measures].[Last Accessed]" caption="Last Accessed" numFmtId="0" hierarchy="172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9"/>
      </fieldsUsage>
    </cacheHierarchy>
    <cacheHierarchy uniqueName="[Measures].[Partitions #]" caption="Partitions #" measure="1" displayFolder="" measureGroup="Columns" count="0" oneField="1">
      <fieldsUsage count="1">
        <fieldUsage x="15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 oneField="1">
      <fieldsUsage count="1">
        <fieldUsage x="14"/>
      </fieldsUsage>
    </cacheHierarchy>
    <cacheHierarchy uniqueName="[Measures].[Cardinality]" caption="Cardinality" measure="1" displayFolder="" measureGroup="Columns" count="0" oneField="1">
      <fieldsUsage count="1">
        <fieldUsage x="3"/>
      </fieldsUsage>
    </cacheHierarchy>
    <cacheHierarchy uniqueName="[Measures].[Columns #]" caption="Columns #" measure="1" displayFolder="" measureGroup="Columns" count="0" oneField="1">
      <fieldsUsage count="1">
        <fieldUsage x="16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8"/>
      </fieldsUsage>
    </cacheHierarchy>
    <cacheHierarchy uniqueName="[Measures].[Columns Total Size]" caption="Columns Total Size" measure="1" displayFolder="" measureGroup="Columns" count="0" oneField="1">
      <fieldsUsage count="1">
        <fieldUsage x="5"/>
      </fieldsUsage>
    </cacheHierarchy>
    <cacheHierarchy uniqueName="[Measures].[Data Size]" caption="Data Size" measure="1" displayFolder="" measureGroup="Columns" count="0" oneField="1">
      <fieldsUsage count="1">
        <fieldUsage x="6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 oneField="1">
      <fieldsUsage count="1">
        <fieldUsage x="11"/>
      </fieldsUsage>
    </cacheHierarchy>
    <cacheHierarchy uniqueName="[Measures].[Table Size]" caption="Table Size" measure="1" displayFolder="" measureGroup="Columns" count="0" oneField="1">
      <fieldsUsage count="1">
        <fieldUsage x="4"/>
      </fieldsUsage>
    </cacheHierarchy>
    <cacheHierarchy uniqueName="[Measures].[User Hierarchies Size]" caption="User Hierarchies Size" measure="1" displayFolder="" measureGroup="Columns" count="0" oneField="1">
      <fieldsUsage count="1">
        <fieldUsage x="10"/>
      </fieldsUsage>
    </cacheHierarchy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 oneField="1">
      <fieldsUsage count="1">
        <fieldUsage x="12"/>
      </fieldsUsage>
    </cacheHierarchy>
    <cacheHierarchy uniqueName="[Measures].[Database Size %]" caption="Database Size %" measure="1" displayFolder="" measureGroup="Columns" count="0" oneField="1">
      <fieldsUsage count="1">
        <fieldUsage x="13"/>
      </fieldsUsage>
    </cacheHierarchy>
    <cacheHierarchy uniqueName="[Measures].[RI Violations #]" caption="RI Violations #" measure="1" displayFolder="" measureGroup="Columns" count="0" oneField="1">
      <fieldsUsage count="1">
        <fieldUsage x="17"/>
      </fieldsUsage>
    </cacheHierarchy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 oneField="1">
      <fieldsUsage count="1">
        <fieldUsage x="18"/>
      </fieldsUsage>
    </cacheHierarchy>
    <cacheHierarchy uniqueName="[Measures].[MMR]" caption="MMR" measure="1" displayFolder="" measureGroup="Columns" count="0" oneField="1">
      <fieldsUsage count="1">
        <fieldUsage x="19"/>
      </fieldsUsage>
    </cacheHierarchy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 oneField="1">
      <fieldsUsage count="1">
        <fieldUsage x="20"/>
      </fieldsUsage>
    </cacheHierarchy>
    <cacheHierarchy uniqueName="[Measures].[Pageable Segments #]" caption="Pageable Segments #" measure="1" displayFolder="" measureGroup="Columns" count="0" oneField="1">
      <fieldsUsage count="1">
        <fieldUsage x="21"/>
      </fieldsUsage>
    </cacheHierarchy>
    <cacheHierarchy uniqueName="[Measures].[Resident Segments #]" caption="Resident Segments #" measure="1" displayFolder="" measureGroup="Columns" count="0" oneField="1">
      <fieldsUsage count="1">
        <fieldUsage x="22"/>
      </fieldsUsage>
    </cacheHierarchy>
    <cacheHierarchy uniqueName="[Measures].[Last Accessed]" caption="Last Accessed" measure="1" displayFolder="" measureGroup="Columns" count="0" oneField="1">
      <fieldsUsage count="1">
        <fieldUsage x="24"/>
      </fieldsUsage>
    </cacheHierarchy>
    <cacheHierarchy uniqueName="[Measures].[Average Temperature]" caption="Average Temperature" measure="1" displayFolder="" measureGroup="Columns" count="0" oneField="1">
      <fieldsUsage count="1">
        <fieldUsage x="23"/>
      </fieldsUsage>
    </cacheHierarchy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o Russo" refreshedDate="44549.989627546296" createdVersion="5" refreshedVersion="7" minRefreshableVersion="3" recordCount="0" supportSubquery="1" supportAdvancedDrill="1" xr:uid="{40739DD8-D3AA-4F64-84B1-A51EFB581A07}">
  <cacheSource type="external" connectionId="13"/>
  <cacheFields count="16">
    <cacheField name="[Columns].[IsRowNumber].[IsRowNumber]" caption="IsRowNumber" numFmtId="0" hierarchy="25" level="1">
      <sharedItems containsSemiMixedTypes="0" containsNonDate="0" containsString="0"/>
    </cacheField>
    <cacheField name="[Columns].[FullColumnName].[FullColumnName]" caption="FullColumnName" numFmtId="0" hierarchy="20" level="1">
      <sharedItems count="70">
        <s v="'Currency Exchange'[Date]"/>
        <s v="'Currency Exchange'[Exchange]"/>
        <s v="'Currency Exchange'[FromCurrency]"/>
        <s v="'Currency Exchange'[ToCurrency]"/>
        <s v="'Customer'[Address]"/>
        <s v="'Customer'[Age]"/>
        <s v="'Customer'[Birthday]"/>
        <s v="'Customer'[City]"/>
        <s v="'Customer'[Continent]"/>
        <s v="'Customer'[Country Code]"/>
        <s v="'Customer'[Country]"/>
        <s v="'Customer'[CustomerKey]"/>
        <s v="'Customer'[Gender]"/>
        <s v="'Customer'[Name]"/>
        <s v="'Customer'[State Code]"/>
        <s v="'Customer'[State]"/>
        <s v="'Customer'[Zip Code]"/>
        <s v="'Date'[Date]"/>
        <s v="'Date'[Day of Week Number]"/>
        <s v="'Date'[Day of Week Short]"/>
        <s v="'Date'[Day of Week]"/>
        <s v="'Date'[End of Month]"/>
        <s v="'Date'[Month Number]"/>
        <s v="'Date'[Month Short]"/>
        <s v="'Date'[Month]"/>
        <s v="'Date'[Quarter]"/>
        <s v="'Date'[Working Day Number]"/>
        <s v="'Date'[Working Day]"/>
        <s v="'Date'[Year Month Number]"/>
        <s v="'Date'[Year Month Short]"/>
        <s v="'Date'[Year Month]"/>
        <s v="'Date'[Year Quarter Number]"/>
        <s v="'Date'[Year Quarter]"/>
        <s v="'Date'[Year]"/>
        <s v="'Product'[Brand]"/>
        <s v="'Product'[Category Code]"/>
        <s v="'Product'[Category]"/>
        <s v="'Product'[Color]"/>
        <s v="'Product'[Manufacturer]"/>
        <s v="'Product'[Product Code]"/>
        <s v="'Product'[Product Name]"/>
        <s v="'Product'[ProductKey]"/>
        <s v="'Product'[Subcategory Code]"/>
        <s v="'Product'[Subcategory]"/>
        <s v="'Product'[Unit Cost]"/>
        <s v="'Product'[Unit Price]"/>
        <s v="'Product'[Weight Unit Measure]"/>
        <s v="'Product'[Weight]"/>
        <s v="'Sales'[Currency Code]"/>
        <s v="'Sales'[CustomerKey]"/>
        <s v="'Sales'[Delivery Date]"/>
        <s v="'Sales'[Exchange Rate]"/>
        <s v="'Sales'[Line Number]"/>
        <s v="'Sales'[Net Price]"/>
        <s v="'Sales'[Order Date]"/>
        <s v="'Sales'[Order Number]"/>
        <s v="'Sales'[ProductKey]"/>
        <s v="'Sales'[Quantity]"/>
        <s v="'Sales'[StoreKey]"/>
        <s v="'Sales'[Unit Cost]"/>
        <s v="'Sales'[Unit Price]"/>
        <s v="'Store'[Close Date]"/>
        <s v="'Store'[Country]"/>
        <s v="'Store'[Name]"/>
        <s v="'Store'[Open Date]"/>
        <s v="'Store'[Square Meters]"/>
        <s v="'Store'[State]"/>
        <s v="'Store'[Status]"/>
        <s v="'Store'[Store Code]"/>
        <s v="'Store'[StoreKey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Currency Exchange'[Date]]]"/>
            <x15:cachedUniqueName index="1" name="[Columns].[FullColumnName].&amp;['Currency Exchange'[Exchange]]]"/>
            <x15:cachedUniqueName index="2" name="[Columns].[FullColumnName].&amp;['Currency Exchange'[FromCurrency]]]"/>
            <x15:cachedUniqueName index="3" name="[Columns].[FullColumnName].&amp;['Currency Exchange'[ToCurrency]]]"/>
            <x15:cachedUniqueName index="4" name="[Columns].[FullColumnName].&amp;['Customer'[Address]]]"/>
            <x15:cachedUniqueName index="5" name="[Columns].[FullColumnName].&amp;['Customer'[Age]]]"/>
            <x15:cachedUniqueName index="6" name="[Columns].[FullColumnName].&amp;['Customer'[Birthday]]]"/>
            <x15:cachedUniqueName index="7" name="[Columns].[FullColumnName].&amp;['Customer'[City]]]"/>
            <x15:cachedUniqueName index="8" name="[Columns].[FullColumnName].&amp;['Customer'[Continent]]]"/>
            <x15:cachedUniqueName index="9" name="[Columns].[FullColumnName].&amp;['Customer'[Country Code]]]"/>
            <x15:cachedUniqueName index="10" name="[Columns].[FullColumnName].&amp;['Customer'[Country]]]"/>
            <x15:cachedUniqueName index="11" name="[Columns].[FullColumnName].&amp;['Customer'[CustomerKey]]]"/>
            <x15:cachedUniqueName index="12" name="[Columns].[FullColumnName].&amp;['Customer'[Gender]]]"/>
            <x15:cachedUniqueName index="13" name="[Columns].[FullColumnName].&amp;['Customer'[Name]]]"/>
            <x15:cachedUniqueName index="14" name="[Columns].[FullColumnName].&amp;['Customer'[State Code]]]"/>
            <x15:cachedUniqueName index="15" name="[Columns].[FullColumnName].&amp;['Customer'[State]]]"/>
            <x15:cachedUniqueName index="16" name="[Columns].[FullColumnName].&amp;['Customer'[Zip Code]]]"/>
            <x15:cachedUniqueName index="17" name="[Columns].[FullColumnName].&amp;['Date'[Date]]]"/>
            <x15:cachedUniqueName index="18" name="[Columns].[FullColumnName].&amp;['Date'[Day of Week Number]]]"/>
            <x15:cachedUniqueName index="19" name="[Columns].[FullColumnName].&amp;['Date'[Day of Week Short]]]"/>
            <x15:cachedUniqueName index="20" name="[Columns].[FullColumnName].&amp;['Date'[Day of Week]]]"/>
            <x15:cachedUniqueName index="21" name="[Columns].[FullColumnName].&amp;['Date'[End of Month]]]"/>
            <x15:cachedUniqueName index="22" name="[Columns].[FullColumnName].&amp;['Date'[Month Number]]]"/>
            <x15:cachedUniqueName index="23" name="[Columns].[FullColumnName].&amp;['Date'[Month Short]]]"/>
            <x15:cachedUniqueName index="24" name="[Columns].[FullColumnName].&amp;['Date'[Month]]]"/>
            <x15:cachedUniqueName index="25" name="[Columns].[FullColumnName].&amp;['Date'[Quarter]]]"/>
            <x15:cachedUniqueName index="26" name="[Columns].[FullColumnName].&amp;['Date'[Working Day Number]]]"/>
            <x15:cachedUniqueName index="27" name="[Columns].[FullColumnName].&amp;['Date'[Working Day]]]"/>
            <x15:cachedUniqueName index="28" name="[Columns].[FullColumnName].&amp;['Date'[Year Month Number]]]"/>
            <x15:cachedUniqueName index="29" name="[Columns].[FullColumnName].&amp;['Date'[Year Month Short]]]"/>
            <x15:cachedUniqueName index="30" name="[Columns].[FullColumnName].&amp;['Date'[Year Month]]]"/>
            <x15:cachedUniqueName index="31" name="[Columns].[FullColumnName].&amp;['Date'[Year Quarter Number]]]"/>
            <x15:cachedUniqueName index="32" name="[Columns].[FullColumnName].&amp;['Date'[Year Quarter]]]"/>
            <x15:cachedUniqueName index="33" name="[Columns].[FullColumnName].&amp;['Date'[Year]]]"/>
            <x15:cachedUniqueName index="34" name="[Columns].[FullColumnName].&amp;['Product'[Brand]]]"/>
            <x15:cachedUniqueName index="35" name="[Columns].[FullColumnName].&amp;['Product'[Category Code]]]"/>
            <x15:cachedUniqueName index="36" name="[Columns].[FullColumnName].&amp;['Product'[Category]]]"/>
            <x15:cachedUniqueName index="37" name="[Columns].[FullColumnName].&amp;['Product'[Color]]]"/>
            <x15:cachedUniqueName index="38" name="[Columns].[FullColumnName].&amp;['Product'[Manufacturer]]]"/>
            <x15:cachedUniqueName index="39" name="[Columns].[FullColumnName].&amp;['Product'[Product Code]]]"/>
            <x15:cachedUniqueName index="40" name="[Columns].[FullColumnName].&amp;['Product'[Product Name]]]"/>
            <x15:cachedUniqueName index="41" name="[Columns].[FullColumnName].&amp;['Product'[ProductKey]]]"/>
            <x15:cachedUniqueName index="42" name="[Columns].[FullColumnName].&amp;['Product'[Subcategory Code]]]"/>
            <x15:cachedUniqueName index="43" name="[Columns].[FullColumnName].&amp;['Product'[Subcategory]]]"/>
            <x15:cachedUniqueName index="44" name="[Columns].[FullColumnName].&amp;['Product'[Unit Cost]]]"/>
            <x15:cachedUniqueName index="45" name="[Columns].[FullColumnName].&amp;['Product'[Unit Price]]]"/>
            <x15:cachedUniqueName index="46" name="[Columns].[FullColumnName].&amp;['Product'[Weight Unit Measure]]]"/>
            <x15:cachedUniqueName index="47" name="[Columns].[FullColumnName].&amp;['Product'[Weight]]]"/>
            <x15:cachedUniqueName index="48" name="[Columns].[FullColumnName].&amp;['Sales'[Currency Code]]]"/>
            <x15:cachedUniqueName index="49" name="[Columns].[FullColumnName].&amp;['Sales'[CustomerKey]]]"/>
            <x15:cachedUniqueName index="50" name="[Columns].[FullColumnName].&amp;['Sales'[Delivery Date]]]"/>
            <x15:cachedUniqueName index="51" name="[Columns].[FullColumnName].&amp;['Sales'[Exchange Rate]]]"/>
            <x15:cachedUniqueName index="52" name="[Columns].[FullColumnName].&amp;['Sales'[Line Number]]]"/>
            <x15:cachedUniqueName index="53" name="[Columns].[FullColumnName].&amp;['Sales'[Net Price]]]"/>
            <x15:cachedUniqueName index="54" name="[Columns].[FullColumnName].&amp;['Sales'[Order Date]]]"/>
            <x15:cachedUniqueName index="55" name="[Columns].[FullColumnName].&amp;['Sales'[Order Number]]]"/>
            <x15:cachedUniqueName index="56" name="[Columns].[FullColumnName].&amp;['Sales'[ProductKey]]]"/>
            <x15:cachedUniqueName index="57" name="[Columns].[FullColumnName].&amp;['Sales'[Quantity]]]"/>
            <x15:cachedUniqueName index="58" name="[Columns].[FullColumnName].&amp;['Sales'[StoreKey]]]"/>
            <x15:cachedUniqueName index="59" name="[Columns].[FullColumnName].&amp;['Sales'[Unit Cost]]]"/>
            <x15:cachedUniqueName index="60" name="[Columns].[FullColumnName].&amp;['Sales'[Unit Price]]]"/>
            <x15:cachedUniqueName index="61" name="[Columns].[FullColumnName].&amp;['Store'[Close Date]]]"/>
            <x15:cachedUniqueName index="62" name="[Columns].[FullColumnName].&amp;['Store'[Country]]]"/>
            <x15:cachedUniqueName index="63" name="[Columns].[FullColumnName].&amp;['Store'[Name]]]"/>
            <x15:cachedUniqueName index="64" name="[Columns].[FullColumnName].&amp;['Store'[Open Date]]]"/>
            <x15:cachedUniqueName index="65" name="[Columns].[FullColumnName].&amp;['Store'[Square Meters]]]"/>
            <x15:cachedUniqueName index="66" name="[Columns].[FullColumnName].&amp;['Store'[State]]]"/>
            <x15:cachedUniqueName index="67" name="[Columns].[FullColumnName].&amp;['Store'[Status]]]"/>
            <x15:cachedUniqueName index="68" name="[Columns].[FullColumnName].&amp;['Store'[Store Code]]]"/>
            <x15:cachedUniqueName index="69" name="[Columns].[FullColumnName].&amp;['Store'[StoreKey]]]"/>
          </x15:cachedUniqueNames>
        </ext>
      </extLst>
    </cacheField>
    <cacheField name="[Measures].[Rows]" caption="Rows" numFmtId="0" hierarchy="133" level="32767"/>
    <cacheField name="[Measures].[Cardinality]" caption="Cardinality" numFmtId="0" hierarchy="135" level="32767"/>
    <cacheField name="[Measures].[Columns Total Size]" caption="Columns Total Size" numFmtId="0" hierarchy="138" level="32767"/>
    <cacheField name="[Measures].[Data Size]" caption="Data Size" numFmtId="0" hierarchy="139" level="32767"/>
    <cacheField name="[Measures].[Columns Hierarchies Size]" caption="Columns Hierarchies Size" numFmtId="0" hierarchy="137" level="32767"/>
    <cacheField name="[Measures].[Dictionary Size]" caption="Dictionary Size" numFmtId="0" hierarchy="140" level="32767"/>
    <cacheField name="[Measures].[Partitions #]" caption="Partitions #" numFmtId="0" hierarchy="132" level="32767"/>
    <cacheField name="[Measures].[Encoding_]" caption="Encoding_" numFmtId="0" hierarchy="131" level="32767"/>
    <cacheField name="[Measures].[Database Size %]" caption="Database Size %" numFmtId="0" hierarchy="148" level="32767"/>
    <cacheField name="[Measures].[Total Segments #]" caption="Total Segments #" numFmtId="0" hierarchy="169" level="32767"/>
    <cacheField name="[Measures].[Pageable Segments #]" caption="Pageable Segments #" numFmtId="0" hierarchy="170" level="32767"/>
    <cacheField name="[Measures].[Resident Segments #]" caption="Resident Segments #" numFmtId="0" hierarchy="171" level="32767"/>
    <cacheField name="[Measures].[Average Temperature]" caption="Average Temperature" numFmtId="0" hierarchy="173" level="32767"/>
    <cacheField name="[Measures].[Last Accessed]" caption="Last Accessed" numFmtId="0" hierarchy="172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9"/>
      </fieldsUsage>
    </cacheHierarchy>
    <cacheHierarchy uniqueName="[Measures].[Partitions #]" caption="Partitions #" measure="1" displayFolder="" measureGroup="Columns" count="0" oneField="1">
      <fieldsUsage count="1">
        <fieldUsage x="8"/>
      </fieldsUsage>
    </cacheHierarchy>
    <cacheHierarchy uniqueName="[Measures].[Rows]" caption="Rows" measure="1" displayFolder="" measureGroup="Columns" count="0" oneField="1">
      <fieldsUsage count="1">
        <fieldUsage x="2"/>
      </fieldsUsage>
    </cacheHierarchy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 oneField="1">
      <fieldsUsage count="1">
        <fieldUsage x="3"/>
      </fieldsUsage>
    </cacheHierarchy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 oneField="1">
      <fieldsUsage count="1">
        <fieldUsage x="6"/>
      </fieldsUsage>
    </cacheHierarchy>
    <cacheHierarchy uniqueName="[Measures].[Columns Total Size]" caption="Columns Total Size" measure="1" displayFolder="" measureGroup="Columns" count="0" oneField="1">
      <fieldsUsage count="1">
        <fieldUsage x="4"/>
      </fieldsUsage>
    </cacheHierarchy>
    <cacheHierarchy uniqueName="[Measures].[Data Size]" caption="Data Size" measure="1" displayFolder="" measureGroup="Columns" count="0" oneField="1">
      <fieldsUsage count="1">
        <fieldUsage x="5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10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 oneField="1">
      <fieldsUsage count="1">
        <fieldUsage x="11"/>
      </fieldsUsage>
    </cacheHierarchy>
    <cacheHierarchy uniqueName="[Measures].[Pageable Segments #]" caption="Pageable Segments #" measure="1" displayFolder="" measureGroup="Columns" count="0" oneField="1">
      <fieldsUsage count="1">
        <fieldUsage x="12"/>
      </fieldsUsage>
    </cacheHierarchy>
    <cacheHierarchy uniqueName="[Measures].[Resident Segments #]" caption="Resident Segments #" measure="1" displayFolder="" measureGroup="Columns" count="0" oneField="1">
      <fieldsUsage count="1">
        <fieldUsage x="13"/>
      </fieldsUsage>
    </cacheHierarchy>
    <cacheHierarchy uniqueName="[Measures].[Last Accessed]" caption="Last Accessed" measure="1" displayFolder="" measureGroup="Columns" count="0" oneField="1">
      <fieldsUsage count="1">
        <fieldUsage x="15"/>
      </fieldsUsage>
    </cacheHierarchy>
    <cacheHierarchy uniqueName="[Measures].[Average Temperature]" caption="Average Temperature" measure="1" displayFolder="" measureGroup="Columns" count="0" oneField="1">
      <fieldsUsage count="1">
        <fieldUsage x="14"/>
      </fieldsUsage>
    </cacheHierarchy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o Russo" refreshedDate="44549.989628935182" createdVersion="5" refreshedVersion="7" minRefreshableVersion="3" recordCount="0" supportSubquery="1" supportAdvancedDrill="1" xr:uid="{EA39F793-B0CA-4BB8-8891-109DB697E8F0}">
  <cacheSource type="external" connectionId="13"/>
  <cacheFields count="11">
    <cacheField name="[Measures].[Cardinality]" caption="Cardinality" numFmtId="0" hierarchy="135" level="32767"/>
    <cacheField name="[Measures].[Partitions #]" caption="Partitions #" numFmtId="0" hierarchy="132" level="32767"/>
    <cacheField name="[Columns].[Tables-Columns].[Table]" caption="Table" numFmtId="0" hierarchy="30" level="1">
      <sharedItems count="6">
        <s v="Currency Exchange"/>
        <s v="Customer"/>
        <s v="Date"/>
        <s v="Product"/>
        <s v="Sales"/>
        <s v="Store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Currency Exchange]"/>
            <x15:cachedUniqueName index="1" name="[Columns].[Tables-Columns].[Table].&amp;[Customer]"/>
            <x15:cachedUniqueName index="2" name="[Columns].[Tables-Columns].[Table].&amp;[Date]"/>
            <x15:cachedUniqueName index="3" name="[Columns].[Tables-Columns].[Table].&amp;[Product]"/>
            <x15:cachedUniqueName index="4" name="[Columns].[Tables-Columns].[Table].&amp;[Sales]"/>
            <x15:cachedUniqueName index="5" name="[Columns].[Tables-Columns].[Table].&amp;[Store]"/>
          </x15:cachedUniqueNames>
        </ext>
      </extLst>
    </cacheField>
    <cacheField name="[Columns].[Tables-Columns].[Column]" caption="Column" numFmtId="0" hierarchy="30" level="2">
      <sharedItems containsSemiMixedTypes="0" containsNonDate="0" containsString="0"/>
    </cacheField>
    <cacheField name="[Columns Segments].[PartitionName].[PartitionName]" caption="PartitionName" numFmtId="0" hierarchy="40" level="1">
      <sharedItems count="6">
        <s v="Currency Exchange-84d00514-3ac1-4a6c-a61b-f2bed7b860be"/>
        <s v="Customer-bee8b62a-fee2-49b8-a0b6-5518e67a2d59"/>
        <s v="Date-44d762f0-a871-4687-b253-096276d9658b"/>
        <s v="Product-9730db17-a88f-43ad-b6f2-50ae8a679b18"/>
        <s v="Sales-4929449f-be0b-48cf-a44e-c644698415ba"/>
        <s v="Store-4e2fa8b8-517f-4c17-ae5a-7d36051099bc"/>
      </sharedItems>
      <extLst>
        <ext xmlns:x15="http://schemas.microsoft.com/office/spreadsheetml/2010/11/main" uri="{4F2E5C28-24EA-4eb8-9CBF-B6C8F9C3D259}">
          <x15:cachedUniqueNames>
            <x15:cachedUniqueName index="0" name="[Columns Segments].[PartitionName].&amp;[Currency Exchange-84d00514-3ac1-4a6c-a61b-f2bed7b860be]"/>
            <x15:cachedUniqueName index="1" name="[Columns Segments].[PartitionName].&amp;[Customer-bee8b62a-fee2-49b8-a0b6-5518e67a2d59]"/>
            <x15:cachedUniqueName index="2" name="[Columns Segments].[PartitionName].&amp;[Date-44d762f0-a871-4687-b253-096276d9658b]"/>
            <x15:cachedUniqueName index="3" name="[Columns Segments].[PartitionName].&amp;[Product-9730db17-a88f-43ad-b6f2-50ae8a679b18]"/>
            <x15:cachedUniqueName index="4" name="[Columns Segments].[PartitionName].&amp;[Sales-4929449f-be0b-48cf-a44e-c644698415ba]"/>
            <x15:cachedUniqueName index="5" name="[Columns Segments].[PartitionName].&amp;[Store-4e2fa8b8-517f-4c17-ae5a-7d36051099bc]"/>
          </x15:cachedUniqueNames>
        </ext>
      </extLst>
    </cacheField>
    <cacheField name="[Measures].[Data Size]" caption="Data Size" numFmtId="0" hierarchy="139" level="32767"/>
    <cacheField name="[Measures].[Total Segments #]" caption="Total Segments #" numFmtId="0" hierarchy="169" level="32767"/>
    <cacheField name="[Measures].[Pageable Segments #]" caption="Pageable Segments #" numFmtId="0" hierarchy="170" level="32767"/>
    <cacheField name="[Measures].[Resident Segments #]" caption="Resident Segments #" numFmtId="0" hierarchy="171" level="32767"/>
    <cacheField name="[Measures].[Average Temperature]" caption="Average Temperature" numFmtId="0" hierarchy="173" level="32767"/>
    <cacheField name="[Measures].[Last Accessed]" caption="Last Accessed" numFmtId="0" hierarchy="172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0" memberValueDatatype="11" unbalanced="0"/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2"/>
        <fieldUsage x="3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2" memberValueDatatype="130" unbalanced="0">
      <fieldsUsage count="2">
        <fieldUsage x="-1"/>
        <fieldUsage x="4"/>
      </fieldsUsage>
    </cacheHierarchy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1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 oneField="1">
      <fieldsUsage count="1">
        <fieldUsage x="0"/>
      </fieldsUsage>
    </cacheHierarchy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 oneField="1">
      <fieldsUsage count="1">
        <fieldUsage x="5"/>
      </fieldsUsage>
    </cacheHierarchy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 oneField="1">
      <fieldsUsage count="1">
        <fieldUsage x="6"/>
      </fieldsUsage>
    </cacheHierarchy>
    <cacheHierarchy uniqueName="[Measures].[Pageable Segments #]" caption="Pageable Segments #" measure="1" displayFolder="" measureGroup="Columns" count="0" oneField="1">
      <fieldsUsage count="1">
        <fieldUsage x="7"/>
      </fieldsUsage>
    </cacheHierarchy>
    <cacheHierarchy uniqueName="[Measures].[Resident Segments #]" caption="Resident Segments #" measure="1" displayFolder="" measureGroup="Columns" count="0" oneField="1">
      <fieldsUsage count="1">
        <fieldUsage x="8"/>
      </fieldsUsage>
    </cacheHierarchy>
    <cacheHierarchy uniqueName="[Measures].[Last Accessed]" caption="Last Accessed" measure="1" displayFolder="" measureGroup="Columns" count="0" oneField="1">
      <fieldsUsage count="1">
        <fieldUsage x="10"/>
      </fieldsUsage>
    </cacheHierarchy>
    <cacheHierarchy uniqueName="[Measures].[Average Temperature]" caption="Average Temperature" measure="1" displayFolder="" measureGroup="Columns" count="0" oneField="1">
      <fieldsUsage count="1">
        <fieldUsage x="9"/>
      </fieldsUsage>
    </cacheHierarchy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o Russo" refreshedDate="44549.989630439813" createdVersion="5" refreshedVersion="7" minRefreshableVersion="3" recordCount="0" supportSubquery="1" supportAdvancedDrill="1" xr:uid="{1B0D3971-82F0-45E3-BF3B-ADEC32150505}">
  <cacheSource type="external" connectionId="13"/>
  <cacheFields count="15">
    <cacheField name="[Columns].[IsRowNumber].[IsRowNumber]" caption="IsRowNumber" numFmtId="0" hierarchy="25" level="1">
      <sharedItems containsSemiMixedTypes="0" containsNonDate="0" containsString="0"/>
    </cacheField>
    <cacheField name="[Columns].[DataType].[DataType]" caption="DataType" numFmtId="0" hierarchy="14" level="1">
      <sharedItems count="6">
        <s v="Boolean"/>
        <s v="DateTime"/>
        <s v="Decimal"/>
        <s v="Double"/>
        <s v="Int64"/>
        <s v="String"/>
      </sharedItems>
      <extLst>
        <ext xmlns:x15="http://schemas.microsoft.com/office/spreadsheetml/2010/11/main" uri="{4F2E5C28-24EA-4eb8-9CBF-B6C8F9C3D259}">
          <x15:cachedUniqueNames>
            <x15:cachedUniqueName index="0" name="[Columns].[DataType].&amp;[Boolean]"/>
            <x15:cachedUniqueName index="1" name="[Columns].[DataType].&amp;[DateTime]"/>
            <x15:cachedUniqueName index="2" name="[Columns].[DataType].&amp;[Decimal]"/>
            <x15:cachedUniqueName index="3" name="[Columns].[DataType].&amp;[Double]"/>
            <x15:cachedUniqueName index="4" name="[Columns].[DataType].&amp;[Int64]"/>
            <x15:cachedUniqueName index="5" name="[Columns].[DataType].&amp;[String]"/>
          </x15:cachedUniqueNames>
        </ext>
      </extLst>
    </cacheField>
    <cacheField name="[Columns].[FullColumnName].[FullColumnName]" caption="FullColumnName" numFmtId="0" hierarchy="20" level="1">
      <sharedItems containsNonDate="0" count="7">
        <s v="'Customer'[Yearly Income]"/>
        <s v="'Sales'[Net Price]"/>
        <s v="'Sales'[Unit Cost]"/>
        <s v="'Sales'[Unit Discount]"/>
        <s v="'Sales'[Unit Price]"/>
        <s v="'Product'[Unit Cost]"/>
        <s v="'Product'[Unit Price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Customer'[Yearly Income]]]"/>
            <x15:cachedUniqueName index="1" name="[Columns].[FullColumnName].&amp;['Sales'[Net Price]]]"/>
            <x15:cachedUniqueName index="2" name="[Columns].[FullColumnName].&amp;['Sales'[Unit Cost]]]"/>
            <x15:cachedUniqueName index="3" name="[Columns].[FullColumnName].&amp;['Sales'[Unit Discount]]]"/>
            <x15:cachedUniqueName index="4" name="[Columns].[FullColumnName].&amp;['Sales'[Unit Price]]]"/>
            <x15:cachedUniqueName index="5" name="[Columns].[FullColumnName].&amp;['Product'[Unit Cost]]]"/>
            <x15:cachedUniqueName index="6" name="[Columns].[FullColumnName].&amp;['Product'[Unit Price]]]"/>
          </x15:cachedUniqueNames>
        </ext>
      </extLst>
    </cacheField>
    <cacheField name="[Columns].[Encoding].[Encoding]" caption="Encoding" numFmtId="0" hierarchy="17" level="1">
      <sharedItems count="2">
        <s v="HASH"/>
        <s v="VALUE"/>
      </sharedItems>
      <extLst>
        <ext xmlns:x15="http://schemas.microsoft.com/office/spreadsheetml/2010/11/main" uri="{4F2E5C28-24EA-4eb8-9CBF-B6C8F9C3D259}">
          <x15:cachedUniqueNames>
            <x15:cachedUniqueName index="0" name="[Columns].[Encoding].&amp;[HASH]"/>
            <x15:cachedUniqueName index="1" name="[Columns].[Encoding].&amp;[VALUE]"/>
          </x15:cachedUniqueNames>
        </ext>
      </extLst>
    </cacheField>
    <cacheField name="[Measures].[Rows]" caption="Rows" numFmtId="0" hierarchy="133" level="32767"/>
    <cacheField name="[Measures].[Cardinality]" caption="Cardinality" numFmtId="0" hierarchy="135" level="32767"/>
    <cacheField name="[Measures].[Columns Total Size]" caption="Columns Total Size" numFmtId="0" hierarchy="138" level="32767"/>
    <cacheField name="[Measures].[Data Size]" caption="Data Size" numFmtId="0" hierarchy="139" level="32767"/>
    <cacheField name="[Measures].[Dictionary Size]" caption="Dictionary Size" numFmtId="0" hierarchy="140" level="32767"/>
    <cacheField name="[Measures].[Columns Hierarchies Size]" caption="Columns Hierarchies Size" numFmtId="0" hierarchy="137" level="32767"/>
    <cacheField name="[Measures].[Database Size %]" caption="Database Size %" numFmtId="0" hierarchy="148" level="32767"/>
    <cacheField name="[Measures].[Segments #]" caption="Segments #" numFmtId="0" hierarchy="134" level="32767"/>
    <cacheField name="[Measures].[Partitions #]" caption="Partitions #" numFmtId="0" hierarchy="132" level="32767"/>
    <cacheField name="[Measures].[Columns #]" caption="Columns #" numFmtId="0" hierarchy="136" level="32767"/>
    <cacheField name="[Measures].[Encoding_]" caption="Encoding_" numFmtId="0" hierarchy="131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2" memberValueDatatype="130" unbalanced="0">
      <fieldsUsage count="2">
        <fieldUsage x="-1"/>
        <fieldUsage x="3"/>
      </fieldsUsage>
    </cacheHierarchy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2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14"/>
      </fieldsUsage>
    </cacheHierarchy>
    <cacheHierarchy uniqueName="[Measures].[Partitions #]" caption="Partitions #" measure="1" displayFolder="" measureGroup="Columns" count="0" oneField="1">
      <fieldsUsage count="1">
        <fieldUsage x="12"/>
      </fieldsUsage>
    </cacheHierarchy>
    <cacheHierarchy uniqueName="[Measures].[Rows]" caption="Rows" measure="1" displayFolder="" measureGroup="Columns" count="0" oneField="1">
      <fieldsUsage count="1">
        <fieldUsage x="4"/>
      </fieldsUsage>
    </cacheHierarchy>
    <cacheHierarchy uniqueName="[Measures].[Segments #]" caption="Segments #" measure="1" displayFolder="" measureGroup="Columns" count="0" oneField="1">
      <fieldsUsage count="1">
        <fieldUsage x="11"/>
      </fieldsUsage>
    </cacheHierarchy>
    <cacheHierarchy uniqueName="[Measures].[Cardinality]" caption="Cardinality" measure="1" displayFolder="" measureGroup="Columns" count="0" oneField="1">
      <fieldsUsage count="1">
        <fieldUsage x="5"/>
      </fieldsUsage>
    </cacheHierarchy>
    <cacheHierarchy uniqueName="[Measures].[Columns #]" caption="Columns #" measure="1" displayFolder="" measureGroup="Columns" count="0" oneField="1">
      <fieldsUsage count="1">
        <fieldUsage x="13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9"/>
      </fieldsUsage>
    </cacheHierarchy>
    <cacheHierarchy uniqueName="[Measures].[Columns Total Size]" caption="Columns Total Size" measure="1" displayFolder="" measureGroup="Columns" count="0" oneField="1">
      <fieldsUsage count="1">
        <fieldUsage x="6"/>
      </fieldsUsage>
    </cacheHierarchy>
    <cacheHierarchy uniqueName="[Measures].[Data Size]" caption="Data Size" measure="1" displayFolder="" measureGroup="Columns" count="0" oneField="1">
      <fieldsUsage count="1">
        <fieldUsage x="7"/>
      </fieldsUsage>
    </cacheHierarchy>
    <cacheHierarchy uniqueName="[Measures].[Dictionary Size]" caption="Dictionary Size" measure="1" displayFolder="" measureGroup="Columns" count="0" oneField="1">
      <fieldsUsage count="1">
        <fieldUsage x="8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10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o Russo" refreshedDate="44549.989631712961" createdVersion="5" refreshedVersion="7" minRefreshableVersion="3" recordCount="0" supportSubquery="1" supportAdvancedDrill="1" xr:uid="{DE03D3FF-2779-4F11-B600-41A5CC423425}">
  <cacheSource type="external" connectionId="13"/>
  <cacheFields count="13">
    <cacheField name="[Columns].[IsRowNumber].[IsRowNumber]" caption="IsRowNumber" numFmtId="0" hierarchy="25" level="1">
      <sharedItems containsSemiMixedTypes="0" containsNonDate="0" containsString="0"/>
    </cacheField>
    <cacheField name="[Columns].[DataType].[DataType]" caption="DataType" numFmtId="0" hierarchy="14" level="1">
      <sharedItems count="6">
        <s v="Boolean"/>
        <s v="DateTime"/>
        <s v="Decimal"/>
        <s v="Double"/>
        <s v="Int64"/>
        <s v="String"/>
      </sharedItems>
      <extLst>
        <ext xmlns:x15="http://schemas.microsoft.com/office/spreadsheetml/2010/11/main" uri="{4F2E5C28-24EA-4eb8-9CBF-B6C8F9C3D259}">
          <x15:cachedUniqueNames>
            <x15:cachedUniqueName index="0" name="[Columns].[DataType].&amp;[Boolean]"/>
            <x15:cachedUniqueName index="1" name="[Columns].[DataType].&amp;[DateTime]"/>
            <x15:cachedUniqueName index="2" name="[Columns].[DataType].&amp;[Decimal]"/>
            <x15:cachedUniqueName index="3" name="[Columns].[DataType].&amp;[Double]"/>
            <x15:cachedUniqueName index="4" name="[Columns].[DataType].&amp;[Int64]"/>
            <x15:cachedUniqueName index="5" name="[Columns].[DataType].&amp;[String]"/>
          </x15:cachedUniqueNames>
        </ext>
      </extLst>
    </cacheField>
    <cacheField name="[Columns].[FullColumnName].[FullColumnName]" caption="FullColumnName" numFmtId="0" hierarchy="20" level="1">
      <sharedItems count="3">
        <s v="'Currency Exchange'[Exchange]"/>
        <s v="'Product'[Weight]"/>
        <s v="'Sales'[Exchange Rate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Currency Exchange'[Exchange]]]"/>
            <x15:cachedUniqueName index="1" name="[Columns].[FullColumnName].&amp;['Product'[Weight]]]"/>
            <x15:cachedUniqueName index="2" name="[Columns].[FullColumnName].&amp;['Sales'[Exchange Rate]]]"/>
          </x15:cachedUniqueNames>
        </ext>
      </extLst>
    </cacheField>
    <cacheField name="[Measures].[Rows]" caption="Rows" numFmtId="0" hierarchy="133" level="32767"/>
    <cacheField name="[Measures].[Cardinality]" caption="Cardinality" numFmtId="0" hierarchy="135" level="32767"/>
    <cacheField name="[Measures].[Columns Total Size]" caption="Columns Total Size" numFmtId="0" hierarchy="138" level="32767"/>
    <cacheField name="[Measures].[Data Size]" caption="Data Size" numFmtId="0" hierarchy="139" level="32767"/>
    <cacheField name="[Measures].[Dictionary Size]" caption="Dictionary Size" numFmtId="0" hierarchy="140" level="32767"/>
    <cacheField name="[Measures].[Columns Hierarchies Size]" caption="Columns Hierarchies Size" numFmtId="0" hierarchy="137" level="32767"/>
    <cacheField name="[Measures].[Database Size %]" caption="Database Size %" numFmtId="0" hierarchy="148" level="32767"/>
    <cacheField name="[Measures].[Segments #]" caption="Segments #" numFmtId="0" hierarchy="134" level="32767"/>
    <cacheField name="[Measures].[Partitions #]" caption="Partitions #" numFmtId="0" hierarchy="132" level="32767"/>
    <cacheField name="[Measures].[Columns #]" caption="Columns #" numFmtId="0" hierarchy="136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2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11"/>
      </fieldsUsage>
    </cacheHierarchy>
    <cacheHierarchy uniqueName="[Measures].[Rows]" caption="Rows" measure="1" displayFolder="" measureGroup="Columns" count="0" oneField="1">
      <fieldsUsage count="1">
        <fieldUsage x="3"/>
      </fieldsUsage>
    </cacheHierarchy>
    <cacheHierarchy uniqueName="[Measures].[Segments #]" caption="Segments #" measure="1" displayFolder="" measureGroup="Columns" count="0" oneField="1">
      <fieldsUsage count="1">
        <fieldUsage x="10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#]" caption="Columns #" measure="1" displayFolder="" measureGroup="Columns" count="0" oneField="1">
      <fieldsUsage count="1">
        <fieldUsage x="12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8"/>
      </fieldsUsage>
    </cacheHierarchy>
    <cacheHierarchy uniqueName="[Measures].[Columns Total Size]" caption="Columns Total Size" measure="1" displayFolder="" measureGroup="Columns" count="0" oneField="1">
      <fieldsUsage count="1">
        <fieldUsage x="5"/>
      </fieldsUsage>
    </cacheHierarchy>
    <cacheHierarchy uniqueName="[Measures].[Data Size]" caption="Data Size" measure="1" displayFolder="" measureGroup="Columns" count="0" oneField="1">
      <fieldsUsage count="1">
        <fieldUsage x="6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9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o Russo" refreshedDate="44549.98963275463" createdVersion="5" refreshedVersion="7" minRefreshableVersion="3" recordCount="0" supportSubquery="1" supportAdvancedDrill="1" xr:uid="{B05279EA-6FCA-45E8-AA61-CD645ECEC55F}">
  <cacheSource type="external" connectionId="13"/>
  <cacheFields count="7">
    <cacheField name="[Columns].[IsRowNumber].[IsRowNumber]" caption="IsRowNumber" numFmtId="0" hierarchy="25" level="1">
      <sharedItems containsSemiMixedTypes="0" containsNonDate="0" containsString="0"/>
    </cacheField>
    <cacheField name="[Columns Segments].[CompressionType].[CompressionType]" caption="CompressionType" numFmtId="0" hierarchy="36" level="1">
      <sharedItems count="1">
        <s v="NOSPLIT"/>
      </sharedItems>
      <extLst>
        <ext xmlns:x15="http://schemas.microsoft.com/office/spreadsheetml/2010/11/main" uri="{4F2E5C28-24EA-4eb8-9CBF-B6C8F9C3D259}">
          <x15:cachedUniqueNames>
            <x15:cachedUniqueName index="0" name="[Columns Segments].[CompressionType].&amp;[NOSPLIT]"/>
          </x15:cachedUniqueNames>
        </ext>
      </extLst>
    </cacheField>
    <cacheField name="[Columns Segments].[BitsCount].[BitsCount]" caption="BitsCount" numFmtId="0" hierarchy="33" level="1">
      <sharedItems containsSemiMixedTypes="0" containsString="0" containsNumber="1" containsInteger="1" minValue="1" maxValue="32" count="13">
        <n v="1"/>
        <n v="2"/>
        <n v="3"/>
        <n v="4"/>
        <n v="5"/>
        <n v="6"/>
        <n v="7"/>
        <n v="8"/>
        <n v="10"/>
        <n v="12"/>
        <n v="16"/>
        <n v="21"/>
        <n v="32"/>
      </sharedItems>
      <extLst>
        <ext xmlns:x15="http://schemas.microsoft.com/office/spreadsheetml/2010/11/main" uri="{4F2E5C28-24EA-4eb8-9CBF-B6C8F9C3D259}">
          <x15:cachedUniqueNames>
            <x15:cachedUniqueName index="0" name="[Columns Segments].[BitsCount].&amp;[1]"/>
            <x15:cachedUniqueName index="1" name="[Columns Segments].[BitsCount].&amp;[2]"/>
            <x15:cachedUniqueName index="2" name="[Columns Segments].[BitsCount].&amp;[3]"/>
            <x15:cachedUniqueName index="3" name="[Columns Segments].[BitsCount].&amp;[4]"/>
            <x15:cachedUniqueName index="4" name="[Columns Segments].[BitsCount].&amp;[5]"/>
            <x15:cachedUniqueName index="5" name="[Columns Segments].[BitsCount].&amp;[6]"/>
            <x15:cachedUniqueName index="6" name="[Columns Segments].[BitsCount].&amp;[7]"/>
            <x15:cachedUniqueName index="7" name="[Columns Segments].[BitsCount].&amp;[8]"/>
            <x15:cachedUniqueName index="8" name="[Columns Segments].[BitsCount].&amp;[10]"/>
            <x15:cachedUniqueName index="9" name="[Columns Segments].[BitsCount].&amp;[12]"/>
            <x15:cachedUniqueName index="10" name="[Columns Segments].[BitsCount].&amp;[16]"/>
            <x15:cachedUniqueName index="11" name="[Columns Segments].[BitsCount].&amp;[21]"/>
            <x15:cachedUniqueName index="12" name="[Columns Segments].[BitsCount].&amp;[32]"/>
          </x15:cachedUniqueNames>
        </ext>
      </extLst>
    </cacheField>
    <cacheField name="[Measures].[Data Size]" caption="Data Size" numFmtId="0" hierarchy="139" level="32767"/>
    <cacheField name="[Measures].[Database Size %]" caption="Database Size %" numFmtId="0" hierarchy="148" level="32767"/>
    <cacheField name="[Measures].[Segments #]" caption="Segments #" numFmtId="0" hierarchy="134" level="32767"/>
    <cacheField name="[Measures].[Partitions #]" caption="Partitions #" numFmtId="0" hierarchy="132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2" memberValueDatatype="20" unbalanced="0">
      <fieldsUsage count="2">
        <fieldUsage x="-1"/>
        <fieldUsage x="2"/>
      </fieldsUsage>
    </cacheHierarchy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2" memberValueDatatype="130" unbalanced="0">
      <fieldsUsage count="2">
        <fieldUsage x="-1"/>
        <fieldUsage x="1"/>
      </fieldsUsage>
    </cacheHierarchy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 oneField="1">
      <fieldsUsage count="1">
        <fieldUsage x="3"/>
      </fieldsUsage>
    </cacheHierarchy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4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o Russo" refreshedDate="44549.989635185186" createdVersion="5" refreshedVersion="7" minRefreshableVersion="3" recordCount="0" supportSubquery="1" supportAdvancedDrill="1" xr:uid="{68A354A3-D07C-4E8B-8904-AF66491F4889}">
  <cacheSource type="external" connectionId="13"/>
  <cacheFields count="14">
    <cacheField name="[Columns].[Tables-Columns].[Table]" caption="Table" numFmtId="0" hierarchy="30" level="1">
      <sharedItems count="2">
        <s v="Currency Exchange"/>
        <s v="Sales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Currency Exchange]"/>
            <x15:cachedUniqueName index="1" name="[Columns].[Tables-Columns].[Table].&amp;[Sales]"/>
          </x15:cachedUniqueNames>
        </ext>
      </extLst>
    </cacheField>
    <cacheField name="[Columns].[Tables-Columns].[Column]" caption="Column" numFmtId="0" hierarchy="30" level="2">
      <sharedItems containsSemiMixedTypes="0" containsNonDate="0" containsString="0"/>
    </cacheField>
    <cacheField name="[Columns].[IsRowNumber].[IsRowNumber]" caption="IsRowNumber" numFmtId="0" hierarchy="25" level="1">
      <sharedItems containsSemiMixedTypes="0" containsNonDate="0" containsString="0"/>
    </cacheField>
    <cacheField name="[Relationships].[Relationship].[Relationship]" caption="Relationship" numFmtId="0" hierarchy="75" level="1">
      <sharedItems count="6">
        <s v="'Currency Exchange'[Date] ∞←1 'Date'[Date]"/>
        <s v="'Sales'[CustomerKey] ∞←1 'Customer'[CustomerKey]"/>
        <s v="'Sales'[Delivery Date] ∞←1 'Date'[Date]"/>
        <s v="'Sales'[Order Date] ∞←1 'Date'[Date]"/>
        <s v="'Sales'[ProductKey] ∞←1 'Product'[ProductKey]"/>
        <s v="'Sales'[StoreKey] ∞←1 'Store'[StoreKey]"/>
      </sharedItems>
      <extLst>
        <ext xmlns:x15="http://schemas.microsoft.com/office/spreadsheetml/2010/11/main" uri="{4F2E5C28-24EA-4eb8-9CBF-B6C8F9C3D259}">
          <x15:cachedUniqueNames>
            <x15:cachedUniqueName index="0" name="[Relationships].[Relationship].&amp;['Currency Exchange'[Date]] ∞←1 'Date'[Date]]]"/>
            <x15:cachedUniqueName index="1" name="[Relationships].[Relationship].&amp;['Sales'[CustomerKey]] ∞←1 'Customer'[CustomerKey]]]"/>
            <x15:cachedUniqueName index="2" name="[Relationships].[Relationship].&amp;['Sales'[Delivery Date]] ∞←1 'Date'[Date]]]"/>
            <x15:cachedUniqueName index="3" name="[Relationships].[Relationship].&amp;['Sales'[Order Date]] ∞←1 'Date'[Date]]]"/>
            <x15:cachedUniqueName index="4" name="[Relationships].[Relationship].&amp;['Sales'[ProductKey]] ∞←1 'Product'[ProductKey]]]"/>
            <x15:cachedUniqueName index="5" name="[Relationships].[Relationship].&amp;['Sales'[StoreKey]] ∞←1 'Store'[StoreKey]]]"/>
          </x15:cachedUniqueNames>
        </ext>
      </extLst>
    </cacheField>
    <cacheField name="[Relationships].[Cardinality (Filter)].[Cardinality (Filter)]" caption="Cardinality (Filter)" numFmtId="0" hierarchy="68" level="1">
      <sharedItems containsSemiMixedTypes="0" containsNonDate="0" containsString="0"/>
    </cacheField>
    <cacheField name="[Measures].[Relationship Type]" caption="Relationship Type" numFmtId="0" hierarchy="154" level="32767"/>
    <cacheField name="[Measures].[Max From Cardinality]" caption="Max From Cardinality" numFmtId="0" hierarchy="141" level="32767"/>
    <cacheField name="[Measures].[Max To Cardinality]" caption="Max To Cardinality" numFmtId="0" hierarchy="142" level="32767"/>
    <cacheField name="[Measures].[Missing Keys]" caption="Missing Keys" numFmtId="0" hierarchy="150" level="32767"/>
    <cacheField name="[Measures].[Invalid Rows]" caption="Invalid Rows" numFmtId="0" hierarchy="151" level="32767"/>
    <cacheField name="[Measures].[Relationships Size]" caption="Relationships Size" numFmtId="0" hierarchy="143" level="32767"/>
    <cacheField name="[Measures].[Bid. Filters]" caption="Bid. Filters" numFmtId="0" hierarchy="152" level="32767"/>
    <cacheField name="[Measures].[MMR]" caption="MMR" numFmtId="0" hierarchy="153" level="32767"/>
    <cacheField name="[Measures].[One to Many Ratio %]" caption="One to Many Ratio %" numFmtId="0" hierarchy="155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2" memberValueDatatype="130" unbalanced="0">
      <fieldsUsage count="2">
        <fieldUsage x="-1"/>
        <fieldUsage x="4"/>
      </fieldsUsage>
    </cacheHierarchy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2" memberValueDatatype="130" unbalanced="0">
      <fieldsUsage count="2">
        <fieldUsage x="-1"/>
        <fieldUsage x="3"/>
      </fieldsUsage>
    </cacheHierarchy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/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/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 oneField="1">
      <fieldsUsage count="1">
        <fieldUsage x="6"/>
      </fieldsUsage>
    </cacheHierarchy>
    <cacheHierarchy uniqueName="[Measures].[Max To Cardinality]" caption="Max To Cardinality" measure="1" displayFolder="" measureGroup="Columns" count="0" oneField="1">
      <fieldsUsage count="1">
        <fieldUsage x="7"/>
      </fieldsUsage>
    </cacheHierarchy>
    <cacheHierarchy uniqueName="[Measures].[Relationships Size]" caption="Relationships Size" measure="1" displayFolder="" measureGroup="Columns" count="0" oneField="1">
      <fieldsUsage count="1">
        <fieldUsage x="10"/>
      </fieldsUsage>
    </cacheHierarchy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 oneField="1">
      <fieldsUsage count="1">
        <fieldUsage x="8"/>
      </fieldsUsage>
    </cacheHierarchy>
    <cacheHierarchy uniqueName="[Measures].[Invalid Rows]" caption="Invalid Rows" measure="1" displayFolder="" measureGroup="Columns" count="0" oneField="1">
      <fieldsUsage count="1">
        <fieldUsage x="9"/>
      </fieldsUsage>
    </cacheHierarchy>
    <cacheHierarchy uniqueName="[Measures].[Bid. Filters]" caption="Bid. Filters" measure="1" displayFolder="" measureGroup="Columns" count="0" oneField="1">
      <fieldsUsage count="1">
        <fieldUsage x="11"/>
      </fieldsUsage>
    </cacheHierarchy>
    <cacheHierarchy uniqueName="[Measures].[MMR]" caption="MMR" measure="1" displayFolder="" measureGroup="Columns" count="0" oneField="1">
      <fieldsUsage count="1">
        <fieldUsage x="12"/>
      </fieldsUsage>
    </cacheHierarchy>
    <cacheHierarchy uniqueName="[Measures].[Relationship Type]" caption="Relationship Type" measure="1" displayFolder="" measureGroup="Columns" count="0" oneField="1">
      <fieldsUsage count="1">
        <fieldUsage x="5"/>
      </fieldsUsage>
    </cacheHierarchy>
    <cacheHierarchy uniqueName="[Measures].[One to Many Ratio %]" caption="One to Many Ratio %" measure="1" displayFolder="" measureGroup="Columns" count="0" oneField="1">
      <fieldsUsage count="1">
        <fieldUsage x="13"/>
      </fieldsUsage>
    </cacheHierarchy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o Russo" refreshedDate="44549.98963611111" createdVersion="5" refreshedVersion="7" minRefreshableVersion="3" recordCount="0" supportSubquery="1" supportAdvancedDrill="1" xr:uid="{D2E9800E-06BE-42DE-A36F-FAC6E0864F40}">
  <cacheSource type="external" connectionId="13"/>
  <cacheFields count="5">
    <cacheField name="[Columns].[Tables-Columns].[Table]" caption="Table" numFmtId="0" hierarchy="30" level="1">
      <sharedItems count="3">
        <s v="Customer"/>
        <s v="Date"/>
        <s v="Product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Customer]"/>
            <x15:cachedUniqueName index="1" name="[Columns].[Tables-Columns].[Table].&amp;[Date]"/>
            <x15:cachedUniqueName index="2" name="[Columns].[Tables-Columns].[Table].&amp;[Product]"/>
          </x15:cachedUniqueNames>
        </ext>
      </extLst>
    </cacheField>
    <cacheField name="[Columns].[Tables-Columns].[Column]" caption="Column" numFmtId="0" hierarchy="30" level="2">
      <sharedItems containsSemiMixedTypes="0" containsNonDate="0" containsString="0"/>
    </cacheField>
    <cacheField name="[Columns].[IsRowNumber].[IsRowNumber]" caption="IsRowNumber" numFmtId="0" hierarchy="25" level="1">
      <sharedItems containsSemiMixedTypes="0" containsNonDate="0" containsString="0"/>
    </cacheField>
    <cacheField name="[Measures].[User Hierarchies Size]" caption="User Hierarchies Size" numFmtId="0" hierarchy="145" level="32767"/>
    <cacheField name="[User Hierarchies].[UserHierarchyName].[UserHierarchyName]" caption="UserHierarchyName" numFmtId="0" hierarchy="86" level="1">
      <sharedItems count="4">
        <s v="Category-Subcategory"/>
        <s v="Geography"/>
        <s v="Year-Month"/>
        <s v="Year-Quarter-Month"/>
      </sharedItems>
      <extLst>
        <ext xmlns:x15="http://schemas.microsoft.com/office/spreadsheetml/2010/11/main" uri="{4F2E5C28-24EA-4eb8-9CBF-B6C8F9C3D259}">
          <x15:cachedUniqueNames>
            <x15:cachedUniqueName index="0" name="[User Hierarchies].[UserHierarchyName].&amp;[Category-Subcategory]"/>
            <x15:cachedUniqueName index="1" name="[User Hierarchies].[UserHierarchyName].&amp;[Geography]"/>
            <x15:cachedUniqueName index="2" name="[User Hierarchies].[UserHierarchyName].&amp;[Year-Month]"/>
            <x15:cachedUniqueName index="3" name="[User Hierarchies].[UserHierarchyName].&amp;[Year-Quarter-Month]"/>
          </x15:cachedUniqueNames>
        </ext>
      </extLst>
    </cacheField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2" memberValueDatatype="130" unbalanced="0">
      <fieldsUsage count="2">
        <fieldUsage x="-1"/>
        <fieldUsage x="4"/>
      </fieldsUsage>
    </cacheHierarchy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/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/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 oneField="1">
      <fieldsUsage count="1">
        <fieldUsage x="3"/>
      </fieldsUsage>
    </cacheHierarchy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saveData="0" refreshedBy="Marco Russo" refreshedDate="44549.989645717593" createdVersion="3" refreshedVersion="7" minRefreshableVersion="3" recordCount="0" tupleCache="1" supportSubquery="1" supportAdvancedDrill="1" xr:uid="{47F05C36-59CF-4777-BFA7-D5E20530EC4D}">
  <cacheSource type="external" connectionId="13"/>
  <cacheFields count="1">
    <cacheField name="[Measures].[MeasuresLevel]" caption="MeasuresLevel" numFmtId="0" hierarchy="55">
      <sharedItems count="11">
        <s v="[Measures].[Roles #]" c="Roles #"/>
        <s v="[Measures].[Calculated columns #]" c="Calculated columns #"/>
        <s v="[Measures].[Calculated tables #]" c="Calculated tables #"/>
        <s v="[Measures].[Last Refresh]" c="Last Refresh"/>
        <s v="[Measures].[Tables #]" c="Tables #"/>
        <s v="[Measures].[Table Size]" c="Table Size"/>
        <s v="[Measures].[Segments #]" c="Segments #"/>
        <s v="[Measures].[Partitions #]" c="Partitions #"/>
        <s v="[Measures].[Calculation items #]" c="Calculation items #"/>
        <s v="[Measures].[Measures #]" c="Measures #"/>
        <s v="[Measures].[Columns #]" c="Columns #"/>
      </sharedItems>
    </cacheField>
  </cacheFields>
  <cacheHierarchies count="193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2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2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2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2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2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2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2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2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2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2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2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2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2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2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2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2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2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2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2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2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2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2" memberValueDatatype="11" unbalanced="0"/>
    <cacheHierarchy uniqueName="[Columns].[IsKey]" caption="IsKey" attribute="1" defaultMemberUniqueName="[Columns].[IsKey].[All]" allUniqueName="[Columns].[IsKey].[All]" dimensionUniqueName="[Columns]" displayFolder="" count="2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2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/>
    <cacheHierarchy uniqueName="[Columns].[IsUnique]" caption="IsUnique" attribute="1" defaultMemberUniqueName="[Columns].[IsUnique].[All]" allUniqueName="[Columns].[IsUnique].[All]" dimensionUniqueName="[Columns]" displayFolder="" count="2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2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2" memberValueDatatype="130" unbalanced="0"/>
    <cacheHierarchy uniqueName="[Columns].[State]" caption="State" attribute="1" defaultMemberUniqueName="[Columns].[State].[All]" allUniqueName="[Columns].[State].[All]" dimensionUniqueName="[Columns]" displayFolder="" count="2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2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2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2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2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2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2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2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2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2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2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2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2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2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2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2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2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2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2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2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2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2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2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2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2" memberValueDatatype="130" unbalanced="0"/>
    <cacheHierarchy uniqueName="[Measures]" caption="Measures" attribute="1" keyAttribute="1" defaultMemberUniqueName="[Measures].[__No measures defined]" dimensionUniqueName="[Measures]" displayFolder="" measures="1" count="1" memberValueDatatype="130" unbalanced="0">
      <fieldsUsage count="1">
        <fieldUsage x="0"/>
      </fieldsUsage>
    </cacheHierarchy>
    <cacheHierarchy uniqueName="[Measures List].[DataType]" caption="DataType" attribute="1" defaultMemberUniqueName="[Measures List].[DataType].[All]" allUniqueName="[Measures List].[DataType].[All]" dimensionUniqueName="[Measures List]" displayFolder="" count="2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2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2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2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2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2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2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2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2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2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2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2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2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2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2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2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2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2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2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2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2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2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2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2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2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2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2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2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2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2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2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2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2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2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2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2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2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2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2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2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2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2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2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2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2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2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2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2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2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2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2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2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2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2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2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2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2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2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2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2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2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2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2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2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2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2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2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2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2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2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2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2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2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2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2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2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/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/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tupleCache>
    <entries count="11">
      <m in="0">
        <tpls c="1">
          <tpl fld="0" item="0"/>
        </tpls>
      </m>
      <n v="1" in="0">
        <tpls c="1">
          <tpl fld="0" item="1"/>
        </tpls>
      </n>
      <m in="0">
        <tpls c="1">
          <tpl fld="0" item="2"/>
        </tpls>
      </m>
      <n v="44354.170376195987" in="1">
        <tpls c="1">
          <tpl fld="0" item="3"/>
        </tpls>
      </n>
      <n v="6" in="0">
        <tpls c="1">
          <tpl fld="0" item="4"/>
        </tpls>
      </n>
      <n v="424199886" in="0">
        <tpls c="1">
          <tpl fld="0" item="5"/>
        </tpls>
      </n>
      <n v="15" in="0">
        <tpls c="1">
          <tpl fld="0" item="6"/>
        </tpls>
      </n>
      <n v="6" in="0">
        <tpls c="1">
          <tpl fld="0" item="7"/>
        </tpls>
      </n>
      <m in="0">
        <tpls c="1">
          <tpl fld="0" item="8"/>
        </tpls>
      </m>
      <n v="5" in="0">
        <tpls c="1">
          <tpl fld="0" item="9"/>
        </tpls>
      </n>
      <n v="76" in="0">
        <tpls c="1">
          <tpl fld="0" item="10"/>
        </tpls>
      </n>
    </entries>
    <queryCache count="12">
      <query mdx="[Measures].[Roles #]">
        <tpls c="1">
          <tpl fld="0" item="0"/>
        </tpls>
      </query>
      <query mdx="[Measures].[Calculated columns #]">
        <tpls c="1">
          <tpl fld="0" item="1"/>
        </tpls>
      </query>
      <query mdx="[Measures].[Calculated tables #]">
        <tpls c="1">
          <tpl fld="0" item="2"/>
        </tpls>
      </query>
      <query mdx="[Measures].[Last Refresh]">
        <tpls c="1">
          <tpl fld="0" item="3"/>
        </tpls>
      </query>
      <query mdx="[Measures].[Tables #]">
        <tpls c="1">
          <tpl fld="0" item="4"/>
        </tpls>
      </query>
      <query mdx="[Measures].[Table Size]">
        <tpls c="1">
          <tpl fld="0" item="5"/>
        </tpls>
      </query>
      <query mdx="[Measures].[Segments #]">
        <tpls c="1">
          <tpl fld="0" item="6"/>
        </tpls>
      </query>
      <query mdx="[Measures].[Partitions #]">
        <tpls c="1">
          <tpl fld="0" item="7"/>
        </tpls>
      </query>
      <query mdx="[Measures].[Calculation items #]">
        <tpls c="1">
          <tpl fld="0" item="8"/>
        </tpls>
      </query>
      <query mdx="[Measures].[Measures #]">
        <tpls c="1">
          <tpl fld="0" item="9"/>
        </tpls>
      </query>
      <query mdx="[Measures].[Columns #]">
        <tpls c="1">
          <tpl fld="0" item="10"/>
        </tpls>
      </query>
      <query mdx="([Tables].[IsLocalDateTable].[True],[Measures].[Tables #])"/>
    </queryCache>
    <serverFormats count="2">
      <serverFormat format="#,0"/>
      <serverFormat format="yyyy-MM-dd HH:mm:ss"/>
    </serverFormats>
  </tupleCache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A8F266-938B-43BF-81F1-7AAB01D9478D}" name="Tables" cacheId="195" applyNumberFormats="0" applyBorderFormats="0" applyFontFormats="0" applyPatternFormats="0" applyAlignmentFormats="0" applyWidthHeightFormats="1" dataCaption="Values" tag="a1f8c80b-5057-4faf-b817-6f51ece89370" updatedVersion="7" minRefreshableVersion="3" useAutoFormatting="1" itemPrintTitles="1" createdVersion="5" indent="0" outline="1" outlineData="1" multipleFieldFilters="0">
  <location ref="A3:W10" firstHeaderRow="0" firstDataRow="1" firstDataCol="1" rowPageCount="1" colPageCount="1"/>
  <pivotFields count="25">
    <pivotField axis="axisRow" allDrilled="1" showAll="0" dataSourceSort="1">
      <items count="7">
        <item c="1" x="0"/>
        <item c="1" x="1"/>
        <item c="1" x="2"/>
        <item c="1" x="3"/>
        <item c="1" x="4"/>
        <item c="1" x="5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</colItems>
  <pageFields count="1">
    <pageField fld="2" hier="25" name="[Columns].[IsRowNumber].&amp;[False]" cap="FALSE"/>
  </pageFields>
  <dataFields count="22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18" subtotal="count" baseField="1" baseItem="13" numFmtId="166"/>
    <dataField fld="19" subtotal="count" baseField="1" baseItem="13" numFmtId="165"/>
    <dataField fld="9" subtotal="count" baseField="0" baseItem="0"/>
    <dataField fld="10" subtotal="count" baseField="0" baseItem="0"/>
    <dataField fld="11" subtotal="count" baseField="0" baseItem="0"/>
    <dataField fld="17" subtotal="count" baseField="1" baseItem="13" numFmtId="167"/>
    <dataField fld="12" subtotal="count" baseField="0" baseItem="0"/>
    <dataField fld="13" subtotal="count" baseField="0" baseItem="0"/>
    <dataField fld="14" subtotal="count" baseField="0" baseItem="0"/>
    <dataField fld="15" subtotal="count" baseField="0" baseItem="0"/>
    <dataField fld="16" subtotal="count" baseField="0" baseItem="0"/>
    <dataField fld="20" subtotal="count" baseField="0" baseItem="0"/>
    <dataField fld="21" subtotal="count" baseField="0" baseItem="0"/>
    <dataField fld="22" subtotal="count" baseField="0" baseItem="0"/>
    <dataField fld="23" subtotal="count" baseField="0" baseItem="0"/>
    <dataField fld="24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AB3856-3F7D-4DFF-9944-59C343E08C4C}" name="Columns" cacheId="198" applyNumberFormats="0" applyBorderFormats="0" applyFontFormats="0" applyPatternFormats="0" applyAlignmentFormats="0" applyWidthHeightFormats="1" dataCaption="Values" tag="f434f23a-15c3-483d-b9c1-0eeaa2fc2dc1" updatedVersion="7" minRefreshableVersion="3" useAutoFormatting="1" itemPrintTitles="1" createdVersion="5" indent="0" outline="1" outlineData="1" multipleFieldFilters="0">
  <location ref="A3:O74" firstHeaderRow="0" firstDataRow="1" firstDataCol="1" rowPageCount="1" colPageCount="1"/>
  <pivotFields count="16">
    <pivotField axis="axisPage" allDrilled="1" subtotalTop="0" showAll="0" dataSourceSort="1" defaultSubtotal="0" defaultAttributeDrillState="1"/>
    <pivotField axis="axisRow" allDrilled="1" subtotalTop="0" showAll="0" sortType="descending" defaultSubtotal="0" defaultAttributeDrillState="1">
      <items count="7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1"/>
  </rowFields>
  <rowItems count="71">
    <i>
      <x v="49"/>
    </i>
    <i>
      <x v="55"/>
    </i>
    <i>
      <x v="11"/>
    </i>
    <i>
      <x v="13"/>
    </i>
    <i>
      <x v="4"/>
    </i>
    <i>
      <x v="53"/>
    </i>
    <i>
      <x v="50"/>
    </i>
    <i>
      <x v="54"/>
    </i>
    <i>
      <x v="56"/>
    </i>
    <i>
      <x v="59"/>
    </i>
    <i>
      <x v="60"/>
    </i>
    <i>
      <x v="16"/>
    </i>
    <i>
      <x v="51"/>
    </i>
    <i>
      <x v="7"/>
    </i>
    <i>
      <x v="6"/>
    </i>
    <i>
      <x v="5"/>
    </i>
    <i>
      <x/>
    </i>
    <i>
      <x v="1"/>
    </i>
    <i>
      <x v="17"/>
    </i>
    <i>
      <x v="15"/>
    </i>
    <i>
      <x v="14"/>
    </i>
    <i>
      <x v="40"/>
    </i>
    <i>
      <x v="58"/>
    </i>
    <i>
      <x v="41"/>
    </i>
    <i>
      <x v="39"/>
    </i>
    <i>
      <x v="12"/>
    </i>
    <i>
      <x v="30"/>
    </i>
    <i>
      <x v="29"/>
    </i>
    <i>
      <x v="32"/>
    </i>
    <i>
      <x v="63"/>
    </i>
    <i>
      <x v="43"/>
    </i>
    <i>
      <x v="66"/>
    </i>
    <i>
      <x v="24"/>
    </i>
    <i>
      <x v="23"/>
    </i>
    <i>
      <x v="42"/>
    </i>
    <i>
      <x v="37"/>
    </i>
    <i>
      <x v="38"/>
    </i>
    <i>
      <x v="34"/>
    </i>
    <i>
      <x v="36"/>
    </i>
    <i>
      <x v="48"/>
    </i>
    <i>
      <x v="35"/>
    </i>
    <i>
      <x v="26"/>
    </i>
    <i>
      <x v="62"/>
    </i>
    <i>
      <x v="10"/>
    </i>
    <i>
      <x v="20"/>
    </i>
    <i>
      <x v="9"/>
    </i>
    <i>
      <x v="19"/>
    </i>
    <i>
      <x v="25"/>
    </i>
    <i>
      <x v="46"/>
    </i>
    <i>
      <x v="2"/>
    </i>
    <i>
      <x v="3"/>
    </i>
    <i>
      <x v="8"/>
    </i>
    <i>
      <x v="67"/>
    </i>
    <i>
      <x v="45"/>
    </i>
    <i>
      <x v="21"/>
    </i>
    <i>
      <x v="57"/>
    </i>
    <i>
      <x v="44"/>
    </i>
    <i>
      <x v="28"/>
    </i>
    <i>
      <x v="47"/>
    </i>
    <i>
      <x v="31"/>
    </i>
    <i>
      <x v="52"/>
    </i>
    <i>
      <x v="22"/>
    </i>
    <i>
      <x v="33"/>
    </i>
    <i>
      <x v="69"/>
    </i>
    <i>
      <x v="18"/>
    </i>
    <i>
      <x v="27"/>
    </i>
    <i>
      <x v="68"/>
    </i>
    <i>
      <x v="64"/>
    </i>
    <i>
      <x v="65"/>
    </i>
    <i>
      <x v="6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1">
    <pageField fld="0" hier="25" name="[Columns].[IsRowNumber].&amp;[False]" cap="FALSE"/>
  </pageFields>
  <dataFields count="14"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10" subtotal="count" baseField="0" baseItem="0"/>
    <dataField fld="8" subtotal="count" baseField="0" baseItem="0"/>
    <dataField fld="9" subtotal="count" baseField="0" baseItem="0"/>
    <dataField fld="11" subtotal="count" baseField="0" baseItem="0"/>
    <dataField fld="12" subtotal="count" baseField="0" baseItem="0"/>
    <dataField fld="13" subtotal="count" baseField="0" baseItem="0"/>
    <dataField fld="14" subtotal="count" baseField="0" baseItem="0"/>
    <dataField fld="15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33D611-F9B2-4E1F-8B76-61356C563C2C}" name="Tables" cacheId="201" applyNumberFormats="0" applyBorderFormats="0" applyFontFormats="0" applyPatternFormats="0" applyAlignmentFormats="0" applyWidthHeightFormats="1" dataCaption="Values" tag="81327fd5-e246-4b67-bc4d-501245a0193f" updatedVersion="7" minRefreshableVersion="3" useAutoFormatting="1" subtotalHiddenItems="1" itemPrintTitles="1" createdVersion="5" indent="0" outline="1" outlineData="1" multipleFieldFilters="0">
  <location ref="A3:I16" firstHeaderRow="0" firstDataRow="1" firstDataCol="1"/>
  <pivotFields count="11">
    <pivotField dataField="1" showAll="0"/>
    <pivotField dataField="1" showAll="0"/>
    <pivotField axis="axisRow" allDrilled="1" showAll="0" dataSourceSort="1">
      <items count="7">
        <item c="1" x="0"/>
        <item c="1" x="1"/>
        <item c="1" x="2"/>
        <item c="1" x="3"/>
        <item c="1" x="4"/>
        <item c="1" x="5"/>
        <item t="default"/>
      </items>
    </pivotField>
    <pivotField axis="axisRow" showAll="0" dataSourceSort="1">
      <items count="1">
        <item t="default"/>
      </items>
    </pivotField>
    <pivotField axis="axisRow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2"/>
    <field x="4"/>
  </rowFields>
  <rowItems count="13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>
      <x v="5"/>
    </i>
    <i r="1">
      <x v="5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fld="0" subtotal="count" baseField="0" baseItem="0"/>
    <dataField fld="1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30"/>
    <rowHierarchyUsage hierarchyUsage="4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  <x15:activeTabTopLevelEntity name="[DaxExpression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E89C62-637C-4146-BFE8-E315E57E4C66}" name="UserHierarchies" cacheId="216" applyNumberFormats="0" applyBorderFormats="0" applyFontFormats="0" applyPatternFormats="0" applyAlignmentFormats="0" applyWidthHeightFormats="1" dataCaption="Values" tag="59da4aa7-4236-4648-aa60-f13e22ffdac9" updatedVersion="7" minRefreshableVersion="3" useAutoFormatting="1" itemPrintTitles="1" createdVersion="5" indent="0" outline="1" outlineData="1" multipleFieldFilters="0">
  <location ref="A3:B11" firstHeaderRow="1" firstDataRow="1" firstDataCol="1" rowPageCount="1" colPageCount="1"/>
  <pivotFields count="5">
    <pivotField axis="axisRow" allDrilled="1" showAll="0" dataSourceSort="1">
      <items count="4">
        <item c="1" x="0"/>
        <item c="1" x="1"/>
        <item c="1" x="2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</pivotFields>
  <rowFields count="2">
    <field x="0"/>
    <field x="4"/>
  </rowFields>
  <rowItems count="8">
    <i>
      <x/>
    </i>
    <i r="1">
      <x v="1"/>
    </i>
    <i>
      <x v="1"/>
    </i>
    <i r="1">
      <x v="2"/>
    </i>
    <i r="1">
      <x v="3"/>
    </i>
    <i>
      <x v="2"/>
    </i>
    <i r="1">
      <x/>
    </i>
    <i t="grand">
      <x/>
    </i>
  </rowItems>
  <colItems count="1">
    <i/>
  </colItems>
  <pageFields count="1">
    <pageField fld="2" hier="25" name="[Columns].[IsRowNumber].&amp;[False]" cap="FALSE"/>
  </pageFields>
  <dataFields count="1">
    <dataField fld="3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30"/>
    <rowHierarchyUsage hierarchyUsage="8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E25F78-3CFB-45A3-9104-BABCF69C6872}" name="Relationships" cacheId="213" applyNumberFormats="0" applyBorderFormats="0" applyFontFormats="0" applyPatternFormats="0" applyAlignmentFormats="0" applyWidthHeightFormats="1" dataCaption="Values" tag="b138a726-78b3-4e77-9364-427f4dcd7401" updatedVersion="7" minRefreshableVersion="3" useAutoFormatting="1" subtotalHiddenItems="1" itemPrintTitles="1" createdVersion="5" indent="0" outline="1" outlineData="1" multipleFieldFilters="0">
  <location ref="A4:J13" firstHeaderRow="0" firstDataRow="1" firstDataCol="1" rowPageCount="2" colPageCount="1"/>
  <pivotFields count="14">
    <pivotField axis="axisRow" allDrilled="1" showAll="0" dataSourceSort="1">
      <items count="3">
        <item c="1" x="0"/>
        <item c="1" x="1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0"/>
    <field x="3"/>
  </rowFields>
  <rowItems count="9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pageFields count="2">
    <pageField fld="2" hier="25" name="[Columns].[IsRowNumber].&amp;[False]" cap="FALSE"/>
    <pageField fld="4" hier="68" name="[Relationships].[Cardinality (Filter)].[All]" cap="All"/>
  </pageFields>
  <dataFields count="9">
    <dataField fld="5" subtotal="count" baseField="0" baseItem="0"/>
    <dataField fld="6" subtotal="count" baseField="0" baseItem="0"/>
    <dataField fld="7" subtotal="count" baseField="0" baseItem="0"/>
    <dataField name="1:M Ratio %" fld="13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1:M Ratio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30"/>
    <rowHierarchyUsage hierarchyUsage="7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  <x15:activeTabTopLevelEntity name="[Relationship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6057B5-E419-4955-8427-D5ECED63A103}" name="Compression" cacheId="210" applyNumberFormats="0" applyBorderFormats="0" applyFontFormats="0" applyPatternFormats="0" applyAlignmentFormats="0" applyWidthHeightFormats="1" dataCaption="Values" tag="f0bd1038-2e4f-4066-a28d-2db801f60e3d" updatedVersion="7" minRefreshableVersion="3" useAutoFormatting="1" colGrandTotals="0" itemPrintTitles="1" createdVersion="5" indent="0" outline="1" outlineData="1" multipleFieldFilters="0">
  <location ref="A3:E18" firstHeaderRow="0" firstDataRow="1" firstDataCol="1" rowPageCount="1" colPageCount="1"/>
  <pivotFields count="7"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axis="axisRow" allDrilled="1" showAll="0" dataSourceSort="1">
      <items count="14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x="10" e="0"/>
        <item x="11" e="0"/>
        <item x="12" e="0"/>
        <item t="default"/>
      </items>
    </pivotField>
    <pivotField dataField="1" showAll="0"/>
    <pivotField dataField="1" showAll="0"/>
    <pivotField dataField="1" showAll="0"/>
    <pivotField dataField="1" showAll="0"/>
  </pivotFields>
  <rowFields count="2">
    <field x="1"/>
    <field x="2"/>
  </rowFields>
  <rowItems count="15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0" hier="25" name="[Columns].[IsRowNumber].&amp;[False]" cap="FALSE"/>
  </pageFields>
  <dataFields count="4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36"/>
    <rowHierarchyUsage hierarchyUsage="3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8B25D3-B693-4C16-A0C2-C656694DD8A5}" name="ColumnsDataTypes" cacheId="207" applyNumberFormats="0" applyBorderFormats="0" applyFontFormats="0" applyPatternFormats="0" applyAlignmentFormats="0" applyWidthHeightFormats="1" dataCaption="Values" tag="99e483fa-c0c1-4a8c-8d30-3313ab43e6a9" updatedVersion="7" minRefreshableVersion="3" useAutoFormatting="1" itemPrintTitles="1" createdVersion="5" indent="0" outline="1" outlineData="1" multipleFieldFilters="0">
  <location ref="A3:K13" firstHeaderRow="0" firstDataRow="1" firstDataCol="1" rowPageCount="1" colPageCount="1"/>
  <pivotFields count="13">
    <pivotField axis="axisPage" allDrilled="1" showAll="0" dataSourceSort="1" defaultAttributeDrillState="1">
      <items count="1">
        <item t="default"/>
      </items>
    </pivotField>
    <pivotField axis="axisRow" allDrilled="1" showAll="0" dataSourceSort="1">
      <items count="7">
        <item x="0" e="0"/>
        <item x="1" e="0"/>
        <item x="2" e="0"/>
        <item x="3"/>
        <item x="4" e="0"/>
        <item x="5" e="0"/>
        <item t="default"/>
      </items>
    </pivotField>
    <pivotField axis="axisRow" allDrilled="1" showAll="0" dataSourceSort="1" defaultAttributeDrillState="1">
      <items count="4">
        <item x="0"/>
        <item x="1"/>
        <item x="2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1"/>
    <field x="2"/>
  </rowFields>
  <rowItems count="10">
    <i>
      <x/>
    </i>
    <i>
      <x v="1"/>
    </i>
    <i>
      <x v="2"/>
    </i>
    <i>
      <x v="3"/>
    </i>
    <i r="1">
      <x/>
    </i>
    <i r="1">
      <x v="1"/>
    </i>
    <i r="1">
      <x v="2"/>
    </i>
    <i>
      <x v="4"/>
    </i>
    <i>
      <x v="5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1">
    <pageField fld="0" hier="25" name="[Columns].[IsRowNumber].&amp;[False]" cap="FALSE"/>
  </pageFields>
  <dataFields count="10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14"/>
    <rowHierarchyUsage hierarchyUsage="2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E5D6E4-8B08-4A3C-8400-7A2BC55216C6}" name="Encoding" cacheId="204" applyNumberFormats="0" applyBorderFormats="0" applyFontFormats="0" applyPatternFormats="0" applyAlignmentFormats="0" applyWidthHeightFormats="1" dataCaption="Values" tag="eb0ac110-0010-4a23-b6b5-f77d96c04bce" updatedVersion="7" minRefreshableVersion="3" useAutoFormatting="1" itemPrintTitles="1" createdVersion="5" indent="0" outline="1" outlineData="1" multipleFieldFilters="0">
  <location ref="A3:L16" firstHeaderRow="0" firstDataRow="1" firstDataCol="1" rowPageCount="1" colPageCount="1"/>
  <pivotFields count="15">
    <pivotField axis="axisPage" allDrilled="1" showAll="0" dataSourceSort="1" defaultAttributeDrillState="1">
      <items count="1">
        <item t="default"/>
      </items>
    </pivotField>
    <pivotField axis="axisRow" allDrilled="1" showAll="0" dataSourceSort="1">
      <items count="7">
        <item x="0" e="0"/>
        <item x="1" e="0"/>
        <item x="2" e="0"/>
        <item x="3" e="0"/>
        <item x="4" e="0"/>
        <item x="5" e="0"/>
        <item t="default"/>
      </items>
    </pivotField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3">
    <field x="3"/>
    <field x="1"/>
    <field x="2"/>
  </rowFields>
  <rowItems count="13">
    <i>
      <x/>
    </i>
    <i r="1">
      <x/>
    </i>
    <i r="1">
      <x v="1"/>
    </i>
    <i r="1">
      <x v="2"/>
    </i>
    <i r="1">
      <x v="3"/>
    </i>
    <i r="1">
      <x v="4"/>
    </i>
    <i r="1">
      <x v="5"/>
    </i>
    <i>
      <x v="1"/>
    </i>
    <i r="1">
      <x v="1"/>
    </i>
    <i r="1">
      <x v="2"/>
    </i>
    <i r="1">
      <x v="3"/>
    </i>
    <i r="1">
      <x v="4"/>
    </i>
    <i t="grand">
      <x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pageFields count="1">
    <pageField fld="0" hier="25" name="[Columns].[IsRowNumber].&amp;[False]" cap="FALSE"/>
  </pageFields>
  <dataFields count="11"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  <dataField fld="13" subtotal="count" baseField="0" baseItem="0"/>
    <dataField fld="14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17"/>
    <rowHierarchyUsage hierarchyUsage="14"/>
    <rowHierarchyUsage hierarchyUsage="2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easures List" backgroundRefresh="0" connectionId="1" xr16:uid="{DD134C6F-59F8-41F7-A904-BBD8B8D9191A}" autoFormatId="16" applyNumberFormats="0" applyBorderFormats="0" applyFontFormats="0" applyPatternFormats="0" applyAlignmentFormats="0" applyWidthHeightFormats="0">
  <queryTableRefresh nextId="46">
    <queryTableFields count="8">
      <queryTableField id="38" name="Table" tableColumnId="2"/>
      <queryTableField id="39" name="Type" tableColumnId="3"/>
      <queryTableField id="40" name="Name" tableColumnId="4"/>
      <queryTableField id="41" name="DAX Expression" tableColumnId="5"/>
      <queryTableField id="42" name="DisplayFolder" tableColumnId="6"/>
      <queryTableField id="43" name="FormatString" tableColumnId="7"/>
      <queryTableField id="44" name="IsHidden" tableColumnId="8"/>
      <queryTableField id="45" name="Description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0064F08-4847-472A-91C9-3F16AF8CED42}" name="DaxExpressions" displayName="DaxExpressions" ref="A1:H7" tableType="queryTable" totalsRowShown="0">
  <autoFilter ref="A1:H7" xr:uid="{E584D407-417A-4F50-8D73-D0155C3D1026}"/>
  <tableColumns count="8">
    <tableColumn id="2" xr3:uid="{504957BD-78BD-4B23-9DDE-C1BA74A4466E}" uniqueName="2" name="Table" queryTableFieldId="38"/>
    <tableColumn id="3" xr3:uid="{FBC3067F-7A0C-4E12-8107-55F00D9B13F2}" uniqueName="3" name="Type" queryTableFieldId="39"/>
    <tableColumn id="4" xr3:uid="{C8DC7472-8E71-4E7B-B49E-7C6096058047}" uniqueName="4" name="Name" queryTableFieldId="40"/>
    <tableColumn id="5" xr3:uid="{5F36B0AB-E907-4BCB-9619-CBA3A704E5EB}" uniqueName="5" name="DAX Expression" queryTableFieldId="41" dataDxfId="0"/>
    <tableColumn id="6" xr3:uid="{D40587CE-99B8-4836-BEB3-407AFE51282D}" uniqueName="6" name="DisplayFolder" queryTableFieldId="42"/>
    <tableColumn id="7" xr3:uid="{78D7819D-7115-4B73-810D-66E58BB3E17E}" uniqueName="7" name="FormatString" queryTableFieldId="43"/>
    <tableColumn id="8" xr3:uid="{39D8AF83-566A-4421-BC42-ED2F44BDFB3E}" uniqueName="8" name="IsHidden" queryTableFieldId="44"/>
    <tableColumn id="9" xr3:uid="{1A92125B-CD0F-4014-BE54-F15DAA5B3267}" uniqueName="9" name="Description" queryTableFieldId="4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sqlbi.com/learn/dax-tools-video-course/" TargetMode="External"/><Relationship Id="rId1" Type="http://schemas.openxmlformats.org/officeDocument/2006/relationships/hyperlink" Target="https://daxstudio.org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10985-2D6D-47F7-99B2-8663896C1772}">
  <sheetPr codeName="Sheet9"/>
  <dimension ref="A1:B22"/>
  <sheetViews>
    <sheetView tabSelected="1" workbookViewId="0">
      <selection activeCell="A2" sqref="A2"/>
    </sheetView>
  </sheetViews>
  <sheetFormatPr defaultRowHeight="14.5" x14ac:dyDescent="0.35"/>
  <cols>
    <col min="1" max="1" width="40.54296875" customWidth="1"/>
    <col min="2" max="2" width="27.81640625" customWidth="1"/>
  </cols>
  <sheetData>
    <row r="1" spans="1:2" ht="26" x14ac:dyDescent="0.6">
      <c r="A1" s="16" t="s">
        <v>104</v>
      </c>
    </row>
    <row r="2" spans="1:2" ht="43.5" x14ac:dyDescent="0.35">
      <c r="A2" s="18" t="s">
        <v>115</v>
      </c>
    </row>
    <row r="3" spans="1:2" ht="43.5" x14ac:dyDescent="0.35">
      <c r="A3" s="18" t="s">
        <v>114</v>
      </c>
    </row>
    <row r="4" spans="1:2" x14ac:dyDescent="0.35">
      <c r="A4" s="18"/>
    </row>
    <row r="5" spans="1:2" x14ac:dyDescent="0.35">
      <c r="A5" s="18" t="s">
        <v>116</v>
      </c>
    </row>
    <row r="6" spans="1:2" x14ac:dyDescent="0.35">
      <c r="A6" s="17" t="s">
        <v>105</v>
      </c>
    </row>
    <row r="7" spans="1:2" x14ac:dyDescent="0.35">
      <c r="A7" s="17" t="s">
        <v>106</v>
      </c>
    </row>
    <row r="9" spans="1:2" x14ac:dyDescent="0.35">
      <c r="A9" s="15" t="s">
        <v>107</v>
      </c>
    </row>
    <row r="10" spans="1:2" ht="29" x14ac:dyDescent="0.35">
      <c r="A10" s="14" t="s">
        <v>108</v>
      </c>
      <c r="B10" s="19" t="s">
        <v>110</v>
      </c>
    </row>
    <row r="11" spans="1:2" ht="43.5" x14ac:dyDescent="0.35">
      <c r="A11" s="14" t="s">
        <v>109</v>
      </c>
      <c r="B11" s="19" t="s">
        <v>111</v>
      </c>
    </row>
    <row r="22" spans="1:1" x14ac:dyDescent="0.35">
      <c r="A22" t="s">
        <v>113</v>
      </c>
    </row>
  </sheetData>
  <hyperlinks>
    <hyperlink ref="A10" r:id="rId1" xr:uid="{BBE0598D-5011-4C2F-AC03-87BBD5D8955B}"/>
    <hyperlink ref="A11" r:id="rId2" xr:uid="{12F2051A-5A10-4A01-BEC8-6B7890AEFF24}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46F88-ED28-4B39-A824-A768A2F17B4D}">
  <sheetPr codeName="Sheet11"/>
  <dimension ref="A1:D15"/>
  <sheetViews>
    <sheetView showGridLines="0" workbookViewId="0">
      <selection activeCell="A5" sqref="A5"/>
    </sheetView>
  </sheetViews>
  <sheetFormatPr defaultRowHeight="14.5" x14ac:dyDescent="0.35"/>
  <cols>
    <col min="1" max="1" width="19.90625" customWidth="1"/>
    <col min="2" max="2" width="19.54296875" customWidth="1"/>
    <col min="3" max="3" width="39.36328125" customWidth="1"/>
    <col min="4" max="4" width="47.7265625" bestFit="1" customWidth="1"/>
    <col min="6" max="6" width="14.90625" bestFit="1" customWidth="1"/>
  </cols>
  <sheetData>
    <row r="1" spans="1:4" ht="18.5" x14ac:dyDescent="0.45">
      <c r="A1" s="21" t="s">
        <v>117</v>
      </c>
    </row>
    <row r="2" spans="1:4" ht="15.5" x14ac:dyDescent="0.35">
      <c r="A2" s="22" t="s">
        <v>170</v>
      </c>
      <c r="B2" s="33" t="str">
        <f>FileNameRange</f>
        <v>C:\Temp\e444a82b-ee82-46b2-9982-15605c037a51.vpax</v>
      </c>
      <c r="C2" s="33"/>
      <c r="D2" s="33"/>
    </row>
    <row r="3" spans="1:4" x14ac:dyDescent="0.35">
      <c r="A3" s="17"/>
      <c r="B3" s="15"/>
      <c r="C3" s="15"/>
      <c r="D3" s="15"/>
    </row>
    <row r="4" spans="1:4" ht="18.5" x14ac:dyDescent="0.45">
      <c r="A4" s="24" t="s">
        <v>118</v>
      </c>
      <c r="B4" s="25" vm="3">
        <f>CUBEVALUE( "ThisWorkbookDataModel", CUBEMEMBER( "ThisWorkbookDataModel", "[Measures].[Table Size]") )</f>
        <v>424199886</v>
      </c>
      <c r="C4" s="15"/>
    </row>
    <row r="5" spans="1:4" ht="18.5" x14ac:dyDescent="0.45">
      <c r="A5" s="27" t="s">
        <v>119</v>
      </c>
      <c r="B5" s="20" vm="4">
        <f>CUBEVALUE( "ThisWorkbookDataModel", CUBEMEMBER( "ThisWorkbookDataModel", "[Measures].[Tables #]") )</f>
        <v>6</v>
      </c>
    </row>
    <row r="6" spans="1:4" ht="18.5" x14ac:dyDescent="0.45">
      <c r="A6" s="28" t="s">
        <v>122</v>
      </c>
      <c r="B6" s="26" vm="7">
        <f>CUBEVALUE( "ThisWorkbookDataModel", CUBEMEMBER( "ThisWorkbookDataModel", "[Measures].[Partitions #]") )</f>
        <v>6</v>
      </c>
    </row>
    <row r="7" spans="1:4" ht="18.5" x14ac:dyDescent="0.45">
      <c r="A7" s="23" t="s">
        <v>123</v>
      </c>
      <c r="B7" s="20" vm="8">
        <f>CUBEVALUE( "ThisWorkbookDataModel", CUBEMEMBER( "ThisWorkbookDataModel", "[Measures].[Segments #]") )</f>
        <v>15</v>
      </c>
    </row>
    <row r="8" spans="1:4" ht="18.5" x14ac:dyDescent="0.45">
      <c r="A8" s="28" t="s">
        <v>120</v>
      </c>
      <c r="B8" s="26" vm="5">
        <f>CUBEVALUE( "ThisWorkbookDataModel", CUBEMEMBER( "ThisWorkbookDataModel", "[Measures].[Columns #]") )</f>
        <v>76</v>
      </c>
    </row>
    <row r="9" spans="1:4" ht="18.5" x14ac:dyDescent="0.45">
      <c r="A9" s="29" t="s">
        <v>171</v>
      </c>
      <c r="B9" s="30" vm="9">
        <f>CUBEVALUE( "ThisWorkbookDataModel", CUBEMEMBER( "ThisWorkbookDataModel", "[Measures].[Measures #]") )</f>
        <v>5</v>
      </c>
    </row>
    <row r="10" spans="1:4" ht="18.5" x14ac:dyDescent="0.45">
      <c r="A10" s="28" t="s">
        <v>172</v>
      </c>
      <c r="B10" s="26" t="str" vm="10">
        <f>CUBEVALUE( "ThisWorkbookDataModel", CUBEMEMBER( "ThisWorkbookDataModel", "[Measures].[Calculated tables #]") )</f>
        <v/>
      </c>
    </row>
    <row r="11" spans="1:4" ht="18.5" x14ac:dyDescent="0.45">
      <c r="A11" s="29" t="s">
        <v>173</v>
      </c>
      <c r="B11" s="30" vm="11">
        <f>CUBEVALUE( "ThisWorkbookDataModel", CUBEMEMBER( "ThisWorkbookDataModel", "[Measures].[Calculated columns #]") )</f>
        <v>1</v>
      </c>
    </row>
    <row r="12" spans="1:4" ht="18.5" x14ac:dyDescent="0.45">
      <c r="A12" s="28" t="s">
        <v>175</v>
      </c>
      <c r="B12" s="26" t="str" vm="12">
        <f>CUBEVALUE( "ThisWorkbookDataModel", CUBEMEMBER( "ThisWorkbookDataModel", "[Measures].[Calculation items #]") )</f>
        <v/>
      </c>
    </row>
    <row r="13" spans="1:4" ht="18.5" x14ac:dyDescent="0.45">
      <c r="A13" s="29" t="s">
        <v>174</v>
      </c>
      <c r="B13" s="30" t="str" vm="13">
        <f>CUBEVALUE( "ThisWorkbookDataModel", CUBEMEMBER( "ThisWorkbookDataModel", "[Measures].[Roles #]") )</f>
        <v/>
      </c>
    </row>
    <row r="14" spans="1:4" ht="18.5" x14ac:dyDescent="0.45">
      <c r="A14" s="24" t="s">
        <v>124</v>
      </c>
      <c r="B14" s="26">
        <f>IFERROR(CUBEVALUE( "ThisWorkbookDataModel", CUBEMEMBER( "ThisWorkbookDataModel", "([Tables].[IsLocalDateTable].[True],[Measures].[Tables #])") ),0)</f>
        <v>0</v>
      </c>
    </row>
    <row r="15" spans="1:4" ht="18" customHeight="1" x14ac:dyDescent="0.35">
      <c r="A15" s="31" t="s">
        <v>121</v>
      </c>
      <c r="B15" s="32" vm="6">
        <f>CUBEVALUE( "ThisWorkbookDataModel", CUBEMEMBER( "ThisWorkbookDataModel", "[Measures].[Last Refresh]") )</f>
        <v>44354.170376195987</v>
      </c>
      <c r="C15" s="15"/>
    </row>
  </sheetData>
  <mergeCells count="1">
    <mergeCell ref="B2:D2"/>
  </mergeCells>
  <conditionalFormatting sqref="B14">
    <cfRule type="cellIs" dxfId="1" priority="1" operator="greaterThan">
      <formula>0</formula>
    </cfRule>
  </conditionalFormatting>
  <hyperlinks>
    <hyperlink ref="A5" location="Tables!A1" display="Tables" xr:uid="{CC6E82EA-F22F-4773-BEB9-7C83FC57656E}"/>
    <hyperlink ref="A6" location="Partitions!A1" display="Partitions" xr:uid="{2292857A-31B4-4BB0-AF4C-112720914D2D}"/>
    <hyperlink ref="A8" location="Columns!A1" display="Columns" xr:uid="{8708C646-CBA5-45F7-8026-1C2AE0E64B61}"/>
    <hyperlink ref="A9" location="'DAX Expressions'!A1" display="Measures" xr:uid="{D27CCF8D-D75E-437C-B9FA-8EB5C52A0ECA}"/>
    <hyperlink ref="A10" location="'DAX Expressions'!A1" display="Measures" xr:uid="{AE580A42-8185-4773-9095-DD474F0404D8}"/>
    <hyperlink ref="A11" location="'DAX Expressions'!A1" display="Measures" xr:uid="{40E0C694-2FFB-4D4A-A8A2-584F9655D4C1}"/>
    <hyperlink ref="A12" location="'DAX Expressions'!A1" display="Measures" xr:uid="{132870A9-4A7F-4802-9045-E2BE6FEEB1C8}"/>
    <hyperlink ref="A13" location="'DAX Expressions'!A1" display="Measures" xr:uid="{ACB52A4D-A191-4103-ADCB-444D5CF6FDB2}"/>
  </hyperlinks>
  <pageMargins left="0.7" right="0.7" top="0.75" bottom="0.75" header="0.3" footer="0.3"/>
  <pageSetup paperSize="9" orientation="portrait" r:id="rId1"/>
  <ignoredErrors>
    <ignoredError sqref="B10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1873C-7428-4ADD-A196-3622786C7328}">
  <sheetPr codeName="Sheet1"/>
  <dimension ref="A1:W10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A9" sqref="A9"/>
    </sheetView>
  </sheetViews>
  <sheetFormatPr defaultRowHeight="14.5" x14ac:dyDescent="0.35"/>
  <cols>
    <col min="1" max="1" width="18.453125" bestFit="1" customWidth="1"/>
    <col min="2" max="2" width="9.90625" bestFit="1" customWidth="1"/>
    <col min="3" max="3" width="10.90625" bestFit="1" customWidth="1"/>
    <col min="4" max="4" width="16.54296875" bestFit="1" customWidth="1"/>
    <col min="5" max="5" width="10.90625" bestFit="1" customWidth="1"/>
    <col min="6" max="6" width="13.08984375" bestFit="1" customWidth="1"/>
    <col min="7" max="7" width="21.81640625" bestFit="1" customWidth="1"/>
    <col min="8" max="8" width="9.54296875" bestFit="1" customWidth="1"/>
    <col min="9" max="9" width="5.36328125" bestFit="1" customWidth="1"/>
    <col min="10" max="10" width="9.36328125" bestFit="1" customWidth="1"/>
    <col min="11" max="11" width="18.26953125" bestFit="1" customWidth="1"/>
    <col min="12" max="12" width="15.7265625" bestFit="1" customWidth="1"/>
    <col min="13" max="13" width="12.7265625" bestFit="1" customWidth="1"/>
    <col min="14" max="14" width="10.90625" bestFit="1" customWidth="1"/>
    <col min="15" max="15" width="14.36328125" bestFit="1" customWidth="1"/>
    <col min="16" max="16" width="10.36328125" bestFit="1" customWidth="1"/>
    <col min="17" max="17" width="10.453125" bestFit="1" customWidth="1"/>
    <col min="18" max="18" width="9.54296875" bestFit="1" customWidth="1"/>
    <col min="19" max="19" width="15.1796875" bestFit="1" customWidth="1"/>
    <col min="20" max="20" width="18.54296875" bestFit="1" customWidth="1"/>
    <col min="21" max="21" width="18.26953125" bestFit="1" customWidth="1"/>
    <col min="22" max="22" width="19.1796875" bestFit="1" customWidth="1"/>
    <col min="23" max="23" width="12.1796875" bestFit="1" customWidth="1"/>
  </cols>
  <sheetData>
    <row r="1" spans="1:23" x14ac:dyDescent="0.35">
      <c r="A1" s="1" t="s">
        <v>14</v>
      </c>
      <c r="B1" t="s" vm="1">
        <v>15</v>
      </c>
    </row>
    <row r="3" spans="1:23" x14ac:dyDescent="0.35">
      <c r="A3" s="1" t="s">
        <v>0</v>
      </c>
      <c r="B3" t="s">
        <v>40</v>
      </c>
      <c r="C3" t="s">
        <v>41</v>
      </c>
      <c r="D3" t="s">
        <v>42</v>
      </c>
      <c r="E3" t="s">
        <v>5</v>
      </c>
      <c r="F3" t="s">
        <v>43</v>
      </c>
      <c r="G3" t="s">
        <v>44</v>
      </c>
      <c r="H3" t="s">
        <v>96</v>
      </c>
      <c r="I3" t="s">
        <v>97</v>
      </c>
      <c r="J3" t="s">
        <v>6</v>
      </c>
      <c r="K3" t="s">
        <v>9</v>
      </c>
      <c r="L3" t="s">
        <v>10</v>
      </c>
      <c r="M3" t="s">
        <v>47</v>
      </c>
      <c r="N3" t="s">
        <v>45</v>
      </c>
      <c r="O3" t="s">
        <v>11</v>
      </c>
      <c r="P3" t="s">
        <v>12</v>
      </c>
      <c r="Q3" t="s">
        <v>13</v>
      </c>
      <c r="R3" t="s">
        <v>46</v>
      </c>
      <c r="S3" t="s">
        <v>189</v>
      </c>
      <c r="T3" t="s">
        <v>190</v>
      </c>
      <c r="U3" t="s">
        <v>191</v>
      </c>
      <c r="V3" t="s">
        <v>192</v>
      </c>
      <c r="W3" t="s">
        <v>193</v>
      </c>
    </row>
    <row r="4" spans="1:23" x14ac:dyDescent="0.35">
      <c r="A4" s="2" t="s">
        <v>176</v>
      </c>
      <c r="B4" s="5">
        <v>202100</v>
      </c>
      <c r="C4" s="5">
        <v>1309520</v>
      </c>
      <c r="D4" s="5">
        <v>1296576</v>
      </c>
      <c r="E4" s="5">
        <v>727584</v>
      </c>
      <c r="F4" s="5">
        <v>424616</v>
      </c>
      <c r="G4" s="5">
        <v>144376</v>
      </c>
      <c r="H4" s="12"/>
      <c r="I4" s="11"/>
      <c r="J4" s="3" t="s">
        <v>4</v>
      </c>
      <c r="K4" s="5"/>
      <c r="L4" s="5">
        <v>12944</v>
      </c>
      <c r="M4" s="13">
        <v>0</v>
      </c>
      <c r="N4" s="4"/>
      <c r="O4" s="4">
        <v>3.08703524734092E-3</v>
      </c>
      <c r="P4" s="5">
        <v>1</v>
      </c>
      <c r="Q4" s="5">
        <v>1</v>
      </c>
      <c r="R4" s="5">
        <v>4</v>
      </c>
      <c r="S4" s="5">
        <v>4</v>
      </c>
      <c r="T4" s="5"/>
      <c r="U4" s="5"/>
      <c r="V4" s="34"/>
      <c r="W4" s="35"/>
    </row>
    <row r="5" spans="1:23" x14ac:dyDescent="0.35">
      <c r="A5" s="2" t="s">
        <v>48</v>
      </c>
      <c r="B5" s="5">
        <v>1468724</v>
      </c>
      <c r="C5" s="5">
        <v>174307464</v>
      </c>
      <c r="D5" s="5">
        <v>172869128</v>
      </c>
      <c r="E5" s="5">
        <v>20587152</v>
      </c>
      <c r="F5" s="5">
        <v>121783880</v>
      </c>
      <c r="G5" s="5">
        <v>30498096</v>
      </c>
      <c r="H5" s="12"/>
      <c r="I5" s="11"/>
      <c r="J5" s="3" t="s">
        <v>8</v>
      </c>
      <c r="K5" s="5">
        <v>1438336</v>
      </c>
      <c r="L5" s="5"/>
      <c r="M5" s="13">
        <v>0</v>
      </c>
      <c r="N5" s="4"/>
      <c r="O5" s="4">
        <v>0.41090879501085015</v>
      </c>
      <c r="P5" s="5">
        <v>1</v>
      </c>
      <c r="Q5" s="5">
        <v>1</v>
      </c>
      <c r="R5" s="5">
        <v>13</v>
      </c>
      <c r="S5" s="5">
        <v>13</v>
      </c>
      <c r="T5" s="5"/>
      <c r="U5" s="5"/>
      <c r="V5" s="34"/>
      <c r="W5" s="35"/>
    </row>
    <row r="6" spans="1:23" x14ac:dyDescent="0.35">
      <c r="A6" s="2" t="s">
        <v>1</v>
      </c>
      <c r="B6" s="5">
        <v>4018</v>
      </c>
      <c r="C6" s="5">
        <v>578498</v>
      </c>
      <c r="D6" s="5">
        <v>444610</v>
      </c>
      <c r="E6" s="5">
        <v>43568</v>
      </c>
      <c r="F6" s="5">
        <v>351554</v>
      </c>
      <c r="G6" s="5">
        <v>49488</v>
      </c>
      <c r="H6" s="12"/>
      <c r="I6" s="11"/>
      <c r="J6" s="3" t="s">
        <v>4</v>
      </c>
      <c r="K6" s="5">
        <v>133888</v>
      </c>
      <c r="L6" s="5"/>
      <c r="M6" s="13">
        <v>1</v>
      </c>
      <c r="N6" s="4"/>
      <c r="O6" s="4">
        <v>1.3637391689445197E-3</v>
      </c>
      <c r="P6" s="5">
        <v>1</v>
      </c>
      <c r="Q6" s="5">
        <v>1</v>
      </c>
      <c r="R6" s="5">
        <v>17</v>
      </c>
      <c r="S6" s="5">
        <v>17</v>
      </c>
      <c r="T6" s="5"/>
      <c r="U6" s="5"/>
      <c r="V6" s="34"/>
      <c r="W6" s="35"/>
    </row>
    <row r="7" spans="1:23" x14ac:dyDescent="0.35">
      <c r="A7" s="2" t="s">
        <v>2</v>
      </c>
      <c r="B7" s="5">
        <v>2517</v>
      </c>
      <c r="C7" s="5">
        <v>509072</v>
      </c>
      <c r="D7" s="5">
        <v>508400</v>
      </c>
      <c r="E7" s="5">
        <v>38736</v>
      </c>
      <c r="F7" s="5">
        <v>402912</v>
      </c>
      <c r="G7" s="5">
        <v>66752</v>
      </c>
      <c r="H7" s="12"/>
      <c r="I7" s="11"/>
      <c r="J7" s="3" t="s">
        <v>4</v>
      </c>
      <c r="K7" s="5">
        <v>672</v>
      </c>
      <c r="L7" s="5"/>
      <c r="M7" s="13">
        <v>0</v>
      </c>
      <c r="N7" s="4"/>
      <c r="O7" s="4">
        <v>1.2000757586247913E-3</v>
      </c>
      <c r="P7" s="5">
        <v>1</v>
      </c>
      <c r="Q7" s="5">
        <v>1</v>
      </c>
      <c r="R7" s="5">
        <v>14</v>
      </c>
      <c r="S7" s="5">
        <v>14</v>
      </c>
      <c r="T7" s="5"/>
      <c r="U7" s="5"/>
      <c r="V7" s="34"/>
      <c r="W7" s="35"/>
    </row>
    <row r="8" spans="1:23" x14ac:dyDescent="0.35">
      <c r="A8" s="2" t="s">
        <v>51</v>
      </c>
      <c r="B8" s="5">
        <v>10144064</v>
      </c>
      <c r="C8" s="5">
        <v>247413572</v>
      </c>
      <c r="D8" s="5">
        <v>243482212</v>
      </c>
      <c r="E8" s="5">
        <v>173574320</v>
      </c>
      <c r="F8" s="5">
        <v>40894276</v>
      </c>
      <c r="G8" s="5">
        <v>29013616</v>
      </c>
      <c r="H8" s="12"/>
      <c r="I8" s="11"/>
      <c r="J8" s="3" t="s">
        <v>4</v>
      </c>
      <c r="K8" s="5"/>
      <c r="L8" s="5">
        <v>3931360</v>
      </c>
      <c r="M8" s="13">
        <v>0</v>
      </c>
      <c r="N8" s="4"/>
      <c r="O8" s="4">
        <v>0.58324761548851523</v>
      </c>
      <c r="P8" s="5">
        <v>10</v>
      </c>
      <c r="Q8" s="5">
        <v>1</v>
      </c>
      <c r="R8" s="5">
        <v>13</v>
      </c>
      <c r="S8" s="5">
        <v>130</v>
      </c>
      <c r="T8" s="5"/>
      <c r="U8" s="5"/>
      <c r="V8" s="34"/>
      <c r="W8" s="35"/>
    </row>
    <row r="9" spans="1:23" x14ac:dyDescent="0.35">
      <c r="A9" s="2" t="s">
        <v>56</v>
      </c>
      <c r="B9" s="5">
        <v>74</v>
      </c>
      <c r="C9" s="5">
        <v>81040</v>
      </c>
      <c r="D9" s="5">
        <v>81040</v>
      </c>
      <c r="E9" s="5">
        <v>744</v>
      </c>
      <c r="F9" s="5">
        <v>77616</v>
      </c>
      <c r="G9" s="5">
        <v>2680</v>
      </c>
      <c r="H9" s="12"/>
      <c r="I9" s="11"/>
      <c r="J9" s="3" t="s">
        <v>4</v>
      </c>
      <c r="K9" s="5"/>
      <c r="L9" s="5"/>
      <c r="M9" s="13">
        <v>0</v>
      </c>
      <c r="N9" s="4"/>
      <c r="O9" s="4">
        <v>1.9104201267984312E-4</v>
      </c>
      <c r="P9" s="5">
        <v>1</v>
      </c>
      <c r="Q9" s="5">
        <v>1</v>
      </c>
      <c r="R9" s="5">
        <v>9</v>
      </c>
      <c r="S9" s="5">
        <v>9</v>
      </c>
      <c r="T9" s="5"/>
      <c r="U9" s="5"/>
      <c r="V9" s="34"/>
      <c r="W9" s="35"/>
    </row>
    <row r="10" spans="1:23" x14ac:dyDescent="0.35">
      <c r="A10" s="2" t="s">
        <v>3</v>
      </c>
      <c r="B10" s="5">
        <v>11821497</v>
      </c>
      <c r="C10" s="5">
        <v>424199166</v>
      </c>
      <c r="D10" s="5">
        <v>418681966</v>
      </c>
      <c r="E10" s="5">
        <v>194972104</v>
      </c>
      <c r="F10" s="5">
        <v>163934854</v>
      </c>
      <c r="G10" s="5">
        <v>59775008</v>
      </c>
      <c r="H10" s="12"/>
      <c r="I10" s="11"/>
      <c r="J10" s="3" t="s">
        <v>4</v>
      </c>
      <c r="K10" s="5">
        <v>1572896</v>
      </c>
      <c r="L10" s="5">
        <v>3944304</v>
      </c>
      <c r="M10" s="13">
        <v>1</v>
      </c>
      <c r="N10" s="4"/>
      <c r="O10" s="4">
        <v>0.99999830268695544</v>
      </c>
      <c r="P10" s="5">
        <v>15</v>
      </c>
      <c r="Q10" s="5">
        <v>6</v>
      </c>
      <c r="R10" s="5">
        <v>70</v>
      </c>
      <c r="S10" s="5">
        <v>187</v>
      </c>
      <c r="T10" s="5"/>
      <c r="U10" s="5"/>
      <c r="V10" s="34"/>
      <c r="W10" s="35"/>
    </row>
  </sheetData>
  <dataConsolidate/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34FC4-9511-4965-A177-796B073DBFB9}">
  <sheetPr codeName="Sheet2"/>
  <dimension ref="A1:O74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J10" sqref="J10"/>
    </sheetView>
  </sheetViews>
  <sheetFormatPr defaultRowHeight="14.5" x14ac:dyDescent="0.35"/>
  <cols>
    <col min="1" max="1" width="31" bestFit="1" customWidth="1"/>
    <col min="2" max="3" width="9.90625" bestFit="1" customWidth="1"/>
    <col min="4" max="4" width="16.54296875" bestFit="1" customWidth="1"/>
    <col min="5" max="5" width="10.90625" bestFit="1" customWidth="1"/>
    <col min="6" max="6" width="21.81640625" bestFit="1" customWidth="1"/>
    <col min="7" max="7" width="13.08984375" bestFit="1" customWidth="1"/>
    <col min="8" max="8" width="14.36328125" bestFit="1" customWidth="1"/>
    <col min="9" max="9" width="10.453125" bestFit="1" customWidth="1"/>
    <col min="10" max="10" width="9.36328125" bestFit="1" customWidth="1"/>
    <col min="11" max="11" width="15.1796875" bestFit="1" customWidth="1"/>
    <col min="12" max="12" width="18.54296875" bestFit="1" customWidth="1"/>
    <col min="13" max="13" width="18.26953125" bestFit="1" customWidth="1"/>
    <col min="14" max="14" width="19.1796875" bestFit="1" customWidth="1"/>
    <col min="15" max="15" width="12.1796875" bestFit="1" customWidth="1"/>
    <col min="16" max="16" width="17.81640625" bestFit="1" customWidth="1"/>
  </cols>
  <sheetData>
    <row r="1" spans="1:15" x14ac:dyDescent="0.35">
      <c r="A1" s="1" t="s">
        <v>14</v>
      </c>
      <c r="B1" t="s" vm="1">
        <v>15</v>
      </c>
    </row>
    <row r="3" spans="1:15" x14ac:dyDescent="0.35">
      <c r="A3" s="1" t="s">
        <v>0</v>
      </c>
      <c r="B3" t="s">
        <v>22</v>
      </c>
      <c r="C3" t="s">
        <v>40</v>
      </c>
      <c r="D3" t="s">
        <v>42</v>
      </c>
      <c r="E3" t="s">
        <v>5</v>
      </c>
      <c r="F3" t="s">
        <v>44</v>
      </c>
      <c r="G3" t="s">
        <v>43</v>
      </c>
      <c r="H3" t="s">
        <v>11</v>
      </c>
      <c r="I3" t="s">
        <v>13</v>
      </c>
      <c r="J3" t="s">
        <v>6</v>
      </c>
      <c r="K3" t="s">
        <v>189</v>
      </c>
      <c r="L3" t="s">
        <v>190</v>
      </c>
      <c r="M3" t="s">
        <v>191</v>
      </c>
      <c r="N3" t="s">
        <v>192</v>
      </c>
      <c r="O3" t="s">
        <v>193</v>
      </c>
    </row>
    <row r="4" spans="1:15" x14ac:dyDescent="0.35">
      <c r="A4" s="2" t="s">
        <v>59</v>
      </c>
      <c r="B4" s="5">
        <v>10144064</v>
      </c>
      <c r="C4" s="5">
        <v>1468724</v>
      </c>
      <c r="D4" s="5">
        <v>78230368</v>
      </c>
      <c r="E4" s="5">
        <v>27050888</v>
      </c>
      <c r="F4" s="5">
        <v>11749840</v>
      </c>
      <c r="G4" s="5">
        <v>39429640</v>
      </c>
      <c r="H4" s="4">
        <v>0.18441864456323781</v>
      </c>
      <c r="I4" s="5">
        <v>1</v>
      </c>
      <c r="J4" s="3" t="s">
        <v>7</v>
      </c>
      <c r="K4" s="5">
        <v>10</v>
      </c>
      <c r="L4" s="5"/>
      <c r="M4" s="5"/>
      <c r="N4" s="34"/>
      <c r="O4" s="35"/>
    </row>
    <row r="5" spans="1:15" x14ac:dyDescent="0.35">
      <c r="A5" s="2" t="s">
        <v>58</v>
      </c>
      <c r="B5" s="5">
        <v>10144064</v>
      </c>
      <c r="C5" s="5">
        <v>4230271</v>
      </c>
      <c r="D5" s="5">
        <v>57497560</v>
      </c>
      <c r="E5" s="5">
        <v>40576336</v>
      </c>
      <c r="F5" s="5">
        <v>16921104</v>
      </c>
      <c r="G5" s="5">
        <v>120</v>
      </c>
      <c r="H5" s="4">
        <v>0.13554355363499557</v>
      </c>
      <c r="I5" s="5">
        <v>1</v>
      </c>
      <c r="J5" s="3" t="s">
        <v>16</v>
      </c>
      <c r="K5" s="5">
        <v>10</v>
      </c>
      <c r="L5" s="5"/>
      <c r="M5" s="5"/>
      <c r="N5" s="34"/>
      <c r="O5" s="35"/>
    </row>
    <row r="6" spans="1:15" x14ac:dyDescent="0.35">
      <c r="A6" s="2" t="s">
        <v>49</v>
      </c>
      <c r="B6" s="5">
        <v>1468724</v>
      </c>
      <c r="C6" s="5">
        <v>1468724</v>
      </c>
      <c r="D6" s="5">
        <v>55096080</v>
      </c>
      <c r="E6" s="5">
        <v>3916600</v>
      </c>
      <c r="F6" s="5">
        <v>11749840</v>
      </c>
      <c r="G6" s="5">
        <v>39429640</v>
      </c>
      <c r="H6" s="4">
        <v>0.12988235456527208</v>
      </c>
      <c r="I6" s="5">
        <v>1</v>
      </c>
      <c r="J6" s="3" t="s">
        <v>7</v>
      </c>
      <c r="K6" s="5">
        <v>1</v>
      </c>
      <c r="L6" s="5"/>
      <c r="M6" s="5"/>
      <c r="N6" s="34"/>
      <c r="O6" s="35"/>
    </row>
    <row r="7" spans="1:15" x14ac:dyDescent="0.35">
      <c r="A7" s="2" t="s">
        <v>57</v>
      </c>
      <c r="B7" s="5">
        <v>1468724</v>
      </c>
      <c r="C7" s="5">
        <v>1010059</v>
      </c>
      <c r="D7" s="5">
        <v>47350310</v>
      </c>
      <c r="E7" s="5">
        <v>3916600</v>
      </c>
      <c r="F7" s="5">
        <v>8080512</v>
      </c>
      <c r="G7" s="5">
        <v>35353198</v>
      </c>
      <c r="H7" s="4">
        <v>0.11162263725832307</v>
      </c>
      <c r="I7" s="5">
        <v>1</v>
      </c>
      <c r="J7" s="3" t="s">
        <v>7</v>
      </c>
      <c r="K7" s="5">
        <v>1</v>
      </c>
      <c r="L7" s="5"/>
      <c r="M7" s="5"/>
      <c r="N7" s="34"/>
      <c r="O7" s="35"/>
    </row>
    <row r="8" spans="1:15" x14ac:dyDescent="0.35">
      <c r="A8" s="2" t="s">
        <v>130</v>
      </c>
      <c r="B8" s="5">
        <v>1468724</v>
      </c>
      <c r="C8" s="5">
        <v>941520</v>
      </c>
      <c r="D8" s="5">
        <v>46681343</v>
      </c>
      <c r="E8" s="5">
        <v>3916600</v>
      </c>
      <c r="F8" s="5">
        <v>7532208</v>
      </c>
      <c r="G8" s="5">
        <v>35232535</v>
      </c>
      <c r="H8" s="4">
        <v>0.11004562834795292</v>
      </c>
      <c r="I8" s="5">
        <v>1</v>
      </c>
      <c r="J8" s="3" t="s">
        <v>7</v>
      </c>
      <c r="K8" s="5">
        <v>1</v>
      </c>
      <c r="L8" s="5"/>
      <c r="M8" s="5"/>
      <c r="N8" s="34"/>
      <c r="O8" s="35"/>
    </row>
    <row r="9" spans="1:15" x14ac:dyDescent="0.35">
      <c r="A9" s="2" t="s">
        <v>60</v>
      </c>
      <c r="B9" s="5">
        <v>10144064</v>
      </c>
      <c r="C9" s="5">
        <v>24734</v>
      </c>
      <c r="D9" s="5">
        <v>20506832</v>
      </c>
      <c r="E9" s="5">
        <v>19682072</v>
      </c>
      <c r="F9" s="5">
        <v>197920</v>
      </c>
      <c r="G9" s="5">
        <v>626840</v>
      </c>
      <c r="H9" s="4">
        <v>4.8342379799696598E-2</v>
      </c>
      <c r="I9" s="5">
        <v>1</v>
      </c>
      <c r="J9" s="3" t="s">
        <v>7</v>
      </c>
      <c r="K9" s="5">
        <v>10</v>
      </c>
      <c r="L9" s="5"/>
      <c r="M9" s="5"/>
      <c r="N9" s="34"/>
      <c r="O9" s="35"/>
    </row>
    <row r="10" spans="1:15" x14ac:dyDescent="0.35">
      <c r="A10" s="2" t="s">
        <v>61</v>
      </c>
      <c r="B10" s="5">
        <v>10144064</v>
      </c>
      <c r="C10" s="5">
        <v>3360</v>
      </c>
      <c r="D10" s="5">
        <v>16420200</v>
      </c>
      <c r="E10" s="5">
        <v>16216008</v>
      </c>
      <c r="F10" s="5">
        <v>26928</v>
      </c>
      <c r="G10" s="5">
        <v>177264</v>
      </c>
      <c r="H10" s="4">
        <v>3.8708638408262087E-2</v>
      </c>
      <c r="I10" s="5">
        <v>1</v>
      </c>
      <c r="J10" s="3" t="s">
        <v>7</v>
      </c>
      <c r="K10" s="5">
        <v>10</v>
      </c>
      <c r="L10" s="5"/>
      <c r="M10" s="5"/>
      <c r="N10" s="34"/>
      <c r="O10" s="35"/>
    </row>
    <row r="11" spans="1:15" x14ac:dyDescent="0.35">
      <c r="A11" s="2" t="s">
        <v>63</v>
      </c>
      <c r="B11" s="5">
        <v>10144064</v>
      </c>
      <c r="C11" s="5">
        <v>3281</v>
      </c>
      <c r="D11" s="5">
        <v>16170304</v>
      </c>
      <c r="E11" s="5">
        <v>15968344</v>
      </c>
      <c r="F11" s="5">
        <v>26288</v>
      </c>
      <c r="G11" s="5">
        <v>175672</v>
      </c>
      <c r="H11" s="4">
        <v>3.8119538768570063E-2</v>
      </c>
      <c r="I11" s="5">
        <v>1</v>
      </c>
      <c r="J11" s="3" t="s">
        <v>7</v>
      </c>
      <c r="K11" s="5">
        <v>10</v>
      </c>
      <c r="L11" s="5"/>
      <c r="M11" s="5"/>
      <c r="N11" s="34"/>
      <c r="O11" s="35"/>
    </row>
    <row r="12" spans="1:15" x14ac:dyDescent="0.35">
      <c r="A12" s="2" t="s">
        <v>62</v>
      </c>
      <c r="B12" s="5">
        <v>10144064</v>
      </c>
      <c r="C12" s="5">
        <v>2517</v>
      </c>
      <c r="D12" s="5">
        <v>16134252</v>
      </c>
      <c r="E12" s="5">
        <v>16038160</v>
      </c>
      <c r="F12" s="5">
        <v>20176</v>
      </c>
      <c r="G12" s="5">
        <v>75916</v>
      </c>
      <c r="H12" s="4">
        <v>3.8034550532623196E-2</v>
      </c>
      <c r="I12" s="5">
        <v>1</v>
      </c>
      <c r="J12" s="3" t="s">
        <v>7</v>
      </c>
      <c r="K12" s="5">
        <v>10</v>
      </c>
      <c r="L12" s="5"/>
      <c r="M12" s="5"/>
      <c r="N12" s="34"/>
      <c r="O12" s="35"/>
    </row>
    <row r="13" spans="1:15" x14ac:dyDescent="0.35">
      <c r="A13" s="2" t="s">
        <v>64</v>
      </c>
      <c r="B13" s="5">
        <v>10144064</v>
      </c>
      <c r="C13" s="5">
        <v>1956</v>
      </c>
      <c r="D13" s="5">
        <v>14459352</v>
      </c>
      <c r="E13" s="5">
        <v>14402024</v>
      </c>
      <c r="F13" s="5">
        <v>15696</v>
      </c>
      <c r="G13" s="5">
        <v>41632</v>
      </c>
      <c r="H13" s="4">
        <v>3.4086176062763013E-2</v>
      </c>
      <c r="I13" s="5">
        <v>1</v>
      </c>
      <c r="J13" s="3" t="s">
        <v>7</v>
      </c>
      <c r="K13" s="5">
        <v>10</v>
      </c>
      <c r="L13" s="5"/>
      <c r="M13" s="5"/>
      <c r="N13" s="34"/>
      <c r="O13" s="35"/>
    </row>
    <row r="14" spans="1:15" x14ac:dyDescent="0.35">
      <c r="A14" s="2" t="s">
        <v>65</v>
      </c>
      <c r="B14" s="5">
        <v>10144064</v>
      </c>
      <c r="C14" s="5">
        <v>1761</v>
      </c>
      <c r="D14" s="5">
        <v>14399068</v>
      </c>
      <c r="E14" s="5">
        <v>14344584</v>
      </c>
      <c r="F14" s="5">
        <v>14128</v>
      </c>
      <c r="G14" s="5">
        <v>40356</v>
      </c>
      <c r="H14" s="4">
        <v>3.3944063813350481E-2</v>
      </c>
      <c r="I14" s="5">
        <v>1</v>
      </c>
      <c r="J14" s="3" t="s">
        <v>7</v>
      </c>
      <c r="K14" s="5">
        <v>10</v>
      </c>
      <c r="L14" s="5"/>
      <c r="M14" s="5"/>
      <c r="N14" s="34"/>
      <c r="O14" s="35"/>
    </row>
    <row r="15" spans="1:15" x14ac:dyDescent="0.35">
      <c r="A15" s="2" t="s">
        <v>131</v>
      </c>
      <c r="B15" s="5">
        <v>1468724</v>
      </c>
      <c r="C15" s="5">
        <v>292114</v>
      </c>
      <c r="D15" s="5">
        <v>12542739</v>
      </c>
      <c r="E15" s="5">
        <v>2250128</v>
      </c>
      <c r="F15" s="5">
        <v>2336960</v>
      </c>
      <c r="G15" s="5">
        <v>7955651</v>
      </c>
      <c r="H15" s="4">
        <v>2.956799238743784E-2</v>
      </c>
      <c r="I15" s="5">
        <v>1</v>
      </c>
      <c r="J15" s="3" t="s">
        <v>7</v>
      </c>
      <c r="K15" s="5">
        <v>1</v>
      </c>
      <c r="L15" s="5"/>
      <c r="M15" s="5"/>
      <c r="N15" s="34"/>
      <c r="O15" s="35"/>
    </row>
    <row r="16" spans="1:15" x14ac:dyDescent="0.35">
      <c r="A16" s="2" t="s">
        <v>140</v>
      </c>
      <c r="B16" s="5">
        <v>10144064</v>
      </c>
      <c r="C16" s="5">
        <v>5068</v>
      </c>
      <c r="D16" s="5">
        <v>9522440</v>
      </c>
      <c r="E16" s="5">
        <v>9177528</v>
      </c>
      <c r="F16" s="5">
        <v>40592</v>
      </c>
      <c r="G16" s="5">
        <v>304320</v>
      </c>
      <c r="H16" s="4">
        <v>2.244800226089641E-2</v>
      </c>
      <c r="I16" s="5">
        <v>1</v>
      </c>
      <c r="J16" s="3" t="s">
        <v>7</v>
      </c>
      <c r="K16" s="5">
        <v>10</v>
      </c>
      <c r="L16" s="5"/>
      <c r="M16" s="5"/>
      <c r="N16" s="34"/>
      <c r="O16" s="35"/>
    </row>
    <row r="17" spans="1:15" x14ac:dyDescent="0.35">
      <c r="A17" s="2" t="s">
        <v>67</v>
      </c>
      <c r="B17" s="5">
        <v>1468724</v>
      </c>
      <c r="C17" s="5">
        <v>74003</v>
      </c>
      <c r="D17" s="5">
        <v>4993320</v>
      </c>
      <c r="E17" s="5">
        <v>2147704</v>
      </c>
      <c r="F17" s="5">
        <v>592064</v>
      </c>
      <c r="G17" s="5">
        <v>2253552</v>
      </c>
      <c r="H17" s="4">
        <v>1.1771148849389365E-2</v>
      </c>
      <c r="I17" s="5">
        <v>1</v>
      </c>
      <c r="J17" s="3" t="s">
        <v>7</v>
      </c>
      <c r="K17" s="5">
        <v>1</v>
      </c>
      <c r="L17" s="5"/>
      <c r="M17" s="5"/>
      <c r="N17" s="34"/>
      <c r="O17" s="35"/>
    </row>
    <row r="18" spans="1:15" x14ac:dyDescent="0.35">
      <c r="A18" s="2" t="s">
        <v>133</v>
      </c>
      <c r="B18" s="5">
        <v>1468724</v>
      </c>
      <c r="C18" s="5">
        <v>24493</v>
      </c>
      <c r="D18" s="5">
        <v>4555224</v>
      </c>
      <c r="E18" s="5">
        <v>2937456</v>
      </c>
      <c r="F18" s="5">
        <v>195984</v>
      </c>
      <c r="G18" s="5">
        <v>1421784</v>
      </c>
      <c r="H18" s="4">
        <v>1.073839043888852E-2</v>
      </c>
      <c r="I18" s="5">
        <v>1</v>
      </c>
      <c r="J18" s="3" t="s">
        <v>7</v>
      </c>
      <c r="K18" s="5">
        <v>1</v>
      </c>
      <c r="L18" s="5"/>
      <c r="M18" s="5"/>
      <c r="N18" s="34"/>
      <c r="O18" s="35"/>
    </row>
    <row r="19" spans="1:15" x14ac:dyDescent="0.35">
      <c r="A19" s="2" t="s">
        <v>148</v>
      </c>
      <c r="B19" s="5">
        <v>1468724</v>
      </c>
      <c r="C19" s="5">
        <v>67</v>
      </c>
      <c r="D19" s="5">
        <v>1162932</v>
      </c>
      <c r="E19" s="5">
        <v>1160752</v>
      </c>
      <c r="F19" s="5">
        <v>576</v>
      </c>
      <c r="G19" s="5">
        <v>1604</v>
      </c>
      <c r="H19" s="4">
        <v>2.7414717409895767E-3</v>
      </c>
      <c r="I19" s="5">
        <v>1</v>
      </c>
      <c r="J19" s="3" t="s">
        <v>7</v>
      </c>
      <c r="K19" s="5">
        <v>1</v>
      </c>
      <c r="L19" s="5"/>
      <c r="M19" s="5"/>
      <c r="N19" s="34"/>
      <c r="O19" s="35"/>
    </row>
    <row r="20" spans="1:15" x14ac:dyDescent="0.35">
      <c r="A20" s="2" t="s">
        <v>177</v>
      </c>
      <c r="B20" s="5">
        <v>202100</v>
      </c>
      <c r="C20" s="5">
        <v>8084</v>
      </c>
      <c r="D20" s="5">
        <v>859184</v>
      </c>
      <c r="E20" s="5">
        <v>404208</v>
      </c>
      <c r="F20" s="5">
        <v>64720</v>
      </c>
      <c r="G20" s="5">
        <v>390256</v>
      </c>
      <c r="H20" s="4">
        <v>2.0254225150829011E-3</v>
      </c>
      <c r="I20" s="5">
        <v>1</v>
      </c>
      <c r="J20" s="3" t="s">
        <v>7</v>
      </c>
      <c r="K20" s="5">
        <v>1</v>
      </c>
      <c r="L20" s="5"/>
      <c r="M20" s="5"/>
      <c r="N20" s="34"/>
      <c r="O20" s="35"/>
    </row>
    <row r="21" spans="1:15" x14ac:dyDescent="0.35">
      <c r="A21" s="2" t="s">
        <v>178</v>
      </c>
      <c r="B21" s="5">
        <v>202100</v>
      </c>
      <c r="C21" s="5">
        <v>19869</v>
      </c>
      <c r="D21" s="5">
        <v>402976</v>
      </c>
      <c r="E21" s="5">
        <v>323360</v>
      </c>
      <c r="F21" s="5">
        <v>79496</v>
      </c>
      <c r="G21" s="5">
        <v>120</v>
      </c>
      <c r="H21" s="4">
        <v>9.4996725199497103E-4</v>
      </c>
      <c r="I21" s="5">
        <v>1</v>
      </c>
      <c r="J21" s="3" t="s">
        <v>16</v>
      </c>
      <c r="K21" s="5">
        <v>1</v>
      </c>
      <c r="L21" s="5"/>
      <c r="M21" s="5"/>
      <c r="N21" s="34"/>
      <c r="O21" s="35"/>
    </row>
    <row r="22" spans="1:15" x14ac:dyDescent="0.35">
      <c r="A22" s="2" t="s">
        <v>17</v>
      </c>
      <c r="B22" s="5">
        <v>4018</v>
      </c>
      <c r="C22" s="5">
        <v>4018</v>
      </c>
      <c r="D22" s="5">
        <v>228656</v>
      </c>
      <c r="E22" s="5">
        <v>6432</v>
      </c>
      <c r="F22" s="5">
        <v>32192</v>
      </c>
      <c r="G22" s="5">
        <v>190032</v>
      </c>
      <c r="H22" s="4">
        <v>5.390289048781121E-4</v>
      </c>
      <c r="I22" s="5">
        <v>1</v>
      </c>
      <c r="J22" s="3" t="s">
        <v>7</v>
      </c>
      <c r="K22" s="5">
        <v>1</v>
      </c>
      <c r="L22" s="5"/>
      <c r="M22" s="5"/>
      <c r="N22" s="34"/>
      <c r="O22" s="35"/>
    </row>
    <row r="23" spans="1:15" x14ac:dyDescent="0.35">
      <c r="A23" s="2" t="s">
        <v>68</v>
      </c>
      <c r="B23" s="5">
        <v>1468724</v>
      </c>
      <c r="C23" s="5">
        <v>616</v>
      </c>
      <c r="D23" s="5">
        <v>203260</v>
      </c>
      <c r="E23" s="5">
        <v>162688</v>
      </c>
      <c r="F23" s="5">
        <v>4976</v>
      </c>
      <c r="G23" s="5">
        <v>35596</v>
      </c>
      <c r="H23" s="4">
        <v>4.791609019904357E-4</v>
      </c>
      <c r="I23" s="5">
        <v>1</v>
      </c>
      <c r="J23" s="3" t="s">
        <v>7</v>
      </c>
      <c r="K23" s="5">
        <v>1</v>
      </c>
      <c r="L23" s="5"/>
      <c r="M23" s="5"/>
      <c r="N23" s="34"/>
      <c r="O23" s="35"/>
    </row>
    <row r="24" spans="1:15" x14ac:dyDescent="0.35">
      <c r="A24" s="2" t="s">
        <v>132</v>
      </c>
      <c r="B24" s="5">
        <v>1468724</v>
      </c>
      <c r="C24" s="5">
        <v>571</v>
      </c>
      <c r="D24" s="5">
        <v>198996</v>
      </c>
      <c r="E24" s="5">
        <v>162688</v>
      </c>
      <c r="F24" s="5">
        <v>4608</v>
      </c>
      <c r="G24" s="5">
        <v>31700</v>
      </c>
      <c r="H24" s="4">
        <v>4.6910903695999577E-4</v>
      </c>
      <c r="I24" s="5">
        <v>1</v>
      </c>
      <c r="J24" s="3" t="s">
        <v>7</v>
      </c>
      <c r="K24" s="5">
        <v>1</v>
      </c>
      <c r="L24" s="5"/>
      <c r="M24" s="5"/>
      <c r="N24" s="34"/>
      <c r="O24" s="35"/>
    </row>
    <row r="25" spans="1:15" x14ac:dyDescent="0.35">
      <c r="A25" s="2" t="s">
        <v>20</v>
      </c>
      <c r="B25" s="5">
        <v>2517</v>
      </c>
      <c r="C25" s="5">
        <v>2517</v>
      </c>
      <c r="D25" s="5">
        <v>149035</v>
      </c>
      <c r="E25" s="5">
        <v>4032</v>
      </c>
      <c r="F25" s="5">
        <v>20176</v>
      </c>
      <c r="G25" s="5">
        <v>124827</v>
      </c>
      <c r="H25" s="4">
        <v>3.5133201332354907E-4</v>
      </c>
      <c r="I25" s="5">
        <v>1</v>
      </c>
      <c r="J25" s="3" t="s">
        <v>7</v>
      </c>
      <c r="K25" s="5">
        <v>1</v>
      </c>
      <c r="L25" s="5"/>
      <c r="M25" s="5"/>
      <c r="N25" s="34"/>
      <c r="O25" s="35"/>
    </row>
    <row r="26" spans="1:15" x14ac:dyDescent="0.35">
      <c r="A26" s="2" t="s">
        <v>81</v>
      </c>
      <c r="B26" s="5">
        <v>10144064</v>
      </c>
      <c r="C26" s="5">
        <v>74</v>
      </c>
      <c r="D26" s="5">
        <v>109280</v>
      </c>
      <c r="E26" s="5">
        <v>105984</v>
      </c>
      <c r="F26" s="5">
        <v>640</v>
      </c>
      <c r="G26" s="5">
        <v>2656</v>
      </c>
      <c r="H26" s="4">
        <v>2.576144020934508E-4</v>
      </c>
      <c r="I26" s="5">
        <v>1</v>
      </c>
      <c r="J26" s="3" t="s">
        <v>7</v>
      </c>
      <c r="K26" s="5">
        <v>10</v>
      </c>
      <c r="L26" s="5"/>
      <c r="M26" s="5"/>
      <c r="N26" s="34"/>
      <c r="O26" s="35"/>
    </row>
    <row r="27" spans="1:15" x14ac:dyDescent="0.35">
      <c r="A27" s="2" t="s">
        <v>21</v>
      </c>
      <c r="B27" s="5">
        <v>2517</v>
      </c>
      <c r="C27" s="5">
        <v>2517</v>
      </c>
      <c r="D27" s="5">
        <v>100124</v>
      </c>
      <c r="E27" s="5">
        <v>4032</v>
      </c>
      <c r="F27" s="5">
        <v>20176</v>
      </c>
      <c r="G27" s="5">
        <v>75916</v>
      </c>
      <c r="H27" s="4">
        <v>2.3603023787705592E-4</v>
      </c>
      <c r="I27" s="5">
        <v>1</v>
      </c>
      <c r="J27" s="3" t="s">
        <v>7</v>
      </c>
      <c r="K27" s="5">
        <v>1</v>
      </c>
      <c r="L27" s="5"/>
      <c r="M27" s="5"/>
      <c r="N27" s="34"/>
      <c r="O27" s="35"/>
    </row>
    <row r="28" spans="1:15" x14ac:dyDescent="0.35">
      <c r="A28" s="2" t="s">
        <v>66</v>
      </c>
      <c r="B28" s="5">
        <v>2517</v>
      </c>
      <c r="C28" s="5">
        <v>2517</v>
      </c>
      <c r="D28" s="5">
        <v>86215</v>
      </c>
      <c r="E28" s="5">
        <v>4032</v>
      </c>
      <c r="F28" s="5">
        <v>20176</v>
      </c>
      <c r="G28" s="5">
        <v>62007</v>
      </c>
      <c r="H28" s="4">
        <v>2.0324145018747129E-4</v>
      </c>
      <c r="I28" s="5">
        <v>1</v>
      </c>
      <c r="J28" s="3" t="s">
        <v>7</v>
      </c>
      <c r="K28" s="5">
        <v>1</v>
      </c>
      <c r="L28" s="5"/>
      <c r="M28" s="5"/>
      <c r="N28" s="34"/>
      <c r="O28" s="35"/>
    </row>
    <row r="29" spans="1:15" x14ac:dyDescent="0.35">
      <c r="A29" s="2" t="s">
        <v>50</v>
      </c>
      <c r="B29" s="5">
        <v>1468724</v>
      </c>
      <c r="C29" s="5">
        <v>2</v>
      </c>
      <c r="D29" s="5">
        <v>33072</v>
      </c>
      <c r="E29" s="5">
        <v>15912</v>
      </c>
      <c r="F29" s="5">
        <v>80</v>
      </c>
      <c r="G29" s="5">
        <v>17080</v>
      </c>
      <c r="H29" s="4">
        <v>7.7963245845851081E-5</v>
      </c>
      <c r="I29" s="5">
        <v>1</v>
      </c>
      <c r="J29" s="3" t="s">
        <v>7</v>
      </c>
      <c r="K29" s="5">
        <v>1</v>
      </c>
      <c r="L29" s="5"/>
      <c r="M29" s="5"/>
      <c r="N29" s="34"/>
      <c r="O29" s="35"/>
    </row>
    <row r="30" spans="1:15" x14ac:dyDescent="0.35">
      <c r="A30" s="2" t="s">
        <v>135</v>
      </c>
      <c r="B30" s="5">
        <v>4018</v>
      </c>
      <c r="C30" s="5">
        <v>132</v>
      </c>
      <c r="D30" s="5">
        <v>26436</v>
      </c>
      <c r="E30" s="5">
        <v>4024</v>
      </c>
      <c r="F30" s="5">
        <v>1104</v>
      </c>
      <c r="G30" s="5">
        <v>21308</v>
      </c>
      <c r="H30" s="4">
        <v>6.2319677285344667E-5</v>
      </c>
      <c r="I30" s="5">
        <v>1</v>
      </c>
      <c r="J30" s="3" t="s">
        <v>7</v>
      </c>
      <c r="K30" s="5">
        <v>1</v>
      </c>
      <c r="L30" s="5"/>
      <c r="M30" s="5"/>
      <c r="N30" s="34"/>
      <c r="O30" s="35"/>
    </row>
    <row r="31" spans="1:15" x14ac:dyDescent="0.35">
      <c r="A31" s="2" t="s">
        <v>136</v>
      </c>
      <c r="B31" s="5">
        <v>4018</v>
      </c>
      <c r="C31" s="5">
        <v>132</v>
      </c>
      <c r="D31" s="5">
        <v>25600</v>
      </c>
      <c r="E31" s="5">
        <v>4024</v>
      </c>
      <c r="F31" s="5">
        <v>1104</v>
      </c>
      <c r="G31" s="5">
        <v>20472</v>
      </c>
      <c r="H31" s="4">
        <v>6.0348908250295948E-5</v>
      </c>
      <c r="I31" s="5">
        <v>1</v>
      </c>
      <c r="J31" s="3" t="s">
        <v>7</v>
      </c>
      <c r="K31" s="5">
        <v>1</v>
      </c>
      <c r="L31" s="5"/>
      <c r="M31" s="5"/>
      <c r="N31" s="34"/>
      <c r="O31" s="35"/>
    </row>
    <row r="32" spans="1:15" x14ac:dyDescent="0.35">
      <c r="A32" s="2" t="s">
        <v>139</v>
      </c>
      <c r="B32" s="5">
        <v>4018</v>
      </c>
      <c r="C32" s="5">
        <v>44</v>
      </c>
      <c r="D32" s="5">
        <v>21712</v>
      </c>
      <c r="E32" s="5">
        <v>3216</v>
      </c>
      <c r="F32" s="5">
        <v>400</v>
      </c>
      <c r="G32" s="5">
        <v>18096</v>
      </c>
      <c r="H32" s="4">
        <v>5.1183417809782249E-5</v>
      </c>
      <c r="I32" s="5">
        <v>1</v>
      </c>
      <c r="J32" s="3" t="s">
        <v>7</v>
      </c>
      <c r="K32" s="5">
        <v>1</v>
      </c>
      <c r="L32" s="5"/>
      <c r="M32" s="5"/>
      <c r="N32" s="34"/>
      <c r="O32" s="35"/>
    </row>
    <row r="33" spans="1:15" x14ac:dyDescent="0.35">
      <c r="A33" s="2" t="s">
        <v>134</v>
      </c>
      <c r="B33" s="5">
        <v>74</v>
      </c>
      <c r="C33" s="5">
        <v>67</v>
      </c>
      <c r="D33" s="5">
        <v>21628</v>
      </c>
      <c r="E33" s="5">
        <v>72</v>
      </c>
      <c r="F33" s="5">
        <v>576</v>
      </c>
      <c r="G33" s="5">
        <v>20980</v>
      </c>
      <c r="H33" s="4">
        <v>5.0985397954585965E-5</v>
      </c>
      <c r="I33" s="5">
        <v>1</v>
      </c>
      <c r="J33" s="3" t="s">
        <v>7</v>
      </c>
      <c r="K33" s="5">
        <v>1</v>
      </c>
      <c r="L33" s="5"/>
      <c r="M33" s="5"/>
      <c r="N33" s="34"/>
      <c r="O33" s="35"/>
    </row>
    <row r="34" spans="1:15" x14ac:dyDescent="0.35">
      <c r="A34" s="2" t="s">
        <v>137</v>
      </c>
      <c r="B34" s="5">
        <v>2517</v>
      </c>
      <c r="C34" s="5">
        <v>32</v>
      </c>
      <c r="D34" s="5">
        <v>19854</v>
      </c>
      <c r="E34" s="5">
        <v>1272</v>
      </c>
      <c r="F34" s="5">
        <v>304</v>
      </c>
      <c r="G34" s="5">
        <v>18278</v>
      </c>
      <c r="H34" s="4">
        <v>4.6803407203178741E-5</v>
      </c>
      <c r="I34" s="5">
        <v>1</v>
      </c>
      <c r="J34" s="3" t="s">
        <v>7</v>
      </c>
      <c r="K34" s="5">
        <v>1</v>
      </c>
      <c r="L34" s="5"/>
      <c r="M34" s="5"/>
      <c r="N34" s="34"/>
      <c r="O34" s="35"/>
    </row>
    <row r="35" spans="1:15" x14ac:dyDescent="0.35">
      <c r="A35" s="2" t="s">
        <v>69</v>
      </c>
      <c r="B35" s="5">
        <v>74</v>
      </c>
      <c r="C35" s="5">
        <v>67</v>
      </c>
      <c r="D35" s="5">
        <v>19768</v>
      </c>
      <c r="E35" s="5">
        <v>72</v>
      </c>
      <c r="F35" s="5">
        <v>576</v>
      </c>
      <c r="G35" s="5">
        <v>19120</v>
      </c>
      <c r="H35" s="4">
        <v>4.6600672589525403E-5</v>
      </c>
      <c r="I35" s="5">
        <v>1</v>
      </c>
      <c r="J35" s="3" t="s">
        <v>7</v>
      </c>
      <c r="K35" s="5">
        <v>1</v>
      </c>
      <c r="L35" s="5"/>
      <c r="M35" s="5"/>
      <c r="N35" s="34"/>
      <c r="O35" s="35"/>
    </row>
    <row r="36" spans="1:15" x14ac:dyDescent="0.35">
      <c r="A36" s="2" t="s">
        <v>18</v>
      </c>
      <c r="B36" s="5">
        <v>4018</v>
      </c>
      <c r="C36" s="5">
        <v>12</v>
      </c>
      <c r="D36" s="5">
        <v>19468</v>
      </c>
      <c r="E36" s="5">
        <v>2016</v>
      </c>
      <c r="F36" s="5">
        <v>144</v>
      </c>
      <c r="G36" s="5">
        <v>17308</v>
      </c>
      <c r="H36" s="4">
        <v>4.5893458820967245E-5</v>
      </c>
      <c r="I36" s="5">
        <v>1</v>
      </c>
      <c r="J36" s="3" t="s">
        <v>7</v>
      </c>
      <c r="K36" s="5">
        <v>1</v>
      </c>
      <c r="L36" s="5"/>
      <c r="M36" s="5"/>
      <c r="N36" s="34"/>
      <c r="O36" s="35"/>
    </row>
    <row r="37" spans="1:15" x14ac:dyDescent="0.35">
      <c r="A37" s="2" t="s">
        <v>141</v>
      </c>
      <c r="B37" s="5">
        <v>4018</v>
      </c>
      <c r="C37" s="5">
        <v>12</v>
      </c>
      <c r="D37" s="5">
        <v>19392</v>
      </c>
      <c r="E37" s="5">
        <v>2016</v>
      </c>
      <c r="F37" s="5">
        <v>144</v>
      </c>
      <c r="G37" s="5">
        <v>17232</v>
      </c>
      <c r="H37" s="4">
        <v>4.5714297999599182E-5</v>
      </c>
      <c r="I37" s="5">
        <v>1</v>
      </c>
      <c r="J37" s="3" t="s">
        <v>7</v>
      </c>
      <c r="K37" s="5">
        <v>1</v>
      </c>
      <c r="L37" s="5"/>
      <c r="M37" s="5"/>
      <c r="N37" s="34"/>
      <c r="O37" s="35"/>
    </row>
    <row r="38" spans="1:15" x14ac:dyDescent="0.35">
      <c r="A38" s="2" t="s">
        <v>138</v>
      </c>
      <c r="B38" s="5">
        <v>2517</v>
      </c>
      <c r="C38" s="5">
        <v>32</v>
      </c>
      <c r="D38" s="5">
        <v>19192</v>
      </c>
      <c r="E38" s="5">
        <v>1272</v>
      </c>
      <c r="F38" s="5">
        <v>304</v>
      </c>
      <c r="G38" s="5">
        <v>17616</v>
      </c>
      <c r="H38" s="4">
        <v>4.5242822153893744E-5</v>
      </c>
      <c r="I38" s="5">
        <v>1</v>
      </c>
      <c r="J38" s="3" t="s">
        <v>7</v>
      </c>
      <c r="K38" s="5">
        <v>1</v>
      </c>
      <c r="L38" s="5"/>
      <c r="M38" s="5"/>
      <c r="N38" s="34"/>
      <c r="O38" s="35"/>
    </row>
    <row r="39" spans="1:15" x14ac:dyDescent="0.35">
      <c r="A39" s="2" t="s">
        <v>19</v>
      </c>
      <c r="B39" s="5">
        <v>2517</v>
      </c>
      <c r="C39" s="5">
        <v>16</v>
      </c>
      <c r="D39" s="5">
        <v>18348</v>
      </c>
      <c r="E39" s="5">
        <v>792</v>
      </c>
      <c r="F39" s="5">
        <v>176</v>
      </c>
      <c r="G39" s="5">
        <v>17380</v>
      </c>
      <c r="H39" s="4">
        <v>4.3253194085016797E-5</v>
      </c>
      <c r="I39" s="5">
        <v>1</v>
      </c>
      <c r="J39" s="3" t="s">
        <v>7</v>
      </c>
      <c r="K39" s="5">
        <v>1</v>
      </c>
      <c r="L39" s="5"/>
      <c r="M39" s="5"/>
      <c r="N39" s="34"/>
      <c r="O39" s="35"/>
    </row>
    <row r="40" spans="1:15" x14ac:dyDescent="0.35">
      <c r="A40" s="2" t="s">
        <v>70</v>
      </c>
      <c r="B40" s="5">
        <v>2517</v>
      </c>
      <c r="C40" s="5">
        <v>11</v>
      </c>
      <c r="D40" s="5">
        <v>18182</v>
      </c>
      <c r="E40" s="5">
        <v>560</v>
      </c>
      <c r="F40" s="5">
        <v>128</v>
      </c>
      <c r="G40" s="5">
        <v>17494</v>
      </c>
      <c r="H40" s="4">
        <v>4.2861869133081282E-5</v>
      </c>
      <c r="I40" s="5">
        <v>1</v>
      </c>
      <c r="J40" s="3" t="s">
        <v>7</v>
      </c>
      <c r="K40" s="5">
        <v>1</v>
      </c>
      <c r="L40" s="5"/>
      <c r="M40" s="5"/>
      <c r="N40" s="34"/>
      <c r="O40" s="35"/>
    </row>
    <row r="41" spans="1:15" x14ac:dyDescent="0.35">
      <c r="A41" s="2" t="s">
        <v>71</v>
      </c>
      <c r="B41" s="5">
        <v>2517</v>
      </c>
      <c r="C41" s="5">
        <v>11</v>
      </c>
      <c r="D41" s="5">
        <v>18112</v>
      </c>
      <c r="E41" s="5">
        <v>560</v>
      </c>
      <c r="F41" s="5">
        <v>128</v>
      </c>
      <c r="G41" s="5">
        <v>17424</v>
      </c>
      <c r="H41" s="4">
        <v>4.269685258708438E-5</v>
      </c>
      <c r="I41" s="5">
        <v>1</v>
      </c>
      <c r="J41" s="3" t="s">
        <v>7</v>
      </c>
      <c r="K41" s="5">
        <v>1</v>
      </c>
      <c r="L41" s="5"/>
      <c r="M41" s="5"/>
      <c r="N41" s="34"/>
      <c r="O41" s="35"/>
    </row>
    <row r="42" spans="1:15" x14ac:dyDescent="0.35">
      <c r="A42" s="2" t="s">
        <v>142</v>
      </c>
      <c r="B42" s="5">
        <v>2517</v>
      </c>
      <c r="C42" s="5">
        <v>8</v>
      </c>
      <c r="D42" s="5">
        <v>17914</v>
      </c>
      <c r="E42" s="5">
        <v>448</v>
      </c>
      <c r="F42" s="5">
        <v>112</v>
      </c>
      <c r="G42" s="5">
        <v>17354</v>
      </c>
      <c r="H42" s="4">
        <v>4.2230091499836002E-5</v>
      </c>
      <c r="I42" s="5">
        <v>1</v>
      </c>
      <c r="J42" s="3" t="s">
        <v>7</v>
      </c>
      <c r="K42" s="5">
        <v>1</v>
      </c>
      <c r="L42" s="5"/>
      <c r="M42" s="5"/>
      <c r="N42" s="34"/>
      <c r="O42" s="35"/>
    </row>
    <row r="43" spans="1:15" x14ac:dyDescent="0.35">
      <c r="A43" s="2" t="s">
        <v>147</v>
      </c>
      <c r="B43" s="5">
        <v>10144064</v>
      </c>
      <c r="C43" s="5">
        <v>5</v>
      </c>
      <c r="D43" s="5">
        <v>17848</v>
      </c>
      <c r="E43" s="5">
        <v>648</v>
      </c>
      <c r="F43" s="5">
        <v>80</v>
      </c>
      <c r="G43" s="5">
        <v>17120</v>
      </c>
      <c r="H43" s="4">
        <v>4.2074504470753207E-5</v>
      </c>
      <c r="I43" s="5">
        <v>1</v>
      </c>
      <c r="J43" s="3" t="s">
        <v>7</v>
      </c>
      <c r="K43" s="5">
        <v>10</v>
      </c>
      <c r="L43" s="5"/>
      <c r="M43" s="5"/>
      <c r="N43" s="34"/>
      <c r="O43" s="35"/>
    </row>
    <row r="44" spans="1:15" x14ac:dyDescent="0.35">
      <c r="A44" s="2" t="s">
        <v>143</v>
      </c>
      <c r="B44" s="5">
        <v>2517</v>
      </c>
      <c r="C44" s="5">
        <v>8</v>
      </c>
      <c r="D44" s="5">
        <v>17712</v>
      </c>
      <c r="E44" s="5">
        <v>448</v>
      </c>
      <c r="F44" s="5">
        <v>112</v>
      </c>
      <c r="G44" s="5">
        <v>17152</v>
      </c>
      <c r="H44" s="4">
        <v>4.1753900895673509E-5</v>
      </c>
      <c r="I44" s="5">
        <v>1</v>
      </c>
      <c r="J44" s="3" t="s">
        <v>7</v>
      </c>
      <c r="K44" s="5">
        <v>1</v>
      </c>
      <c r="L44" s="5"/>
      <c r="M44" s="5"/>
      <c r="N44" s="34"/>
      <c r="O44" s="35"/>
    </row>
    <row r="45" spans="1:15" x14ac:dyDescent="0.35">
      <c r="A45" s="2" t="s">
        <v>149</v>
      </c>
      <c r="B45" s="5">
        <v>4018</v>
      </c>
      <c r="C45" s="5">
        <v>2763</v>
      </c>
      <c r="D45" s="5">
        <v>17624</v>
      </c>
      <c r="E45" s="5">
        <v>6432</v>
      </c>
      <c r="F45" s="5">
        <v>11072</v>
      </c>
      <c r="G45" s="5">
        <v>120</v>
      </c>
      <c r="H45" s="4">
        <v>4.1546451523563118E-5</v>
      </c>
      <c r="I45" s="5">
        <v>1</v>
      </c>
      <c r="J45" s="3" t="s">
        <v>16</v>
      </c>
      <c r="K45" s="5">
        <v>1</v>
      </c>
      <c r="L45" s="5"/>
      <c r="M45" s="5"/>
      <c r="N45" s="34"/>
      <c r="O45" s="35"/>
    </row>
    <row r="46" spans="1:15" x14ac:dyDescent="0.35">
      <c r="A46" s="2" t="s">
        <v>87</v>
      </c>
      <c r="B46" s="5">
        <v>74</v>
      </c>
      <c r="C46" s="5">
        <v>9</v>
      </c>
      <c r="D46" s="5">
        <v>17436</v>
      </c>
      <c r="E46" s="5">
        <v>40</v>
      </c>
      <c r="F46" s="5">
        <v>112</v>
      </c>
      <c r="G46" s="5">
        <v>17284</v>
      </c>
      <c r="H46" s="4">
        <v>4.1103264228600008E-5</v>
      </c>
      <c r="I46" s="5">
        <v>1</v>
      </c>
      <c r="J46" s="3" t="s">
        <v>7</v>
      </c>
      <c r="K46" s="5">
        <v>1</v>
      </c>
      <c r="L46" s="5"/>
      <c r="M46" s="5"/>
      <c r="N46" s="34"/>
      <c r="O46" s="35"/>
    </row>
    <row r="47" spans="1:15" x14ac:dyDescent="0.35">
      <c r="A47" s="2" t="s">
        <v>103</v>
      </c>
      <c r="B47" s="5">
        <v>1468724</v>
      </c>
      <c r="C47" s="5">
        <v>8</v>
      </c>
      <c r="D47" s="5">
        <v>17382</v>
      </c>
      <c r="E47" s="5">
        <v>8</v>
      </c>
      <c r="F47" s="5">
        <v>112</v>
      </c>
      <c r="G47" s="5">
        <v>17262</v>
      </c>
      <c r="H47" s="4">
        <v>4.0975965750259534E-5</v>
      </c>
      <c r="I47" s="5">
        <v>1</v>
      </c>
      <c r="J47" s="3" t="s">
        <v>7</v>
      </c>
      <c r="K47" s="5">
        <v>1</v>
      </c>
      <c r="L47" s="5"/>
      <c r="M47" s="5"/>
      <c r="N47" s="34"/>
      <c r="O47" s="35"/>
    </row>
    <row r="48" spans="1:15" x14ac:dyDescent="0.35">
      <c r="A48" s="2" t="s">
        <v>72</v>
      </c>
      <c r="B48" s="5">
        <v>4018</v>
      </c>
      <c r="C48" s="5">
        <v>7</v>
      </c>
      <c r="D48" s="5">
        <v>17330</v>
      </c>
      <c r="E48" s="5">
        <v>24</v>
      </c>
      <c r="F48" s="5">
        <v>96</v>
      </c>
      <c r="G48" s="5">
        <v>17210</v>
      </c>
      <c r="H48" s="4">
        <v>4.0853382030376121E-5</v>
      </c>
      <c r="I48" s="5">
        <v>1</v>
      </c>
      <c r="J48" s="3" t="s">
        <v>7</v>
      </c>
      <c r="K48" s="5">
        <v>1</v>
      </c>
      <c r="L48" s="5"/>
      <c r="M48" s="5"/>
      <c r="N48" s="34"/>
      <c r="O48" s="35"/>
    </row>
    <row r="49" spans="1:15" x14ac:dyDescent="0.35">
      <c r="A49" s="2" t="s">
        <v>145</v>
      </c>
      <c r="B49" s="5">
        <v>1468724</v>
      </c>
      <c r="C49" s="5">
        <v>8</v>
      </c>
      <c r="D49" s="5">
        <v>17272</v>
      </c>
      <c r="E49" s="5">
        <v>8</v>
      </c>
      <c r="F49" s="5">
        <v>112</v>
      </c>
      <c r="G49" s="5">
        <v>17152</v>
      </c>
      <c r="H49" s="4">
        <v>4.0716654035121547E-5</v>
      </c>
      <c r="I49" s="5">
        <v>1</v>
      </c>
      <c r="J49" s="3" t="s">
        <v>7</v>
      </c>
      <c r="K49" s="5">
        <v>1</v>
      </c>
      <c r="L49" s="5"/>
      <c r="M49" s="5"/>
      <c r="N49" s="34"/>
      <c r="O49" s="35"/>
    </row>
    <row r="50" spans="1:15" x14ac:dyDescent="0.35">
      <c r="A50" s="2" t="s">
        <v>146</v>
      </c>
      <c r="B50" s="5">
        <v>4018</v>
      </c>
      <c r="C50" s="5">
        <v>7</v>
      </c>
      <c r="D50" s="5">
        <v>17272</v>
      </c>
      <c r="E50" s="5">
        <v>24</v>
      </c>
      <c r="F50" s="5">
        <v>96</v>
      </c>
      <c r="G50" s="5">
        <v>17152</v>
      </c>
      <c r="H50" s="4">
        <v>4.0716654035121547E-5</v>
      </c>
      <c r="I50" s="5">
        <v>1</v>
      </c>
      <c r="J50" s="3" t="s">
        <v>7</v>
      </c>
      <c r="K50" s="5">
        <v>1</v>
      </c>
      <c r="L50" s="5"/>
      <c r="M50" s="5"/>
      <c r="N50" s="34"/>
      <c r="O50" s="35"/>
    </row>
    <row r="51" spans="1:15" x14ac:dyDescent="0.35">
      <c r="A51" s="2" t="s">
        <v>144</v>
      </c>
      <c r="B51" s="5">
        <v>4018</v>
      </c>
      <c r="C51" s="5">
        <v>4</v>
      </c>
      <c r="D51" s="5">
        <v>17208</v>
      </c>
      <c r="E51" s="5">
        <v>32</v>
      </c>
      <c r="F51" s="5">
        <v>80</v>
      </c>
      <c r="G51" s="5">
        <v>17096</v>
      </c>
      <c r="H51" s="4">
        <v>4.0565781764495806E-5</v>
      </c>
      <c r="I51" s="5">
        <v>1</v>
      </c>
      <c r="J51" s="3" t="s">
        <v>7</v>
      </c>
      <c r="K51" s="5">
        <v>1</v>
      </c>
      <c r="L51" s="5"/>
      <c r="M51" s="5"/>
      <c r="N51" s="34"/>
      <c r="O51" s="35"/>
    </row>
    <row r="52" spans="1:15" x14ac:dyDescent="0.35">
      <c r="A52" s="2" t="s">
        <v>88</v>
      </c>
      <c r="B52" s="5">
        <v>2517</v>
      </c>
      <c r="C52" s="5">
        <v>4</v>
      </c>
      <c r="D52" s="5">
        <v>17208</v>
      </c>
      <c r="E52" s="5">
        <v>24</v>
      </c>
      <c r="F52" s="5">
        <v>80</v>
      </c>
      <c r="G52" s="5">
        <v>17104</v>
      </c>
      <c r="H52" s="4">
        <v>4.0565781764495806E-5</v>
      </c>
      <c r="I52" s="5">
        <v>1</v>
      </c>
      <c r="J52" s="3" t="s">
        <v>7</v>
      </c>
      <c r="K52" s="5">
        <v>1</v>
      </c>
      <c r="L52" s="5"/>
      <c r="M52" s="5"/>
      <c r="N52" s="34"/>
      <c r="O52" s="35"/>
    </row>
    <row r="53" spans="1:15" x14ac:dyDescent="0.35">
      <c r="A53" s="2" t="s">
        <v>179</v>
      </c>
      <c r="B53" s="5">
        <v>202100</v>
      </c>
      <c r="C53" s="5">
        <v>5</v>
      </c>
      <c r="D53" s="5">
        <v>17208</v>
      </c>
      <c r="E53" s="5">
        <v>8</v>
      </c>
      <c r="F53" s="5">
        <v>80</v>
      </c>
      <c r="G53" s="5">
        <v>17120</v>
      </c>
      <c r="H53" s="4">
        <v>4.0565781764495806E-5</v>
      </c>
      <c r="I53" s="5">
        <v>1</v>
      </c>
      <c r="J53" s="3" t="s">
        <v>7</v>
      </c>
      <c r="K53" s="5">
        <v>1</v>
      </c>
      <c r="L53" s="5"/>
      <c r="M53" s="5"/>
      <c r="N53" s="34"/>
      <c r="O53" s="35"/>
    </row>
    <row r="54" spans="1:15" x14ac:dyDescent="0.35">
      <c r="A54" s="2" t="s">
        <v>180</v>
      </c>
      <c r="B54" s="5">
        <v>202100</v>
      </c>
      <c r="C54" s="5">
        <v>5</v>
      </c>
      <c r="D54" s="5">
        <v>17208</v>
      </c>
      <c r="E54" s="5">
        <v>8</v>
      </c>
      <c r="F54" s="5">
        <v>80</v>
      </c>
      <c r="G54" s="5">
        <v>17120</v>
      </c>
      <c r="H54" s="4">
        <v>4.0565781764495806E-5</v>
      </c>
      <c r="I54" s="5">
        <v>1</v>
      </c>
      <c r="J54" s="3" t="s">
        <v>7</v>
      </c>
      <c r="K54" s="5">
        <v>1</v>
      </c>
      <c r="L54" s="5"/>
      <c r="M54" s="5"/>
      <c r="N54" s="34"/>
      <c r="O54" s="35"/>
    </row>
    <row r="55" spans="1:15" x14ac:dyDescent="0.35">
      <c r="A55" s="2" t="s">
        <v>73</v>
      </c>
      <c r="B55" s="5">
        <v>1468724</v>
      </c>
      <c r="C55" s="5">
        <v>3</v>
      </c>
      <c r="D55" s="5">
        <v>17198</v>
      </c>
      <c r="E55" s="5">
        <v>8</v>
      </c>
      <c r="F55" s="5">
        <v>64</v>
      </c>
      <c r="G55" s="5">
        <v>17126</v>
      </c>
      <c r="H55" s="4">
        <v>4.0542207972210538E-5</v>
      </c>
      <c r="I55" s="5">
        <v>1</v>
      </c>
      <c r="J55" s="3" t="s">
        <v>7</v>
      </c>
      <c r="K55" s="5">
        <v>1</v>
      </c>
      <c r="L55" s="5"/>
      <c r="M55" s="5"/>
      <c r="N55" s="34"/>
      <c r="O55" s="35"/>
    </row>
    <row r="56" spans="1:15" x14ac:dyDescent="0.35">
      <c r="A56" s="2" t="s">
        <v>75</v>
      </c>
      <c r="B56" s="5">
        <v>74</v>
      </c>
      <c r="C56" s="5">
        <v>3</v>
      </c>
      <c r="D56" s="5">
        <v>17184</v>
      </c>
      <c r="E56" s="5">
        <v>24</v>
      </c>
      <c r="F56" s="5">
        <v>64</v>
      </c>
      <c r="G56" s="5">
        <v>17096</v>
      </c>
      <c r="H56" s="4">
        <v>4.0509204663011156E-5</v>
      </c>
      <c r="I56" s="5">
        <v>1</v>
      </c>
      <c r="J56" s="3" t="s">
        <v>7</v>
      </c>
      <c r="K56" s="5">
        <v>1</v>
      </c>
      <c r="L56" s="5"/>
      <c r="M56" s="5"/>
      <c r="N56" s="34"/>
      <c r="O56" s="35"/>
    </row>
    <row r="57" spans="1:15" x14ac:dyDescent="0.35">
      <c r="A57" s="2" t="s">
        <v>89</v>
      </c>
      <c r="B57" s="5">
        <v>2517</v>
      </c>
      <c r="C57" s="5">
        <v>426</v>
      </c>
      <c r="D57" s="5">
        <v>11920</v>
      </c>
      <c r="E57" s="5">
        <v>10072</v>
      </c>
      <c r="F57" s="5">
        <v>1728</v>
      </c>
      <c r="G57" s="5">
        <v>120</v>
      </c>
      <c r="H57" s="4">
        <v>2.8099960404044049E-5</v>
      </c>
      <c r="I57" s="5">
        <v>1</v>
      </c>
      <c r="J57" s="3" t="s">
        <v>16</v>
      </c>
      <c r="K57" s="5">
        <v>1</v>
      </c>
      <c r="L57" s="5"/>
      <c r="M57" s="5"/>
      <c r="N57" s="34"/>
      <c r="O57" s="35"/>
    </row>
    <row r="58" spans="1:15" x14ac:dyDescent="0.35">
      <c r="A58" s="2" t="s">
        <v>150</v>
      </c>
      <c r="B58" s="5">
        <v>4018</v>
      </c>
      <c r="C58" s="5">
        <v>132</v>
      </c>
      <c r="D58" s="5">
        <v>10760</v>
      </c>
      <c r="E58" s="5">
        <v>4024</v>
      </c>
      <c r="F58" s="5">
        <v>1104</v>
      </c>
      <c r="G58" s="5">
        <v>5632</v>
      </c>
      <c r="H58" s="4">
        <v>2.5365400498952516E-5</v>
      </c>
      <c r="I58" s="5">
        <v>1</v>
      </c>
      <c r="J58" s="3" t="s">
        <v>7</v>
      </c>
      <c r="K58" s="5">
        <v>1</v>
      </c>
      <c r="L58" s="5"/>
      <c r="M58" s="5"/>
      <c r="N58" s="34"/>
      <c r="O58" s="35"/>
    </row>
    <row r="59" spans="1:15" x14ac:dyDescent="0.35">
      <c r="A59" s="2" t="s">
        <v>77</v>
      </c>
      <c r="B59" s="5">
        <v>10144064</v>
      </c>
      <c r="C59" s="5">
        <v>10</v>
      </c>
      <c r="D59" s="5">
        <v>9872</v>
      </c>
      <c r="E59" s="5">
        <v>8368</v>
      </c>
      <c r="F59" s="5">
        <v>128</v>
      </c>
      <c r="G59" s="5">
        <v>1376</v>
      </c>
      <c r="H59" s="4">
        <v>2.3272047744020373E-5</v>
      </c>
      <c r="I59" s="5">
        <v>1</v>
      </c>
      <c r="J59" s="3" t="s">
        <v>7</v>
      </c>
      <c r="K59" s="5">
        <v>10</v>
      </c>
      <c r="L59" s="5"/>
      <c r="M59" s="5"/>
      <c r="N59" s="34"/>
      <c r="O59" s="35"/>
    </row>
    <row r="60" spans="1:15" x14ac:dyDescent="0.35">
      <c r="A60" s="2" t="s">
        <v>90</v>
      </c>
      <c r="B60" s="5">
        <v>2517</v>
      </c>
      <c r="C60" s="5">
        <v>480</v>
      </c>
      <c r="D60" s="5">
        <v>8784</v>
      </c>
      <c r="E60" s="5">
        <v>6720</v>
      </c>
      <c r="F60" s="5">
        <v>1944</v>
      </c>
      <c r="G60" s="5">
        <v>120</v>
      </c>
      <c r="H60" s="4">
        <v>2.0707219143382796E-5</v>
      </c>
      <c r="I60" s="5">
        <v>1</v>
      </c>
      <c r="J60" s="3" t="s">
        <v>16</v>
      </c>
      <c r="K60" s="5">
        <v>1</v>
      </c>
      <c r="L60" s="5"/>
      <c r="M60" s="5"/>
      <c r="N60" s="34"/>
      <c r="O60" s="35"/>
    </row>
    <row r="61" spans="1:15" x14ac:dyDescent="0.35">
      <c r="A61" s="2" t="s">
        <v>151</v>
      </c>
      <c r="B61" s="5">
        <v>4018</v>
      </c>
      <c r="C61" s="5">
        <v>132</v>
      </c>
      <c r="D61" s="5">
        <v>8040</v>
      </c>
      <c r="E61" s="5">
        <v>4024</v>
      </c>
      <c r="F61" s="5">
        <v>1104</v>
      </c>
      <c r="G61" s="5">
        <v>2912</v>
      </c>
      <c r="H61" s="4">
        <v>1.8953328997358571E-5</v>
      </c>
      <c r="I61" s="5">
        <v>1</v>
      </c>
      <c r="J61" s="3" t="s">
        <v>7</v>
      </c>
      <c r="K61" s="5">
        <v>1</v>
      </c>
      <c r="L61" s="5"/>
      <c r="M61" s="5"/>
      <c r="N61" s="34"/>
      <c r="O61" s="35"/>
    </row>
    <row r="62" spans="1:15" x14ac:dyDescent="0.35">
      <c r="A62" s="2" t="s">
        <v>91</v>
      </c>
      <c r="B62" s="5">
        <v>2517</v>
      </c>
      <c r="C62" s="5">
        <v>297</v>
      </c>
      <c r="D62" s="5">
        <v>5800</v>
      </c>
      <c r="E62" s="5">
        <v>4472</v>
      </c>
      <c r="F62" s="5">
        <v>1208</v>
      </c>
      <c r="G62" s="5">
        <v>120</v>
      </c>
      <c r="H62" s="4">
        <v>1.3672799525457676E-5</v>
      </c>
      <c r="I62" s="5">
        <v>1</v>
      </c>
      <c r="J62" s="3" t="s">
        <v>16</v>
      </c>
      <c r="K62" s="5">
        <v>1</v>
      </c>
      <c r="L62" s="5"/>
      <c r="M62" s="5"/>
      <c r="N62" s="34"/>
      <c r="O62" s="35"/>
    </row>
    <row r="63" spans="1:15" x14ac:dyDescent="0.35">
      <c r="A63" s="2" t="s">
        <v>152</v>
      </c>
      <c r="B63" s="5">
        <v>4018</v>
      </c>
      <c r="C63" s="5">
        <v>44</v>
      </c>
      <c r="D63" s="5">
        <v>5128</v>
      </c>
      <c r="E63" s="5">
        <v>3216</v>
      </c>
      <c r="F63" s="5">
        <v>400</v>
      </c>
      <c r="G63" s="5">
        <v>1512</v>
      </c>
      <c r="H63" s="4">
        <v>1.2088640683887406E-5</v>
      </c>
      <c r="I63" s="5">
        <v>1</v>
      </c>
      <c r="J63" s="3" t="s">
        <v>7</v>
      </c>
      <c r="K63" s="5">
        <v>1</v>
      </c>
      <c r="L63" s="5"/>
      <c r="M63" s="5"/>
      <c r="N63" s="34"/>
      <c r="O63" s="35"/>
    </row>
    <row r="64" spans="1:15" x14ac:dyDescent="0.35">
      <c r="A64" s="2" t="s">
        <v>153</v>
      </c>
      <c r="B64" s="5">
        <v>10144064</v>
      </c>
      <c r="C64" s="5">
        <v>7</v>
      </c>
      <c r="D64" s="5">
        <v>4836</v>
      </c>
      <c r="E64" s="5">
        <v>3376</v>
      </c>
      <c r="F64" s="5">
        <v>96</v>
      </c>
      <c r="G64" s="5">
        <v>1364</v>
      </c>
      <c r="H64" s="4">
        <v>1.1400285949157469E-5</v>
      </c>
      <c r="I64" s="5">
        <v>1</v>
      </c>
      <c r="J64" s="3" t="s">
        <v>7</v>
      </c>
      <c r="K64" s="5">
        <v>10</v>
      </c>
      <c r="L64" s="5"/>
      <c r="M64" s="5"/>
      <c r="N64" s="34"/>
      <c r="O64" s="35"/>
    </row>
    <row r="65" spans="1:15" x14ac:dyDescent="0.35">
      <c r="A65" s="2" t="s">
        <v>79</v>
      </c>
      <c r="B65" s="5">
        <v>4018</v>
      </c>
      <c r="C65" s="5">
        <v>12</v>
      </c>
      <c r="D65" s="5">
        <v>3544</v>
      </c>
      <c r="E65" s="5">
        <v>2016</v>
      </c>
      <c r="F65" s="5">
        <v>144</v>
      </c>
      <c r="G65" s="5">
        <v>1384</v>
      </c>
      <c r="H65" s="4">
        <v>8.3545519859003454E-6</v>
      </c>
      <c r="I65" s="5">
        <v>1</v>
      </c>
      <c r="J65" s="3" t="s">
        <v>7</v>
      </c>
      <c r="K65" s="5">
        <v>1</v>
      </c>
      <c r="L65" s="5"/>
      <c r="M65" s="5"/>
      <c r="N65" s="34"/>
      <c r="O65" s="35"/>
    </row>
    <row r="66" spans="1:15" x14ac:dyDescent="0.35">
      <c r="A66" s="2" t="s">
        <v>154</v>
      </c>
      <c r="B66" s="5">
        <v>4018</v>
      </c>
      <c r="C66" s="5">
        <v>11</v>
      </c>
      <c r="D66" s="5">
        <v>3524</v>
      </c>
      <c r="E66" s="5">
        <v>2016</v>
      </c>
      <c r="F66" s="5">
        <v>128</v>
      </c>
      <c r="G66" s="5">
        <v>1380</v>
      </c>
      <c r="H66" s="4">
        <v>8.3074044013298012E-6</v>
      </c>
      <c r="I66" s="5">
        <v>1</v>
      </c>
      <c r="J66" s="3" t="s">
        <v>7</v>
      </c>
      <c r="K66" s="5">
        <v>1</v>
      </c>
      <c r="L66" s="5"/>
      <c r="M66" s="5"/>
      <c r="N66" s="34"/>
      <c r="O66" s="35"/>
    </row>
    <row r="67" spans="1:15" x14ac:dyDescent="0.35">
      <c r="A67" s="2" t="s">
        <v>76</v>
      </c>
      <c r="B67" s="5">
        <v>74</v>
      </c>
      <c r="C67" s="5">
        <v>74</v>
      </c>
      <c r="D67" s="5">
        <v>3368</v>
      </c>
      <c r="E67" s="5">
        <v>72</v>
      </c>
      <c r="F67" s="5">
        <v>640</v>
      </c>
      <c r="G67" s="5">
        <v>2656</v>
      </c>
      <c r="H67" s="4">
        <v>7.9396532416795598E-6</v>
      </c>
      <c r="I67" s="5">
        <v>1</v>
      </c>
      <c r="J67" s="3" t="s">
        <v>7</v>
      </c>
      <c r="K67" s="5">
        <v>1</v>
      </c>
      <c r="L67" s="5"/>
      <c r="M67" s="5"/>
      <c r="N67" s="34"/>
      <c r="O67" s="35"/>
    </row>
    <row r="68" spans="1:15" x14ac:dyDescent="0.35">
      <c r="A68" s="2" t="s">
        <v>78</v>
      </c>
      <c r="B68" s="5">
        <v>4018</v>
      </c>
      <c r="C68" s="5">
        <v>7</v>
      </c>
      <c r="D68" s="5">
        <v>1484</v>
      </c>
      <c r="E68" s="5">
        <v>24</v>
      </c>
      <c r="F68" s="5">
        <v>96</v>
      </c>
      <c r="G68" s="5">
        <v>1364</v>
      </c>
      <c r="H68" s="4">
        <v>3.4983507751343433E-6</v>
      </c>
      <c r="I68" s="5">
        <v>1</v>
      </c>
      <c r="J68" s="3" t="s">
        <v>7</v>
      </c>
      <c r="K68" s="5">
        <v>1</v>
      </c>
      <c r="L68" s="5"/>
      <c r="M68" s="5"/>
      <c r="N68" s="34"/>
      <c r="O68" s="35"/>
    </row>
    <row r="69" spans="1:15" x14ac:dyDescent="0.35">
      <c r="A69" s="2" t="s">
        <v>74</v>
      </c>
      <c r="B69" s="5">
        <v>4018</v>
      </c>
      <c r="C69" s="5">
        <v>2</v>
      </c>
      <c r="D69" s="5">
        <v>1432</v>
      </c>
      <c r="E69" s="5">
        <v>8</v>
      </c>
      <c r="F69" s="5">
        <v>80</v>
      </c>
      <c r="G69" s="5">
        <v>1344</v>
      </c>
      <c r="H69" s="4">
        <v>3.3757670552509297E-6</v>
      </c>
      <c r="I69" s="5">
        <v>1</v>
      </c>
      <c r="J69" s="3" t="s">
        <v>7</v>
      </c>
      <c r="K69" s="5">
        <v>1</v>
      </c>
      <c r="L69" s="5"/>
      <c r="M69" s="5"/>
      <c r="N69" s="34"/>
      <c r="O69" s="35"/>
    </row>
    <row r="70" spans="1:15" x14ac:dyDescent="0.35">
      <c r="A70" s="2" t="s">
        <v>155</v>
      </c>
      <c r="B70" s="5">
        <v>74</v>
      </c>
      <c r="C70" s="5">
        <v>67</v>
      </c>
      <c r="D70" s="5">
        <v>480</v>
      </c>
      <c r="E70" s="5">
        <v>72</v>
      </c>
      <c r="F70" s="5">
        <v>288</v>
      </c>
      <c r="G70" s="5">
        <v>120</v>
      </c>
      <c r="H70" s="4">
        <v>1.1315420296930489E-6</v>
      </c>
      <c r="I70" s="5">
        <v>1</v>
      </c>
      <c r="J70" s="3" t="s">
        <v>16</v>
      </c>
      <c r="K70" s="5">
        <v>1</v>
      </c>
      <c r="L70" s="5"/>
      <c r="M70" s="5"/>
      <c r="N70" s="34"/>
      <c r="O70" s="35"/>
    </row>
    <row r="71" spans="1:15" x14ac:dyDescent="0.35">
      <c r="A71" s="2" t="s">
        <v>82</v>
      </c>
      <c r="B71" s="5">
        <v>74</v>
      </c>
      <c r="C71" s="5">
        <v>32</v>
      </c>
      <c r="D71" s="5">
        <v>424</v>
      </c>
      <c r="E71" s="5">
        <v>152</v>
      </c>
      <c r="F71" s="5">
        <v>152</v>
      </c>
      <c r="G71" s="5">
        <v>120</v>
      </c>
      <c r="H71" s="4">
        <v>9.9952879289552661E-7</v>
      </c>
      <c r="I71" s="5">
        <v>1</v>
      </c>
      <c r="J71" s="3" t="s">
        <v>16</v>
      </c>
      <c r="K71" s="5">
        <v>1</v>
      </c>
      <c r="L71" s="5"/>
      <c r="M71" s="5"/>
      <c r="N71" s="34"/>
      <c r="O71" s="35"/>
    </row>
    <row r="72" spans="1:15" x14ac:dyDescent="0.35">
      <c r="A72" s="2" t="s">
        <v>156</v>
      </c>
      <c r="B72" s="5">
        <v>74</v>
      </c>
      <c r="C72" s="5">
        <v>40</v>
      </c>
      <c r="D72" s="5">
        <v>424</v>
      </c>
      <c r="E72" s="5">
        <v>120</v>
      </c>
      <c r="F72" s="5">
        <v>184</v>
      </c>
      <c r="G72" s="5">
        <v>120</v>
      </c>
      <c r="H72" s="4">
        <v>9.9952879289552661E-7</v>
      </c>
      <c r="I72" s="5">
        <v>1</v>
      </c>
      <c r="J72" s="3" t="s">
        <v>16</v>
      </c>
      <c r="K72" s="5">
        <v>1</v>
      </c>
      <c r="L72" s="5"/>
      <c r="M72" s="5"/>
      <c r="N72" s="34"/>
      <c r="O72" s="35"/>
    </row>
    <row r="73" spans="1:15" x14ac:dyDescent="0.35">
      <c r="A73" s="2" t="s">
        <v>80</v>
      </c>
      <c r="B73" s="5">
        <v>74</v>
      </c>
      <c r="C73" s="5">
        <v>16</v>
      </c>
      <c r="D73" s="5">
        <v>328</v>
      </c>
      <c r="E73" s="5">
        <v>120</v>
      </c>
      <c r="F73" s="5">
        <v>88</v>
      </c>
      <c r="G73" s="5">
        <v>120</v>
      </c>
      <c r="H73" s="4">
        <v>7.7322038695691685E-7</v>
      </c>
      <c r="I73" s="5">
        <v>1</v>
      </c>
      <c r="J73" s="3" t="s">
        <v>16</v>
      </c>
      <c r="K73" s="5">
        <v>1</v>
      </c>
      <c r="L73" s="5"/>
      <c r="M73" s="5"/>
      <c r="N73" s="34"/>
      <c r="O73" s="35"/>
    </row>
    <row r="74" spans="1:15" x14ac:dyDescent="0.35">
      <c r="A74" s="2" t="s">
        <v>3</v>
      </c>
      <c r="B74" s="5">
        <v>11821497</v>
      </c>
      <c r="C74" s="5">
        <v>11821497</v>
      </c>
      <c r="D74" s="5">
        <v>418681966</v>
      </c>
      <c r="E74" s="5">
        <v>194972104</v>
      </c>
      <c r="F74" s="5">
        <v>59775008</v>
      </c>
      <c r="G74" s="5">
        <v>163934854</v>
      </c>
      <c r="H74" s="4">
        <v>0.99999830268695544</v>
      </c>
      <c r="I74" s="5">
        <v>6</v>
      </c>
      <c r="J74" s="3" t="s">
        <v>4</v>
      </c>
      <c r="K74" s="5">
        <v>187</v>
      </c>
      <c r="L74" s="5"/>
      <c r="M74" s="5"/>
      <c r="N74" s="34"/>
      <c r="O74" s="3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857C3-26F5-4633-95B6-0918F90197F7}">
  <sheetPr codeName="Sheet10"/>
  <dimension ref="A3:I16"/>
  <sheetViews>
    <sheetView showGridLines="0"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3" sqref="A3:E24"/>
    </sheetView>
  </sheetViews>
  <sheetFormatPr defaultRowHeight="14.5" x14ac:dyDescent="0.35"/>
  <cols>
    <col min="1" max="1" width="56.36328125" bestFit="1" customWidth="1"/>
    <col min="2" max="2" width="9.90625" bestFit="1" customWidth="1"/>
    <col min="3" max="3" width="10.453125" bestFit="1" customWidth="1"/>
    <col min="4" max="4" width="10.90625" bestFit="1" customWidth="1"/>
    <col min="5" max="5" width="15.1796875" bestFit="1" customWidth="1"/>
    <col min="6" max="6" width="18.54296875" bestFit="1" customWidth="1"/>
    <col min="7" max="7" width="18.26953125" bestFit="1" customWidth="1"/>
    <col min="8" max="8" width="19.1796875" bestFit="1" customWidth="1"/>
    <col min="9" max="9" width="12.1796875" bestFit="1" customWidth="1"/>
    <col min="10" max="10" width="17.81640625" bestFit="1" customWidth="1"/>
  </cols>
  <sheetData>
    <row r="3" spans="1:9" x14ac:dyDescent="0.35">
      <c r="A3" s="1" t="s">
        <v>0</v>
      </c>
      <c r="B3" t="s">
        <v>40</v>
      </c>
      <c r="C3" t="s">
        <v>13</v>
      </c>
      <c r="D3" t="s">
        <v>5</v>
      </c>
      <c r="E3" t="s">
        <v>189</v>
      </c>
      <c r="F3" t="s">
        <v>190</v>
      </c>
      <c r="G3" t="s">
        <v>191</v>
      </c>
      <c r="H3" t="s">
        <v>192</v>
      </c>
      <c r="I3" t="s">
        <v>193</v>
      </c>
    </row>
    <row r="4" spans="1:9" x14ac:dyDescent="0.35">
      <c r="A4" s="2" t="s">
        <v>176</v>
      </c>
      <c r="B4" s="5">
        <v>202100</v>
      </c>
      <c r="C4" s="5">
        <v>1</v>
      </c>
      <c r="D4" s="5">
        <v>727584</v>
      </c>
      <c r="E4" s="5">
        <v>5</v>
      </c>
      <c r="F4" s="5"/>
      <c r="G4" s="5"/>
      <c r="H4" s="34"/>
      <c r="I4" s="35"/>
    </row>
    <row r="5" spans="1:9" x14ac:dyDescent="0.35">
      <c r="A5" s="6" t="s">
        <v>181</v>
      </c>
      <c r="B5" s="5">
        <v>202100</v>
      </c>
      <c r="C5" s="5">
        <v>1</v>
      </c>
      <c r="D5" s="5">
        <v>727584</v>
      </c>
      <c r="E5" s="5">
        <v>5</v>
      </c>
      <c r="F5" s="5"/>
      <c r="G5" s="5"/>
      <c r="H5" s="34"/>
      <c r="I5" s="35"/>
    </row>
    <row r="6" spans="1:9" x14ac:dyDescent="0.35">
      <c r="A6" s="2" t="s">
        <v>48</v>
      </c>
      <c r="B6" s="5">
        <v>1468724</v>
      </c>
      <c r="C6" s="5">
        <v>1</v>
      </c>
      <c r="D6" s="5">
        <v>20587152</v>
      </c>
      <c r="E6" s="5">
        <v>14</v>
      </c>
      <c r="F6" s="5"/>
      <c r="G6" s="5"/>
      <c r="H6" s="34"/>
      <c r="I6" s="35"/>
    </row>
    <row r="7" spans="1:9" x14ac:dyDescent="0.35">
      <c r="A7" s="6" t="s">
        <v>157</v>
      </c>
      <c r="B7" s="5">
        <v>1468724</v>
      </c>
      <c r="C7" s="5">
        <v>1</v>
      </c>
      <c r="D7" s="5">
        <v>20587152</v>
      </c>
      <c r="E7" s="5">
        <v>14</v>
      </c>
      <c r="F7" s="5"/>
      <c r="G7" s="5"/>
      <c r="H7" s="34"/>
      <c r="I7" s="35"/>
    </row>
    <row r="8" spans="1:9" x14ac:dyDescent="0.35">
      <c r="A8" s="2" t="s">
        <v>1</v>
      </c>
      <c r="B8" s="5">
        <v>4018</v>
      </c>
      <c r="C8" s="5">
        <v>1</v>
      </c>
      <c r="D8" s="5">
        <v>43568</v>
      </c>
      <c r="E8" s="5">
        <v>18</v>
      </c>
      <c r="F8" s="5"/>
      <c r="G8" s="5"/>
      <c r="H8" s="34"/>
      <c r="I8" s="35"/>
    </row>
    <row r="9" spans="1:9" x14ac:dyDescent="0.35">
      <c r="A9" s="6" t="s">
        <v>158</v>
      </c>
      <c r="B9" s="5">
        <v>4018</v>
      </c>
      <c r="C9" s="5">
        <v>1</v>
      </c>
      <c r="D9" s="5">
        <v>43568</v>
      </c>
      <c r="E9" s="5">
        <v>18</v>
      </c>
      <c r="F9" s="5"/>
      <c r="G9" s="5"/>
      <c r="H9" s="34"/>
      <c r="I9" s="35"/>
    </row>
    <row r="10" spans="1:9" x14ac:dyDescent="0.35">
      <c r="A10" s="2" t="s">
        <v>2</v>
      </c>
      <c r="B10" s="5">
        <v>2517</v>
      </c>
      <c r="C10" s="5">
        <v>1</v>
      </c>
      <c r="D10" s="5">
        <v>38736</v>
      </c>
      <c r="E10" s="5">
        <v>15</v>
      </c>
      <c r="F10" s="5"/>
      <c r="G10" s="5"/>
      <c r="H10" s="34"/>
      <c r="I10" s="35"/>
    </row>
    <row r="11" spans="1:9" x14ac:dyDescent="0.35">
      <c r="A11" s="6" t="s">
        <v>159</v>
      </c>
      <c r="B11" s="5">
        <v>2517</v>
      </c>
      <c r="C11" s="5">
        <v>1</v>
      </c>
      <c r="D11" s="5">
        <v>38736</v>
      </c>
      <c r="E11" s="5">
        <v>15</v>
      </c>
      <c r="F11" s="5"/>
      <c r="G11" s="5"/>
      <c r="H11" s="34"/>
      <c r="I11" s="35"/>
    </row>
    <row r="12" spans="1:9" x14ac:dyDescent="0.35">
      <c r="A12" s="2" t="s">
        <v>51</v>
      </c>
      <c r="B12" s="5">
        <v>10144064</v>
      </c>
      <c r="C12" s="5">
        <v>1</v>
      </c>
      <c r="D12" s="5">
        <v>173574320</v>
      </c>
      <c r="E12" s="5">
        <v>140</v>
      </c>
      <c r="F12" s="5"/>
      <c r="G12" s="5"/>
      <c r="H12" s="34"/>
      <c r="I12" s="35"/>
    </row>
    <row r="13" spans="1:9" x14ac:dyDescent="0.35">
      <c r="A13" s="6" t="s">
        <v>160</v>
      </c>
      <c r="B13" s="5">
        <v>10144064</v>
      </c>
      <c r="C13" s="5">
        <v>1</v>
      </c>
      <c r="D13" s="5">
        <v>173574320</v>
      </c>
      <c r="E13" s="5">
        <v>140</v>
      </c>
      <c r="F13" s="5"/>
      <c r="G13" s="5"/>
      <c r="H13" s="34"/>
      <c r="I13" s="35"/>
    </row>
    <row r="14" spans="1:9" x14ac:dyDescent="0.35">
      <c r="A14" s="2" t="s">
        <v>56</v>
      </c>
      <c r="B14" s="5">
        <v>74</v>
      </c>
      <c r="C14" s="5">
        <v>1</v>
      </c>
      <c r="D14" s="5">
        <v>744</v>
      </c>
      <c r="E14" s="5">
        <v>10</v>
      </c>
      <c r="F14" s="5"/>
      <c r="G14" s="5"/>
      <c r="H14" s="34"/>
      <c r="I14" s="35"/>
    </row>
    <row r="15" spans="1:9" x14ac:dyDescent="0.35">
      <c r="A15" s="6" t="s">
        <v>161</v>
      </c>
      <c r="B15" s="5">
        <v>74</v>
      </c>
      <c r="C15" s="5">
        <v>1</v>
      </c>
      <c r="D15" s="5">
        <v>744</v>
      </c>
      <c r="E15" s="5">
        <v>10</v>
      </c>
      <c r="F15" s="5"/>
      <c r="G15" s="5"/>
      <c r="H15" s="34"/>
      <c r="I15" s="35"/>
    </row>
    <row r="16" spans="1:9" x14ac:dyDescent="0.35">
      <c r="A16" s="2" t="s">
        <v>3</v>
      </c>
      <c r="B16" s="5">
        <v>11821497</v>
      </c>
      <c r="C16" s="5">
        <v>6</v>
      </c>
      <c r="D16" s="5">
        <v>194972104</v>
      </c>
      <c r="E16" s="5">
        <v>202</v>
      </c>
      <c r="F16" s="5"/>
      <c r="G16" s="5"/>
      <c r="H16" s="34"/>
      <c r="I16" s="3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C2ABB-5F99-40A6-9B45-D0F652434A71}">
  <sheetPr codeName="Sheet3"/>
  <dimension ref="A1:B11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/>
    </sheetView>
  </sheetViews>
  <sheetFormatPr defaultRowHeight="14.5" x14ac:dyDescent="0.35"/>
  <cols>
    <col min="1" max="1" width="23" bestFit="1" customWidth="1"/>
    <col min="2" max="2" width="18.26953125" bestFit="1" customWidth="1"/>
  </cols>
  <sheetData>
    <row r="1" spans="1:2" x14ac:dyDescent="0.35">
      <c r="A1" s="1" t="s">
        <v>14</v>
      </c>
      <c r="B1" t="s" vm="1">
        <v>15</v>
      </c>
    </row>
    <row r="3" spans="1:2" x14ac:dyDescent="0.35">
      <c r="A3" s="1" t="s">
        <v>0</v>
      </c>
      <c r="B3" t="s">
        <v>9</v>
      </c>
    </row>
    <row r="4" spans="1:2" x14ac:dyDescent="0.35">
      <c r="A4" s="2" t="s">
        <v>48</v>
      </c>
      <c r="B4" s="5">
        <v>1438336</v>
      </c>
    </row>
    <row r="5" spans="1:2" x14ac:dyDescent="0.35">
      <c r="A5" s="6" t="s">
        <v>162</v>
      </c>
      <c r="B5" s="5">
        <v>1438336</v>
      </c>
    </row>
    <row r="6" spans="1:2" x14ac:dyDescent="0.35">
      <c r="A6" s="2" t="s">
        <v>1</v>
      </c>
      <c r="B6" s="5">
        <v>133888</v>
      </c>
    </row>
    <row r="7" spans="1:2" x14ac:dyDescent="0.35">
      <c r="A7" s="6" t="s">
        <v>163</v>
      </c>
      <c r="B7" s="5">
        <v>66592</v>
      </c>
    </row>
    <row r="8" spans="1:2" x14ac:dyDescent="0.35">
      <c r="A8" s="6" t="s">
        <v>164</v>
      </c>
      <c r="B8" s="5">
        <v>67296</v>
      </c>
    </row>
    <row r="9" spans="1:2" x14ac:dyDescent="0.35">
      <c r="A9" s="2" t="s">
        <v>2</v>
      </c>
      <c r="B9" s="5">
        <v>672</v>
      </c>
    </row>
    <row r="10" spans="1:2" x14ac:dyDescent="0.35">
      <c r="A10" s="6" t="s">
        <v>165</v>
      </c>
      <c r="B10" s="5">
        <v>672</v>
      </c>
    </row>
    <row r="11" spans="1:2" x14ac:dyDescent="0.35">
      <c r="A11" s="2" t="s">
        <v>3</v>
      </c>
      <c r="B11" s="5">
        <v>1572896</v>
      </c>
    </row>
  </sheetData>
  <pageMargins left="0.7" right="0.7" top="0.75" bottom="0.75" header="0.3" footer="0.3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0AEF2-BE94-405B-BA25-3E4C5F93F126}">
  <sheetPr codeName="Sheet4"/>
  <dimension ref="A1:J13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4.5" x14ac:dyDescent="0.35"/>
  <cols>
    <col min="1" max="1" width="49.54296875" bestFit="1" customWidth="1"/>
    <col min="2" max="2" width="15.7265625" bestFit="1" customWidth="1"/>
    <col min="3" max="3" width="18.90625" bestFit="1" customWidth="1"/>
    <col min="4" max="4" width="16.54296875" bestFit="1" customWidth="1"/>
    <col min="5" max="5" width="10.81640625" bestFit="1" customWidth="1"/>
    <col min="6" max="6" width="11.36328125" bestFit="1" customWidth="1"/>
    <col min="7" max="7" width="11.26953125" bestFit="1" customWidth="1"/>
    <col min="8" max="8" width="15.7265625" bestFit="1" customWidth="1"/>
    <col min="9" max="9" width="9.54296875" bestFit="1" customWidth="1"/>
    <col min="10" max="10" width="5.36328125" bestFit="1" customWidth="1"/>
  </cols>
  <sheetData>
    <row r="1" spans="1:10" x14ac:dyDescent="0.35">
      <c r="A1" s="1" t="s">
        <v>14</v>
      </c>
      <c r="B1" t="s" vm="1">
        <v>15</v>
      </c>
    </row>
    <row r="2" spans="1:10" x14ac:dyDescent="0.35">
      <c r="A2" s="1" t="s">
        <v>100</v>
      </c>
      <c r="B2" t="s" vm="2">
        <v>101</v>
      </c>
    </row>
    <row r="4" spans="1:10" x14ac:dyDescent="0.35">
      <c r="A4" s="1" t="s">
        <v>0</v>
      </c>
      <c r="B4" t="s">
        <v>98</v>
      </c>
      <c r="C4" t="s">
        <v>23</v>
      </c>
      <c r="D4" t="s">
        <v>24</v>
      </c>
      <c r="E4" t="s">
        <v>112</v>
      </c>
      <c r="F4" t="s">
        <v>92</v>
      </c>
      <c r="G4" t="s">
        <v>93</v>
      </c>
      <c r="H4" t="s">
        <v>10</v>
      </c>
      <c r="I4" t="s">
        <v>96</v>
      </c>
      <c r="J4" t="s">
        <v>97</v>
      </c>
    </row>
    <row r="5" spans="1:10" x14ac:dyDescent="0.35">
      <c r="A5" s="2" t="s">
        <v>176</v>
      </c>
      <c r="B5" s="3" t="s">
        <v>99</v>
      </c>
      <c r="C5" s="5">
        <v>8084</v>
      </c>
      <c r="D5" s="5">
        <v>4018</v>
      </c>
      <c r="E5" s="4">
        <v>1.9881246907471548E-2</v>
      </c>
      <c r="F5" s="5">
        <v>4066</v>
      </c>
      <c r="G5" s="5"/>
      <c r="H5" s="5">
        <v>12944</v>
      </c>
      <c r="I5" s="5"/>
      <c r="J5" s="5"/>
    </row>
    <row r="6" spans="1:10" x14ac:dyDescent="0.35">
      <c r="A6" s="6" t="s">
        <v>182</v>
      </c>
      <c r="B6" s="3" t="s">
        <v>99</v>
      </c>
      <c r="C6" s="5">
        <v>8084</v>
      </c>
      <c r="D6" s="5">
        <v>4018</v>
      </c>
      <c r="E6" s="4">
        <v>1.9881246907471548E-2</v>
      </c>
      <c r="F6" s="5">
        <v>4066</v>
      </c>
      <c r="G6" s="5">
        <v>101650</v>
      </c>
      <c r="H6" s="5">
        <v>12944</v>
      </c>
      <c r="I6" s="5"/>
      <c r="J6" s="5"/>
    </row>
    <row r="7" spans="1:10" x14ac:dyDescent="0.35">
      <c r="A7" s="2" t="s">
        <v>51</v>
      </c>
      <c r="B7" s="3" t="s">
        <v>99</v>
      </c>
      <c r="C7" s="5">
        <v>1468724</v>
      </c>
      <c r="D7" s="5">
        <v>1468724</v>
      </c>
      <c r="E7" s="4">
        <v>0.14478654708803099</v>
      </c>
      <c r="F7" s="5">
        <v>0</v>
      </c>
      <c r="G7" s="5"/>
      <c r="H7" s="5">
        <v>3931360</v>
      </c>
      <c r="I7" s="5"/>
      <c r="J7" s="5"/>
    </row>
    <row r="8" spans="1:10" x14ac:dyDescent="0.35">
      <c r="A8" s="6" t="s">
        <v>94</v>
      </c>
      <c r="B8" s="3" t="s">
        <v>99</v>
      </c>
      <c r="C8" s="5">
        <v>1468724</v>
      </c>
      <c r="D8" s="5">
        <v>1468724</v>
      </c>
      <c r="E8" s="4">
        <v>0.14478654708803099</v>
      </c>
      <c r="F8" s="5">
        <v>0</v>
      </c>
      <c r="G8" s="5">
        <v>0</v>
      </c>
      <c r="H8" s="5">
        <v>3916608</v>
      </c>
      <c r="I8" s="5"/>
      <c r="J8" s="5"/>
    </row>
    <row r="9" spans="1:10" x14ac:dyDescent="0.35">
      <c r="A9" s="6" t="s">
        <v>168</v>
      </c>
      <c r="B9" s="3" t="s">
        <v>99</v>
      </c>
      <c r="C9" s="5">
        <v>3360</v>
      </c>
      <c r="D9" s="5">
        <v>4018</v>
      </c>
      <c r="E9" s="4">
        <v>3.960937154970631E-4</v>
      </c>
      <c r="F9" s="5">
        <v>0</v>
      </c>
      <c r="G9" s="5">
        <v>0</v>
      </c>
      <c r="H9" s="5">
        <v>5384</v>
      </c>
      <c r="I9" s="5"/>
      <c r="J9" s="5"/>
    </row>
    <row r="10" spans="1:10" x14ac:dyDescent="0.35">
      <c r="A10" s="6" t="s">
        <v>169</v>
      </c>
      <c r="B10" s="3" t="s">
        <v>99</v>
      </c>
      <c r="C10" s="5">
        <v>3281</v>
      </c>
      <c r="D10" s="5">
        <v>4018</v>
      </c>
      <c r="E10" s="4">
        <v>3.960937154970631E-4</v>
      </c>
      <c r="F10" s="5">
        <v>0</v>
      </c>
      <c r="G10" s="5">
        <v>0</v>
      </c>
      <c r="H10" s="5">
        <v>5256</v>
      </c>
      <c r="I10" s="5"/>
      <c r="J10" s="5"/>
    </row>
    <row r="11" spans="1:10" x14ac:dyDescent="0.35">
      <c r="A11" s="6" t="s">
        <v>102</v>
      </c>
      <c r="B11" s="3" t="s">
        <v>99</v>
      </c>
      <c r="C11" s="5">
        <v>2517</v>
      </c>
      <c r="D11" s="5">
        <v>2517</v>
      </c>
      <c r="E11" s="4">
        <v>2.4812540614885709E-4</v>
      </c>
      <c r="F11" s="5">
        <v>0</v>
      </c>
      <c r="G11" s="5">
        <v>0</v>
      </c>
      <c r="H11" s="5">
        <v>4040</v>
      </c>
      <c r="I11" s="5"/>
      <c r="J11" s="5"/>
    </row>
    <row r="12" spans="1:10" x14ac:dyDescent="0.35">
      <c r="A12" s="6" t="s">
        <v>95</v>
      </c>
      <c r="B12" s="3" t="s">
        <v>99</v>
      </c>
      <c r="C12" s="5">
        <v>74</v>
      </c>
      <c r="D12" s="5">
        <v>74</v>
      </c>
      <c r="E12" s="4">
        <v>7.2949066567403363E-6</v>
      </c>
      <c r="F12" s="5">
        <v>0</v>
      </c>
      <c r="G12" s="5">
        <v>0</v>
      </c>
      <c r="H12" s="5">
        <v>72</v>
      </c>
      <c r="I12" s="5"/>
      <c r="J12" s="5"/>
    </row>
    <row r="13" spans="1:10" x14ac:dyDescent="0.35">
      <c r="A13" s="2" t="s">
        <v>3</v>
      </c>
      <c r="B13" s="3" t="s">
        <v>99</v>
      </c>
      <c r="C13" s="5">
        <v>1468724</v>
      </c>
      <c r="D13" s="5">
        <v>1468724</v>
      </c>
      <c r="E13" s="4">
        <v>0.14478654708803099</v>
      </c>
      <c r="F13" s="5">
        <v>4066</v>
      </c>
      <c r="G13" s="5"/>
      <c r="H13" s="5">
        <v>3944304</v>
      </c>
      <c r="I13" s="5"/>
      <c r="J13" s="5"/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9608F-4888-4D5E-B0C0-6AE851CCB2E4}">
  <sheetPr codeName="Sheet5"/>
  <dimension ref="A1:E18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4.5" x14ac:dyDescent="0.35"/>
  <cols>
    <col min="1" max="1" width="12.6328125" bestFit="1" customWidth="1"/>
    <col min="2" max="2" width="10.90625" bestFit="1" customWidth="1"/>
    <col min="3" max="3" width="14.36328125" bestFit="1" customWidth="1"/>
    <col min="4" max="4" width="10.36328125" bestFit="1" customWidth="1"/>
    <col min="5" max="5" width="10.453125" bestFit="1" customWidth="1"/>
  </cols>
  <sheetData>
    <row r="1" spans="1:5" x14ac:dyDescent="0.35">
      <c r="A1" s="1" t="s">
        <v>14</v>
      </c>
      <c r="B1" t="s" vm="1">
        <v>15</v>
      </c>
    </row>
    <row r="3" spans="1:5" x14ac:dyDescent="0.35">
      <c r="A3" s="1" t="s">
        <v>0</v>
      </c>
      <c r="B3" t="s">
        <v>5</v>
      </c>
      <c r="C3" t="s">
        <v>11</v>
      </c>
      <c r="D3" t="s">
        <v>12</v>
      </c>
      <c r="E3" t="s">
        <v>13</v>
      </c>
    </row>
    <row r="4" spans="1:5" x14ac:dyDescent="0.35">
      <c r="A4" s="2" t="s">
        <v>25</v>
      </c>
      <c r="B4" s="5">
        <v>194972104</v>
      </c>
      <c r="C4" s="4">
        <v>0.45962318811184216</v>
      </c>
      <c r="D4" s="5">
        <v>15</v>
      </c>
      <c r="E4" s="5">
        <v>6</v>
      </c>
    </row>
    <row r="5" spans="1:5" x14ac:dyDescent="0.35">
      <c r="A5" s="6">
        <v>1</v>
      </c>
      <c r="B5" s="5">
        <v>16456</v>
      </c>
      <c r="C5" s="4">
        <v>3.8793032584643364E-5</v>
      </c>
      <c r="D5" s="5">
        <v>6</v>
      </c>
      <c r="E5" s="5">
        <v>3</v>
      </c>
    </row>
    <row r="6" spans="1:5" x14ac:dyDescent="0.35">
      <c r="A6" s="6">
        <v>2</v>
      </c>
      <c r="B6" s="5">
        <v>2048</v>
      </c>
      <c r="C6" s="4">
        <v>4.827912660023676E-6</v>
      </c>
      <c r="D6" s="5">
        <v>10</v>
      </c>
      <c r="E6" s="5">
        <v>5</v>
      </c>
    </row>
    <row r="7" spans="1:5" x14ac:dyDescent="0.35">
      <c r="A7" s="6">
        <v>3</v>
      </c>
      <c r="B7" s="5">
        <v>2544</v>
      </c>
      <c r="C7" s="4">
        <v>5.9971727573731596E-6</v>
      </c>
      <c r="D7" s="5">
        <v>14</v>
      </c>
      <c r="E7" s="5">
        <v>5</v>
      </c>
    </row>
    <row r="8" spans="1:5" x14ac:dyDescent="0.35">
      <c r="A8" s="6">
        <v>4</v>
      </c>
      <c r="B8" s="5">
        <v>18368</v>
      </c>
      <c r="C8" s="4">
        <v>4.3300341669587339E-5</v>
      </c>
      <c r="D8" s="5">
        <v>11</v>
      </c>
      <c r="E8" s="5">
        <v>4</v>
      </c>
    </row>
    <row r="9" spans="1:5" x14ac:dyDescent="0.35">
      <c r="A9" s="6">
        <v>5</v>
      </c>
      <c r="B9" s="5">
        <v>2544</v>
      </c>
      <c r="C9" s="4">
        <v>5.9971727573731596E-6</v>
      </c>
      <c r="D9" s="5">
        <v>1</v>
      </c>
      <c r="E9" s="5">
        <v>1</v>
      </c>
    </row>
    <row r="10" spans="1:5" x14ac:dyDescent="0.35">
      <c r="A10" s="6">
        <v>6</v>
      </c>
      <c r="B10" s="5">
        <v>6432</v>
      </c>
      <c r="C10" s="4">
        <v>1.5162663197886856E-5</v>
      </c>
      <c r="D10" s="5">
        <v>1</v>
      </c>
      <c r="E10" s="5">
        <v>1</v>
      </c>
    </row>
    <row r="11" spans="1:5" x14ac:dyDescent="0.35">
      <c r="A11" s="6">
        <v>7</v>
      </c>
      <c r="B11" s="5">
        <v>1267024</v>
      </c>
      <c r="C11" s="4">
        <v>2.9868560596454288E-3</v>
      </c>
      <c r="D11" s="5">
        <v>12</v>
      </c>
      <c r="E11" s="5">
        <v>3</v>
      </c>
    </row>
    <row r="12" spans="1:5" x14ac:dyDescent="0.35">
      <c r="A12" s="6">
        <v>8</v>
      </c>
      <c r="B12" s="5">
        <v>16096</v>
      </c>
      <c r="C12" s="4">
        <v>3.7944376062373578E-5</v>
      </c>
      <c r="D12" s="5">
        <v>1</v>
      </c>
      <c r="E12" s="5">
        <v>1</v>
      </c>
    </row>
    <row r="13" spans="1:5" x14ac:dyDescent="0.35">
      <c r="A13" s="6">
        <v>10</v>
      </c>
      <c r="B13" s="5">
        <v>325376</v>
      </c>
      <c r="C13" s="4">
        <v>7.6703462386126147E-4</v>
      </c>
      <c r="D13" s="5">
        <v>1</v>
      </c>
      <c r="E13" s="5">
        <v>1</v>
      </c>
    </row>
    <row r="14" spans="1:5" x14ac:dyDescent="0.35">
      <c r="A14" s="6">
        <v>12</v>
      </c>
      <c r="B14" s="5">
        <v>76994320</v>
      </c>
      <c r="C14" s="4">
        <v>0.18150481068257523</v>
      </c>
      <c r="D14" s="5">
        <v>13</v>
      </c>
      <c r="E14" s="5">
        <v>4</v>
      </c>
    </row>
    <row r="15" spans="1:5" x14ac:dyDescent="0.35">
      <c r="A15" s="6">
        <v>16</v>
      </c>
      <c r="B15" s="5">
        <v>32529248</v>
      </c>
      <c r="C15" s="4">
        <v>7.6683773554809487E-2</v>
      </c>
      <c r="D15" s="5">
        <v>14</v>
      </c>
      <c r="E15" s="5">
        <v>5</v>
      </c>
    </row>
    <row r="16" spans="1:5" x14ac:dyDescent="0.35">
      <c r="A16" s="6">
        <v>21</v>
      </c>
      <c r="B16" s="5">
        <v>43205240</v>
      </c>
      <c r="C16" s="4">
        <v>0.1018511353395319</v>
      </c>
      <c r="D16" s="5">
        <v>12</v>
      </c>
      <c r="E16" s="5">
        <v>3</v>
      </c>
    </row>
    <row r="17" spans="1:5" x14ac:dyDescent="0.35">
      <c r="A17" s="6">
        <v>32</v>
      </c>
      <c r="B17" s="5">
        <v>40586408</v>
      </c>
      <c r="C17" s="4">
        <v>9.567755517972959E-2</v>
      </c>
      <c r="D17" s="5">
        <v>11</v>
      </c>
      <c r="E17" s="5">
        <v>2</v>
      </c>
    </row>
    <row r="18" spans="1:5" x14ac:dyDescent="0.35">
      <c r="A18" s="2" t="s">
        <v>3</v>
      </c>
      <c r="B18" s="5">
        <v>194972104</v>
      </c>
      <c r="C18" s="4">
        <v>0.99999830268695544</v>
      </c>
      <c r="D18" s="5">
        <v>15</v>
      </c>
      <c r="E18" s="5">
        <v>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B3E7D-99C2-49BE-9B9D-951137023008}">
  <sheetPr codeName="Sheet6"/>
  <dimension ref="A1:K13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/>
    </sheetView>
  </sheetViews>
  <sheetFormatPr defaultRowHeight="14.5" x14ac:dyDescent="0.35"/>
  <cols>
    <col min="1" max="1" width="30.7265625" bestFit="1" customWidth="1"/>
    <col min="2" max="3" width="9.90625" bestFit="1" customWidth="1"/>
    <col min="4" max="4" width="16.54296875" bestFit="1" customWidth="1"/>
    <col min="5" max="5" width="10.90625" bestFit="1" customWidth="1"/>
    <col min="6" max="6" width="13.08984375" bestFit="1" customWidth="1"/>
    <col min="7" max="7" width="21.81640625" bestFit="1" customWidth="1"/>
    <col min="8" max="8" width="14.36328125" bestFit="1" customWidth="1"/>
    <col min="9" max="9" width="10.36328125" bestFit="1" customWidth="1"/>
    <col min="10" max="10" width="10.453125" bestFit="1" customWidth="1"/>
    <col min="11" max="11" width="9.54296875" bestFit="1" customWidth="1"/>
  </cols>
  <sheetData>
    <row r="1" spans="1:11" x14ac:dyDescent="0.35">
      <c r="A1" s="1" t="s">
        <v>14</v>
      </c>
      <c r="B1" t="s" vm="1">
        <v>15</v>
      </c>
    </row>
    <row r="3" spans="1:11" x14ac:dyDescent="0.35">
      <c r="A3" s="1" t="s">
        <v>0</v>
      </c>
      <c r="B3" t="s">
        <v>22</v>
      </c>
      <c r="C3" t="s">
        <v>40</v>
      </c>
      <c r="D3" t="s">
        <v>42</v>
      </c>
      <c r="E3" t="s">
        <v>5</v>
      </c>
      <c r="F3" t="s">
        <v>43</v>
      </c>
      <c r="G3" t="s">
        <v>44</v>
      </c>
      <c r="H3" t="s">
        <v>11</v>
      </c>
      <c r="I3" t="s">
        <v>12</v>
      </c>
      <c r="J3" t="s">
        <v>13</v>
      </c>
      <c r="K3" t="s">
        <v>46</v>
      </c>
    </row>
    <row r="4" spans="1:11" x14ac:dyDescent="0.35">
      <c r="A4" s="2" t="s">
        <v>166</v>
      </c>
      <c r="B4" s="5">
        <v>4018</v>
      </c>
      <c r="C4" s="5">
        <v>4018</v>
      </c>
      <c r="D4" s="5">
        <v>1432</v>
      </c>
      <c r="E4" s="5">
        <v>8</v>
      </c>
      <c r="F4" s="5">
        <v>1344</v>
      </c>
      <c r="G4" s="5">
        <v>80</v>
      </c>
      <c r="H4" s="4">
        <v>3.1900055720429871E-4</v>
      </c>
      <c r="I4" s="5">
        <v>1</v>
      </c>
      <c r="J4" s="5">
        <v>1</v>
      </c>
      <c r="K4" s="5">
        <v>1</v>
      </c>
    </row>
    <row r="5" spans="1:11" x14ac:dyDescent="0.35">
      <c r="A5" s="2" t="s">
        <v>27</v>
      </c>
      <c r="B5" s="5">
        <v>11818980</v>
      </c>
      <c r="C5" s="5">
        <v>11818980</v>
      </c>
      <c r="D5" s="5">
        <v>38245080</v>
      </c>
      <c r="E5" s="5">
        <v>35536744</v>
      </c>
      <c r="F5" s="5">
        <v>2360880</v>
      </c>
      <c r="G5" s="5">
        <v>347456</v>
      </c>
      <c r="H5" s="4">
        <v>0.1031627057061491</v>
      </c>
      <c r="I5" s="5">
        <v>14</v>
      </c>
      <c r="J5" s="5">
        <v>5</v>
      </c>
      <c r="K5" s="5">
        <v>8</v>
      </c>
    </row>
    <row r="6" spans="1:11" x14ac:dyDescent="0.35">
      <c r="A6" s="2" t="s">
        <v>167</v>
      </c>
      <c r="B6" s="5">
        <v>10146581</v>
      </c>
      <c r="C6" s="5">
        <v>10146581</v>
      </c>
      <c r="D6" s="5">
        <v>49385956</v>
      </c>
      <c r="E6" s="5">
        <v>48445472</v>
      </c>
      <c r="F6" s="5">
        <v>709068</v>
      </c>
      <c r="G6" s="5">
        <v>231416</v>
      </c>
      <c r="H6" s="4">
        <v>0.12569071741806173</v>
      </c>
      <c r="I6" s="5">
        <v>11</v>
      </c>
      <c r="J6" s="5">
        <v>2</v>
      </c>
      <c r="K6" s="5">
        <v>5</v>
      </c>
    </row>
    <row r="7" spans="1:11" x14ac:dyDescent="0.35">
      <c r="A7" s="2" t="s">
        <v>30</v>
      </c>
      <c r="B7" s="5">
        <v>10348681</v>
      </c>
      <c r="C7" s="5">
        <v>10348681</v>
      </c>
      <c r="D7" s="5">
        <v>9931216</v>
      </c>
      <c r="E7" s="5">
        <v>9505360</v>
      </c>
      <c r="F7" s="5">
        <v>304560</v>
      </c>
      <c r="G7" s="5">
        <v>121296</v>
      </c>
      <c r="H7" s="4">
        <v>3.2711446791855101E-2</v>
      </c>
      <c r="I7" s="5">
        <v>12</v>
      </c>
      <c r="J7" s="5">
        <v>3</v>
      </c>
      <c r="K7" s="5">
        <v>3</v>
      </c>
    </row>
    <row r="8" spans="1:11" x14ac:dyDescent="0.35">
      <c r="A8" s="6" t="s">
        <v>178</v>
      </c>
      <c r="B8" s="5">
        <v>202100</v>
      </c>
      <c r="C8" s="5">
        <v>19869</v>
      </c>
      <c r="D8" s="5">
        <v>402976</v>
      </c>
      <c r="E8" s="5">
        <v>323360</v>
      </c>
      <c r="F8" s="5">
        <v>120</v>
      </c>
      <c r="G8" s="5">
        <v>79496</v>
      </c>
      <c r="H8" s="4">
        <v>9.4996725199497103E-4</v>
      </c>
      <c r="I8" s="5">
        <v>1</v>
      </c>
      <c r="J8" s="5">
        <v>1</v>
      </c>
      <c r="K8" s="5">
        <v>1</v>
      </c>
    </row>
    <row r="9" spans="1:11" x14ac:dyDescent="0.35">
      <c r="A9" s="6" t="s">
        <v>91</v>
      </c>
      <c r="B9" s="5">
        <v>2517</v>
      </c>
      <c r="C9" s="5">
        <v>297</v>
      </c>
      <c r="D9" s="5">
        <v>5800</v>
      </c>
      <c r="E9" s="5">
        <v>4472</v>
      </c>
      <c r="F9" s="5">
        <v>120</v>
      </c>
      <c r="G9" s="5">
        <v>1208</v>
      </c>
      <c r="H9" s="4">
        <v>1.3672799525457676E-5</v>
      </c>
      <c r="I9" s="5">
        <v>1</v>
      </c>
      <c r="J9" s="5">
        <v>1</v>
      </c>
      <c r="K9" s="5">
        <v>1</v>
      </c>
    </row>
    <row r="10" spans="1:11" x14ac:dyDescent="0.35">
      <c r="A10" s="6" t="s">
        <v>140</v>
      </c>
      <c r="B10" s="5">
        <v>10144064</v>
      </c>
      <c r="C10" s="5">
        <v>5068</v>
      </c>
      <c r="D10" s="5">
        <v>9522440</v>
      </c>
      <c r="E10" s="5">
        <v>9177528</v>
      </c>
      <c r="F10" s="5">
        <v>304320</v>
      </c>
      <c r="G10" s="5">
        <v>40592</v>
      </c>
      <c r="H10" s="4">
        <v>2.244800226089641E-2</v>
      </c>
      <c r="I10" s="5">
        <v>10</v>
      </c>
      <c r="J10" s="5">
        <v>1</v>
      </c>
      <c r="K10" s="5">
        <v>1</v>
      </c>
    </row>
    <row r="11" spans="1:11" x14ac:dyDescent="0.35">
      <c r="A11" s="2" t="s">
        <v>29</v>
      </c>
      <c r="B11" s="5">
        <v>11619397</v>
      </c>
      <c r="C11" s="5">
        <v>11619397</v>
      </c>
      <c r="D11" s="5">
        <v>208388920</v>
      </c>
      <c r="E11" s="5">
        <v>88882488</v>
      </c>
      <c r="F11" s="5">
        <v>79029800</v>
      </c>
      <c r="G11" s="5">
        <v>40476632</v>
      </c>
      <c r="H11" s="4">
        <v>0.50422733022610944</v>
      </c>
      <c r="I11" s="5">
        <v>14</v>
      </c>
      <c r="J11" s="5">
        <v>5</v>
      </c>
      <c r="K11" s="5">
        <v>18</v>
      </c>
    </row>
    <row r="12" spans="1:11" x14ac:dyDescent="0.35">
      <c r="A12" s="2" t="s">
        <v>26</v>
      </c>
      <c r="B12" s="5">
        <v>11821497</v>
      </c>
      <c r="C12" s="5">
        <v>11821497</v>
      </c>
      <c r="D12" s="5">
        <v>112729362</v>
      </c>
      <c r="E12" s="5">
        <v>12602032</v>
      </c>
      <c r="F12" s="5">
        <v>81529202</v>
      </c>
      <c r="G12" s="5">
        <v>18598128</v>
      </c>
      <c r="H12" s="4">
        <v>0.27875198910355198</v>
      </c>
      <c r="I12" s="5">
        <v>15</v>
      </c>
      <c r="J12" s="5">
        <v>6</v>
      </c>
      <c r="K12" s="5">
        <v>35</v>
      </c>
    </row>
    <row r="13" spans="1:11" x14ac:dyDescent="0.35">
      <c r="A13" s="2" t="s">
        <v>3</v>
      </c>
      <c r="B13" s="5">
        <v>11821497</v>
      </c>
      <c r="C13" s="5">
        <v>11821497</v>
      </c>
      <c r="D13" s="5">
        <v>418681966</v>
      </c>
      <c r="E13" s="5">
        <v>194972104</v>
      </c>
      <c r="F13" s="5">
        <v>163934854</v>
      </c>
      <c r="G13" s="5">
        <v>59775008</v>
      </c>
      <c r="H13" s="4">
        <v>0.99999830268695544</v>
      </c>
      <c r="I13" s="5">
        <v>15</v>
      </c>
      <c r="J13" s="5">
        <v>6</v>
      </c>
      <c r="K13" s="5">
        <v>70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B816E-FA05-44CE-B00A-BB658403CB22}">
  <sheetPr codeName="Sheet7"/>
  <dimension ref="A1:L16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/>
    </sheetView>
  </sheetViews>
  <sheetFormatPr defaultRowHeight="14.5" x14ac:dyDescent="0.35"/>
  <cols>
    <col min="1" max="1" width="12.7265625" bestFit="1" customWidth="1"/>
    <col min="2" max="3" width="9.90625" bestFit="1" customWidth="1"/>
    <col min="4" max="4" width="16.54296875" bestFit="1" customWidth="1"/>
    <col min="5" max="5" width="10.90625" bestFit="1" customWidth="1"/>
    <col min="6" max="6" width="13.08984375" bestFit="1" customWidth="1"/>
    <col min="7" max="7" width="21.81640625" bestFit="1" customWidth="1"/>
    <col min="8" max="8" width="14.36328125" bestFit="1" customWidth="1"/>
    <col min="9" max="9" width="10.36328125" bestFit="1" customWidth="1"/>
    <col min="10" max="10" width="10.453125" bestFit="1" customWidth="1"/>
    <col min="11" max="11" width="9.54296875" bestFit="1" customWidth="1"/>
    <col min="12" max="12" width="10.08984375" bestFit="1" customWidth="1"/>
  </cols>
  <sheetData>
    <row r="1" spans="1:12" x14ac:dyDescent="0.35">
      <c r="A1" s="1" t="s">
        <v>14</v>
      </c>
      <c r="B1" t="s" vm="1">
        <v>15</v>
      </c>
    </row>
    <row r="3" spans="1:12" x14ac:dyDescent="0.35">
      <c r="A3" s="1" t="s">
        <v>0</v>
      </c>
      <c r="B3" t="s">
        <v>22</v>
      </c>
      <c r="C3" t="s">
        <v>40</v>
      </c>
      <c r="D3" t="s">
        <v>42</v>
      </c>
      <c r="E3" t="s">
        <v>5</v>
      </c>
      <c r="F3" t="s">
        <v>43</v>
      </c>
      <c r="G3" t="s">
        <v>44</v>
      </c>
      <c r="H3" t="s">
        <v>11</v>
      </c>
      <c r="I3" t="s">
        <v>12</v>
      </c>
      <c r="J3" t="s">
        <v>13</v>
      </c>
      <c r="K3" t="s">
        <v>46</v>
      </c>
      <c r="L3" t="s">
        <v>6</v>
      </c>
    </row>
    <row r="4" spans="1:12" x14ac:dyDescent="0.35">
      <c r="A4" s="2" t="s">
        <v>7</v>
      </c>
      <c r="B4" s="5">
        <v>11821497</v>
      </c>
      <c r="C4" s="5">
        <v>11821497</v>
      </c>
      <c r="D4" s="5">
        <v>360735646</v>
      </c>
      <c r="E4" s="5">
        <v>154044248</v>
      </c>
      <c r="F4" s="5">
        <v>163933654</v>
      </c>
      <c r="G4" s="5">
        <v>42757744</v>
      </c>
      <c r="H4" s="4">
        <v>0.86339685154936607</v>
      </c>
      <c r="I4" s="5">
        <v>15</v>
      </c>
      <c r="J4" s="5">
        <v>6</v>
      </c>
      <c r="K4" s="5">
        <v>60</v>
      </c>
      <c r="L4" s="3" t="s">
        <v>8</v>
      </c>
    </row>
    <row r="5" spans="1:12" x14ac:dyDescent="0.35">
      <c r="A5" s="6" t="s">
        <v>166</v>
      </c>
      <c r="B5" s="5">
        <v>4018</v>
      </c>
      <c r="C5" s="5">
        <v>4018</v>
      </c>
      <c r="D5" s="5">
        <v>1432</v>
      </c>
      <c r="E5" s="5">
        <v>8</v>
      </c>
      <c r="F5" s="5">
        <v>1344</v>
      </c>
      <c r="G5" s="5">
        <v>80</v>
      </c>
      <c r="H5" s="4">
        <v>3.1900055720429871E-4</v>
      </c>
      <c r="I5" s="5">
        <v>1</v>
      </c>
      <c r="J5" s="5">
        <v>1</v>
      </c>
      <c r="K5" s="5">
        <v>1</v>
      </c>
      <c r="L5" s="3" t="s">
        <v>7</v>
      </c>
    </row>
    <row r="6" spans="1:12" x14ac:dyDescent="0.35">
      <c r="A6" s="6" t="s">
        <v>27</v>
      </c>
      <c r="B6" s="5">
        <v>11818906</v>
      </c>
      <c r="C6" s="5">
        <v>11818906</v>
      </c>
      <c r="D6" s="5">
        <v>38244328</v>
      </c>
      <c r="E6" s="5">
        <v>35536472</v>
      </c>
      <c r="F6" s="5">
        <v>2360640</v>
      </c>
      <c r="G6" s="5">
        <v>347216</v>
      </c>
      <c r="H6" s="4">
        <v>0.10316093295696925</v>
      </c>
      <c r="I6" s="5">
        <v>13</v>
      </c>
      <c r="J6" s="5">
        <v>4</v>
      </c>
      <c r="K6" s="5">
        <v>6</v>
      </c>
      <c r="L6" s="3" t="s">
        <v>8</v>
      </c>
    </row>
    <row r="7" spans="1:12" x14ac:dyDescent="0.35">
      <c r="A7" s="6" t="s">
        <v>167</v>
      </c>
      <c r="B7" s="5">
        <v>10144064</v>
      </c>
      <c r="C7" s="5">
        <v>10144064</v>
      </c>
      <c r="D7" s="5">
        <v>49365252</v>
      </c>
      <c r="E7" s="5">
        <v>48428680</v>
      </c>
      <c r="F7" s="5">
        <v>708828</v>
      </c>
      <c r="G7" s="5">
        <v>227744</v>
      </c>
      <c r="H7" s="4">
        <v>0.12564032607967274</v>
      </c>
      <c r="I7" s="5">
        <v>10</v>
      </c>
      <c r="J7" s="5">
        <v>1</v>
      </c>
      <c r="K7" s="5">
        <v>3</v>
      </c>
      <c r="L7" s="3" t="s">
        <v>8</v>
      </c>
    </row>
    <row r="8" spans="1:12" x14ac:dyDescent="0.35">
      <c r="A8" s="6" t="s">
        <v>30</v>
      </c>
      <c r="B8" s="5">
        <v>10144064</v>
      </c>
      <c r="C8" s="5">
        <v>10144064</v>
      </c>
      <c r="D8" s="5">
        <v>9522440</v>
      </c>
      <c r="E8" s="5">
        <v>9177528</v>
      </c>
      <c r="F8" s="5">
        <v>304320</v>
      </c>
      <c r="G8" s="5">
        <v>40592</v>
      </c>
      <c r="H8" s="4">
        <v>3.1715708664759049E-2</v>
      </c>
      <c r="I8" s="5">
        <v>10</v>
      </c>
      <c r="J8" s="5">
        <v>1</v>
      </c>
      <c r="K8" s="5">
        <v>1</v>
      </c>
      <c r="L8" s="3" t="s">
        <v>7</v>
      </c>
    </row>
    <row r="9" spans="1:12" x14ac:dyDescent="0.35">
      <c r="A9" s="6" t="s">
        <v>29</v>
      </c>
      <c r="B9" s="5">
        <v>11619397</v>
      </c>
      <c r="C9" s="5">
        <v>11619397</v>
      </c>
      <c r="D9" s="5">
        <v>150872832</v>
      </c>
      <c r="E9" s="5">
        <v>48299528</v>
      </c>
      <c r="F9" s="5">
        <v>79029320</v>
      </c>
      <c r="G9" s="5">
        <v>23543984</v>
      </c>
      <c r="H9" s="4">
        <v>0.36864009906876777</v>
      </c>
      <c r="I9" s="5">
        <v>14</v>
      </c>
      <c r="J9" s="5">
        <v>5</v>
      </c>
      <c r="K9" s="5">
        <v>14</v>
      </c>
      <c r="L9" s="3" t="s">
        <v>8</v>
      </c>
    </row>
    <row r="10" spans="1:12" x14ac:dyDescent="0.35">
      <c r="A10" s="6" t="s">
        <v>26</v>
      </c>
      <c r="B10" s="5">
        <v>11821497</v>
      </c>
      <c r="C10" s="5">
        <v>11821497</v>
      </c>
      <c r="D10" s="5">
        <v>112729362</v>
      </c>
      <c r="E10" s="5">
        <v>12602032</v>
      </c>
      <c r="F10" s="5">
        <v>81529202</v>
      </c>
      <c r="G10" s="5">
        <v>18598128</v>
      </c>
      <c r="H10" s="4">
        <v>0.27875198910355198</v>
      </c>
      <c r="I10" s="5">
        <v>15</v>
      </c>
      <c r="J10" s="5">
        <v>6</v>
      </c>
      <c r="K10" s="5">
        <v>35</v>
      </c>
      <c r="L10" s="3" t="s">
        <v>8</v>
      </c>
    </row>
    <row r="11" spans="1:12" x14ac:dyDescent="0.35">
      <c r="A11" s="2" t="s">
        <v>16</v>
      </c>
      <c r="B11" s="5">
        <v>10352773</v>
      </c>
      <c r="C11" s="5">
        <v>10352773</v>
      </c>
      <c r="D11" s="5">
        <v>57946320</v>
      </c>
      <c r="E11" s="5">
        <v>40927856</v>
      </c>
      <c r="F11" s="5">
        <v>1200</v>
      </c>
      <c r="G11" s="5">
        <v>17017264</v>
      </c>
      <c r="H11" s="4">
        <v>0.14621688040717673</v>
      </c>
      <c r="I11" s="5">
        <v>14</v>
      </c>
      <c r="J11" s="5">
        <v>5</v>
      </c>
      <c r="K11" s="5">
        <v>10</v>
      </c>
      <c r="L11" s="3" t="s">
        <v>28</v>
      </c>
    </row>
    <row r="12" spans="1:12" x14ac:dyDescent="0.35">
      <c r="A12" s="6" t="s">
        <v>27</v>
      </c>
      <c r="B12" s="5">
        <v>74</v>
      </c>
      <c r="C12" s="5">
        <v>74</v>
      </c>
      <c r="D12" s="5">
        <v>752</v>
      </c>
      <c r="E12" s="5">
        <v>272</v>
      </c>
      <c r="F12" s="5">
        <v>240</v>
      </c>
      <c r="G12" s="5">
        <v>240</v>
      </c>
      <c r="H12" s="4">
        <v>1.7727491798524433E-6</v>
      </c>
      <c r="I12" s="5">
        <v>1</v>
      </c>
      <c r="J12" s="5">
        <v>1</v>
      </c>
      <c r="K12" s="5">
        <v>2</v>
      </c>
      <c r="L12" s="3" t="s">
        <v>28</v>
      </c>
    </row>
    <row r="13" spans="1:12" x14ac:dyDescent="0.35">
      <c r="A13" s="6" t="s">
        <v>167</v>
      </c>
      <c r="B13" s="5">
        <v>2517</v>
      </c>
      <c r="C13" s="5">
        <v>2517</v>
      </c>
      <c r="D13" s="5">
        <v>20704</v>
      </c>
      <c r="E13" s="5">
        <v>16792</v>
      </c>
      <c r="F13" s="5">
        <v>240</v>
      </c>
      <c r="G13" s="5">
        <v>3672</v>
      </c>
      <c r="H13" s="4">
        <v>5.0391338388997113E-5</v>
      </c>
      <c r="I13" s="5">
        <v>1</v>
      </c>
      <c r="J13" s="5">
        <v>1</v>
      </c>
      <c r="K13" s="5">
        <v>2</v>
      </c>
      <c r="L13" s="3" t="s">
        <v>28</v>
      </c>
    </row>
    <row r="14" spans="1:12" x14ac:dyDescent="0.35">
      <c r="A14" s="6" t="s">
        <v>30</v>
      </c>
      <c r="B14" s="5">
        <v>204617</v>
      </c>
      <c r="C14" s="5">
        <v>204617</v>
      </c>
      <c r="D14" s="5">
        <v>408776</v>
      </c>
      <c r="E14" s="5">
        <v>327832</v>
      </c>
      <c r="F14" s="5">
        <v>240</v>
      </c>
      <c r="G14" s="5">
        <v>80704</v>
      </c>
      <c r="H14" s="4">
        <v>9.9573812709605495E-4</v>
      </c>
      <c r="I14" s="5">
        <v>2</v>
      </c>
      <c r="J14" s="5">
        <v>2</v>
      </c>
      <c r="K14" s="5">
        <v>2</v>
      </c>
      <c r="L14" s="3" t="s">
        <v>28</v>
      </c>
    </row>
    <row r="15" spans="1:12" x14ac:dyDescent="0.35">
      <c r="A15" s="6" t="s">
        <v>29</v>
      </c>
      <c r="B15" s="5">
        <v>10148156</v>
      </c>
      <c r="C15" s="5">
        <v>10148156</v>
      </c>
      <c r="D15" s="5">
        <v>57516088</v>
      </c>
      <c r="E15" s="5">
        <v>40582960</v>
      </c>
      <c r="F15" s="5">
        <v>480</v>
      </c>
      <c r="G15" s="5">
        <v>16932648</v>
      </c>
      <c r="H15" s="4">
        <v>0.14517056235135339</v>
      </c>
      <c r="I15" s="5">
        <v>12</v>
      </c>
      <c r="J15" s="5">
        <v>3</v>
      </c>
      <c r="K15" s="5">
        <v>4</v>
      </c>
      <c r="L15" s="3" t="s">
        <v>28</v>
      </c>
    </row>
    <row r="16" spans="1:12" x14ac:dyDescent="0.35">
      <c r="A16" s="2" t="s">
        <v>3</v>
      </c>
      <c r="B16" s="5">
        <v>11821497</v>
      </c>
      <c r="C16" s="5">
        <v>11821497</v>
      </c>
      <c r="D16" s="5">
        <v>418681966</v>
      </c>
      <c r="E16" s="5">
        <v>194972104</v>
      </c>
      <c r="F16" s="5">
        <v>163934854</v>
      </c>
      <c r="G16" s="5">
        <v>59775008</v>
      </c>
      <c r="H16" s="4">
        <v>0.99999830268695544</v>
      </c>
      <c r="I16" s="5">
        <v>15</v>
      </c>
      <c r="J16" s="5">
        <v>6</v>
      </c>
      <c r="K16" s="5">
        <v>70</v>
      </c>
      <c r="L16" s="3" t="s">
        <v>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59834-084E-43F1-8E1E-2115C365CACE}">
  <sheetPr codeName="Sheet8"/>
  <dimension ref="A1:H7"/>
  <sheetViews>
    <sheetView workbookViewId="0"/>
  </sheetViews>
  <sheetFormatPr defaultRowHeight="14.5" x14ac:dyDescent="0.35"/>
  <cols>
    <col min="1" max="1" width="7.6328125" bestFit="1" customWidth="1"/>
    <col min="2" max="2" width="8.1796875" bestFit="1" customWidth="1"/>
    <col min="3" max="3" width="12.6328125" bestFit="1" customWidth="1"/>
    <col min="4" max="4" width="42.7265625" bestFit="1" customWidth="1"/>
    <col min="5" max="5" width="14.36328125" bestFit="1" customWidth="1"/>
    <col min="6" max="6" width="17.7265625" bestFit="1" customWidth="1"/>
    <col min="7" max="7" width="10.453125" bestFit="1" customWidth="1"/>
    <col min="8" max="8" width="12.6328125" bestFit="1" customWidth="1"/>
    <col min="9" max="45" width="8.7265625" customWidth="1"/>
  </cols>
  <sheetData>
    <row r="1" spans="1:8" x14ac:dyDescent="0.35">
      <c r="A1" t="s">
        <v>33</v>
      </c>
      <c r="B1" t="s">
        <v>34</v>
      </c>
      <c r="C1" t="s">
        <v>38</v>
      </c>
      <c r="D1" t="s">
        <v>35</v>
      </c>
      <c r="E1" t="s">
        <v>37</v>
      </c>
      <c r="F1" t="s">
        <v>32</v>
      </c>
      <c r="G1" t="s">
        <v>31</v>
      </c>
      <c r="H1" t="s">
        <v>36</v>
      </c>
    </row>
    <row r="2" spans="1:8" ht="29" x14ac:dyDescent="0.35">
      <c r="A2" t="s">
        <v>1</v>
      </c>
      <c r="B2" t="s">
        <v>125</v>
      </c>
      <c r="C2" t="s">
        <v>126</v>
      </c>
      <c r="D2" s="7" t="s">
        <v>184</v>
      </c>
      <c r="E2" t="s">
        <v>54</v>
      </c>
      <c r="F2" t="s">
        <v>127</v>
      </c>
      <c r="G2" t="s">
        <v>15</v>
      </c>
      <c r="H2" t="s">
        <v>54</v>
      </c>
    </row>
    <row r="3" spans="1:8" ht="29" x14ac:dyDescent="0.35">
      <c r="A3" t="s">
        <v>51</v>
      </c>
      <c r="B3" t="s">
        <v>52</v>
      </c>
      <c r="C3" t="s">
        <v>83</v>
      </c>
      <c r="D3" s="7" t="s">
        <v>183</v>
      </c>
      <c r="E3" t="s">
        <v>54</v>
      </c>
      <c r="F3" t="s">
        <v>55</v>
      </c>
      <c r="G3" t="s">
        <v>15</v>
      </c>
      <c r="H3" t="s">
        <v>54</v>
      </c>
    </row>
    <row r="4" spans="1:8" ht="29" x14ac:dyDescent="0.35">
      <c r="A4" t="s">
        <v>51</v>
      </c>
      <c r="B4" t="s">
        <v>52</v>
      </c>
      <c r="C4" t="s">
        <v>84</v>
      </c>
      <c r="D4" s="7" t="s">
        <v>185</v>
      </c>
      <c r="E4" t="s">
        <v>54</v>
      </c>
      <c r="F4" t="s">
        <v>85</v>
      </c>
      <c r="G4" t="s">
        <v>15</v>
      </c>
      <c r="H4" t="s">
        <v>54</v>
      </c>
    </row>
    <row r="5" spans="1:8" ht="29" x14ac:dyDescent="0.35">
      <c r="A5" t="s">
        <v>51</v>
      </c>
      <c r="B5" t="s">
        <v>52</v>
      </c>
      <c r="C5" t="s">
        <v>53</v>
      </c>
      <c r="D5" s="7" t="s">
        <v>186</v>
      </c>
      <c r="E5" t="s">
        <v>54</v>
      </c>
      <c r="F5" t="s">
        <v>55</v>
      </c>
      <c r="G5" t="s">
        <v>15</v>
      </c>
      <c r="H5" t="s">
        <v>54</v>
      </c>
    </row>
    <row r="6" spans="1:8" ht="29" x14ac:dyDescent="0.35">
      <c r="A6" t="s">
        <v>51</v>
      </c>
      <c r="B6" t="s">
        <v>52</v>
      </c>
      <c r="C6" t="s">
        <v>86</v>
      </c>
      <c r="D6" s="7" t="s">
        <v>187</v>
      </c>
      <c r="E6" t="s">
        <v>54</v>
      </c>
      <c r="F6" t="s">
        <v>55</v>
      </c>
      <c r="G6" t="s">
        <v>15</v>
      </c>
      <c r="H6" t="s">
        <v>54</v>
      </c>
    </row>
    <row r="7" spans="1:8" ht="29" x14ac:dyDescent="0.35">
      <c r="A7" t="s">
        <v>51</v>
      </c>
      <c r="B7" t="s">
        <v>52</v>
      </c>
      <c r="C7" t="s">
        <v>128</v>
      </c>
      <c r="D7" s="7" t="s">
        <v>188</v>
      </c>
      <c r="E7" t="s">
        <v>54</v>
      </c>
      <c r="F7" t="s">
        <v>129</v>
      </c>
      <c r="G7" t="s">
        <v>15</v>
      </c>
      <c r="H7" t="s">
        <v>54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2FF37-ED7E-4A94-BC72-DB83849267DE}">
  <sheetPr codeName="Sheet13"/>
  <dimension ref="A1:B1"/>
  <sheetViews>
    <sheetView workbookViewId="0">
      <selection activeCell="B1" sqref="B1"/>
    </sheetView>
  </sheetViews>
  <sheetFormatPr defaultColWidth="9.08984375" defaultRowHeight="14.5" x14ac:dyDescent="0.35"/>
  <cols>
    <col min="1" max="1" width="19.1796875" style="10" customWidth="1"/>
    <col min="2" max="2" width="85.6328125" style="10" customWidth="1"/>
    <col min="3" max="16384" width="9.08984375" style="10"/>
  </cols>
  <sheetData>
    <row r="1" spans="1:2" x14ac:dyDescent="0.35">
      <c r="A1" s="8" t="s">
        <v>39</v>
      </c>
      <c r="B1" s="9" t="s">
        <v>194</v>
      </c>
    </row>
  </sheetData>
  <pageMargins left="0.7" right="0.7" top="0.75" bottom="0.75" header="0.3" footer="0.3"/>
  <pageSetup paperSize="9" orientation="portrait" horizontalDpi="4294967293" verticalDpi="200" r:id="rId1"/>
</worksheet>
</file>

<file path=customUI/_rels/customUI14.xml.rels><?xml version="1.0" encoding="UTF-8" standalone="yes"?>
<Relationships xmlns="http://schemas.openxmlformats.org/package/2006/relationships"><Relationship Id="VertipaqAnalyzer" Type="http://schemas.openxmlformats.org/officeDocument/2006/relationships/image" Target="images/VertipaqAnalyzer.png"/><Relationship Id="daxformatter" Type="http://schemas.openxmlformats.org/officeDocument/2006/relationships/image" Target="images/daxformatter.png"/></Relationships>
</file>

<file path=customUI/customUI14.xml><?xml version="1.0" encoding="utf-8"?>
<customUI xmlns="http://schemas.microsoft.com/office/2009/07/customui">
  <ribbon>
    <tabs>
      <tab id="VertiPaqAnalyzerTab" label="VertiPaq Analyzer" insertAfterMso="TabHome">
        <group id="customGroup" label="Tools">
          <button id="btnOpen" label="Open VPAX" size="large" onAction="openVpax" image="VertipaqAnalyzer" keytip="C"/>
          <button id="btFormatDAXexpressions" label="Format DAX expressions" image="daxformatter" size="large" onAction="Daxformat_all" keytip="X"/>
          <button id="btHelp" label="Help" imageMso="Help" size="large" onAction="VPA_Help" keytip="?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Props1.xml><?xml version="1.0" encoding="utf-8"?>
<ds:datastoreItem xmlns:ds="http://schemas.openxmlformats.org/officeDocument/2006/customXml" ds:itemID="{BA4BE53E-97BB-4B5B-8778-BFEEDE81689C}">
  <ds:schemaRefs/>
</ds:datastoreItem>
</file>

<file path=customXml/itemProps2.xml><?xml version="1.0" encoding="utf-8"?>
<ds:datastoreItem xmlns:ds="http://schemas.openxmlformats.org/officeDocument/2006/customXml" ds:itemID="{994560AB-7D54-4200-B8F9-FC13640C69D9}">
  <ds:schemaRefs/>
</ds:datastoreItem>
</file>

<file path=customXml/itemProps3.xml><?xml version="1.0" encoding="utf-8"?>
<ds:datastoreItem xmlns:ds="http://schemas.openxmlformats.org/officeDocument/2006/customXml" ds:itemID="{DE710367-F5FD-4320-AE13-ADF21BCEB4CB}">
  <ds:schemaRefs/>
</ds:datastoreItem>
</file>

<file path=customXml/itemProps4.xml><?xml version="1.0" encoding="utf-8"?>
<ds:datastoreItem xmlns:ds="http://schemas.openxmlformats.org/officeDocument/2006/customXml" ds:itemID="{07EB4B77-2A57-41CF-9382-2144F35A8CD7}">
  <ds:schemaRefs>
    <ds:schemaRef ds:uri="http://schemas.microsoft.com/PowerBIAddIn"/>
  </ds:schemaRefs>
</ds:datastoreItem>
</file>

<file path=customXml/itemProps5.xml><?xml version="1.0" encoding="utf-8"?>
<ds:datastoreItem xmlns:ds="http://schemas.openxmlformats.org/officeDocument/2006/customXml" ds:itemID="{3683CA3A-8F42-4B1E-B554-287B04CD0A93}">
  <ds:schemaRefs/>
</ds:datastoreItem>
</file>

<file path=customXml/itemProps6.xml><?xml version="1.0" encoding="utf-8"?>
<ds:datastoreItem xmlns:ds="http://schemas.openxmlformats.org/officeDocument/2006/customXml" ds:itemID="{E51FD7EC-2C27-4FA0-806F-EEF09D12209E}">
  <ds:schemaRefs/>
</ds:datastoreItem>
</file>

<file path=customXml/itemProps7.xml><?xml version="1.0" encoding="utf-8"?>
<ds:datastoreItem xmlns:ds="http://schemas.openxmlformats.org/officeDocument/2006/customXml" ds:itemID="{7E9D7277-8045-48C3-AA16-F78F18DC569C}">
  <ds:schemaRefs/>
</ds:datastoreItem>
</file>

<file path=customXml/itemProps8.xml><?xml version="1.0" encoding="utf-8"?>
<ds:datastoreItem xmlns:ds="http://schemas.openxmlformats.org/officeDocument/2006/customXml" ds:itemID="{E132F65F-1B82-464F-AF48-1C2A2513DE5E}">
  <ds:schemaRefs/>
</ds:datastoreItem>
</file>

<file path=customXml/itemProps9.xml><?xml version="1.0" encoding="utf-8"?>
<ds:datastoreItem xmlns:ds="http://schemas.openxmlformats.org/officeDocument/2006/customXml" ds:itemID="{3AA41F66-C98C-4A5A-A031-28D8C23370F1}">
  <ds:schemaRefs/>
</ds:datastoreItem>
</file>

<file path=customXml/itemProps10.xml><?xml version="1.0" encoding="utf-8"?>
<ds:datastoreItem xmlns:ds="http://schemas.openxmlformats.org/officeDocument/2006/customXml" ds:itemID="{17DB31B1-536F-41A5-ACCE-FFE90B1129CC}">
  <ds:schemaRefs/>
</ds:datastoreItem>
</file>

<file path=customXml/itemProps11.xml><?xml version="1.0" encoding="utf-8"?>
<ds:datastoreItem xmlns:ds="http://schemas.openxmlformats.org/officeDocument/2006/customXml" ds:itemID="{5194BEA9-1219-45CE-8A86-FC22910DCD26}">
  <ds:schemaRefs/>
</ds:datastoreItem>
</file>

<file path=customXml/itemProps12.xml><?xml version="1.0" encoding="utf-8"?>
<ds:datastoreItem xmlns:ds="http://schemas.openxmlformats.org/officeDocument/2006/customXml" ds:itemID="{9523CF05-667A-42ED-B426-4773D0747100}">
  <ds:schemaRefs/>
</ds:datastoreItem>
</file>

<file path=customXml/itemProps13.xml><?xml version="1.0" encoding="utf-8"?>
<ds:datastoreItem xmlns:ds="http://schemas.openxmlformats.org/officeDocument/2006/customXml" ds:itemID="{E8FC6E73-AED3-488F-A6FC-75C968485573}">
  <ds:schemaRefs/>
</ds:datastoreItem>
</file>

<file path=customXml/itemProps14.xml><?xml version="1.0" encoding="utf-8"?>
<ds:datastoreItem xmlns:ds="http://schemas.openxmlformats.org/officeDocument/2006/customXml" ds:itemID="{58D59FA8-6B02-4983-B065-78807CF74F09}">
  <ds:schemaRefs/>
</ds:datastoreItem>
</file>

<file path=customXml/itemProps15.xml><?xml version="1.0" encoding="utf-8"?>
<ds:datastoreItem xmlns:ds="http://schemas.openxmlformats.org/officeDocument/2006/customXml" ds:itemID="{432F8428-1ED3-4151-8EE4-4A645AAD0511}">
  <ds:schemaRefs/>
</ds:datastoreItem>
</file>

<file path=customXml/itemProps16.xml><?xml version="1.0" encoding="utf-8"?>
<ds:datastoreItem xmlns:ds="http://schemas.openxmlformats.org/officeDocument/2006/customXml" ds:itemID="{7A0672CD-2209-435E-8C9A-616634CA0D43}">
  <ds:schemaRefs/>
</ds:datastoreItem>
</file>

<file path=customXml/itemProps17.xml><?xml version="1.0" encoding="utf-8"?>
<ds:datastoreItem xmlns:ds="http://schemas.openxmlformats.org/officeDocument/2006/customXml" ds:itemID="{EFC241E6-0954-4DE8-BB11-85B4F3B3AB69}">
  <ds:schemaRefs/>
</ds:datastoreItem>
</file>

<file path=customXml/itemProps18.xml><?xml version="1.0" encoding="utf-8"?>
<ds:datastoreItem xmlns:ds="http://schemas.openxmlformats.org/officeDocument/2006/customXml" ds:itemID="{8D88B5CE-5CAD-467E-B39B-A6F6951DABE7}">
  <ds:schemaRefs/>
</ds:datastoreItem>
</file>

<file path=customXml/itemProps19.xml><?xml version="1.0" encoding="utf-8"?>
<ds:datastoreItem xmlns:ds="http://schemas.openxmlformats.org/officeDocument/2006/customXml" ds:itemID="{9356C8C5-2B61-42CD-82F8-E76E89378F07}">
  <ds:schemaRefs/>
</ds:datastoreItem>
</file>

<file path=customXml/itemProps20.xml><?xml version="1.0" encoding="utf-8"?>
<ds:datastoreItem xmlns:ds="http://schemas.openxmlformats.org/officeDocument/2006/customXml" ds:itemID="{59175126-8A53-4ECD-9CF7-7BBC4F9A351B}">
  <ds:schemaRefs/>
</ds:datastoreItem>
</file>

<file path=customXml/itemProps21.xml><?xml version="1.0" encoding="utf-8"?>
<ds:datastoreItem xmlns:ds="http://schemas.openxmlformats.org/officeDocument/2006/customXml" ds:itemID="{8A83B9C7-9E78-441D-A5BD-AF97D836BA74}">
  <ds:schemaRefs/>
</ds:datastoreItem>
</file>

<file path=customXml/itemProps22.xml><?xml version="1.0" encoding="utf-8"?>
<ds:datastoreItem xmlns:ds="http://schemas.openxmlformats.org/officeDocument/2006/customXml" ds:itemID="{E6CCF7B3-720D-4F51-9553-9564615818A1}">
  <ds:schemaRefs/>
</ds:datastoreItem>
</file>

<file path=customXml/itemProps23.xml><?xml version="1.0" encoding="utf-8"?>
<ds:datastoreItem xmlns:ds="http://schemas.openxmlformats.org/officeDocument/2006/customXml" ds:itemID="{751391DB-DFFF-4075-952F-14E007C66B89}">
  <ds:schemaRefs/>
</ds:datastoreItem>
</file>

<file path=customXml/itemProps24.xml><?xml version="1.0" encoding="utf-8"?>
<ds:datastoreItem xmlns:ds="http://schemas.openxmlformats.org/officeDocument/2006/customXml" ds:itemID="{C55F7404-5DE6-4079-A673-972851F9C32D}">
  <ds:schemaRefs/>
</ds:datastoreItem>
</file>

<file path=customXml/itemProps25.xml><?xml version="1.0" encoding="utf-8"?>
<ds:datastoreItem xmlns:ds="http://schemas.openxmlformats.org/officeDocument/2006/customXml" ds:itemID="{789C5995-539D-4B0F-94CD-99AAF930314A}">
  <ds:schemaRefs/>
</ds:datastoreItem>
</file>

<file path=customXml/itemProps26.xml><?xml version="1.0" encoding="utf-8"?>
<ds:datastoreItem xmlns:ds="http://schemas.openxmlformats.org/officeDocument/2006/customXml" ds:itemID="{F115B8F1-A6F6-4CA3-9C94-A470B77595BC}">
  <ds:schemaRefs/>
</ds:datastoreItem>
</file>

<file path=customXml/itemProps27.xml><?xml version="1.0" encoding="utf-8"?>
<ds:datastoreItem xmlns:ds="http://schemas.openxmlformats.org/officeDocument/2006/customXml" ds:itemID="{D8CE41B1-DBEE-4CB5-9C08-29201C8BFE4F}">
  <ds:schemaRefs>
    <ds:schemaRef ds:uri="http://schemas.microsoft.com/DataMashup"/>
  </ds:schemaRefs>
</ds:datastoreItem>
</file>

<file path=customXml/itemProps28.xml><?xml version="1.0" encoding="utf-8"?>
<ds:datastoreItem xmlns:ds="http://schemas.openxmlformats.org/officeDocument/2006/customXml" ds:itemID="{A7CC5714-4EB3-4373-BC9D-178855C93D47}">
  <ds:schemaRefs/>
</ds:datastoreItem>
</file>

<file path=customXml/itemProps29.xml><?xml version="1.0" encoding="utf-8"?>
<ds:datastoreItem xmlns:ds="http://schemas.openxmlformats.org/officeDocument/2006/customXml" ds:itemID="{93F9B27F-9DBC-4EAA-813C-F8FA2592F098}">
  <ds:schemaRefs/>
</ds:datastoreItem>
</file>

<file path=customXml/itemProps30.xml><?xml version="1.0" encoding="utf-8"?>
<ds:datastoreItem xmlns:ds="http://schemas.openxmlformats.org/officeDocument/2006/customXml" ds:itemID="{A02F807F-ED06-401A-9F52-E739F466A8CB}">
  <ds:schemaRefs/>
</ds:datastoreItem>
</file>

<file path=customXml/itemProps31.xml><?xml version="1.0" encoding="utf-8"?>
<ds:datastoreItem xmlns:ds="http://schemas.openxmlformats.org/officeDocument/2006/customXml" ds:itemID="{D7FD3981-3FFF-4941-8975-1B65F9A78659}">
  <ds:schemaRefs/>
</ds:datastoreItem>
</file>

<file path=customXml/itemProps32.xml><?xml version="1.0" encoding="utf-8"?>
<ds:datastoreItem xmlns:ds="http://schemas.openxmlformats.org/officeDocument/2006/customXml" ds:itemID="{8FC38F23-8A37-4D36-BE26-A5480965E211}">
  <ds:schemaRefs/>
</ds:datastoreItem>
</file>

<file path=customXml/itemProps33.xml><?xml version="1.0" encoding="utf-8"?>
<ds:datastoreItem xmlns:ds="http://schemas.openxmlformats.org/officeDocument/2006/customXml" ds:itemID="{CA6DF46D-2A33-46A3-9A4A-6140B595B292}">
  <ds:schemaRefs/>
</ds:datastoreItem>
</file>

<file path=customXml/itemProps34.xml><?xml version="1.0" encoding="utf-8"?>
<ds:datastoreItem xmlns:ds="http://schemas.openxmlformats.org/officeDocument/2006/customXml" ds:itemID="{8C77786D-C2BE-4763-A2EF-A8B2F69A2980}">
  <ds:schemaRefs/>
</ds:datastoreItem>
</file>

<file path=customXml/itemProps35.xml><?xml version="1.0" encoding="utf-8"?>
<ds:datastoreItem xmlns:ds="http://schemas.openxmlformats.org/officeDocument/2006/customXml" ds:itemID="{06E2E9B9-F757-438D-9E49-AAEDE196F3EC}">
  <ds:schemaRefs/>
</ds:datastoreItem>
</file>

<file path=customXml/itemProps36.xml><?xml version="1.0" encoding="utf-8"?>
<ds:datastoreItem xmlns:ds="http://schemas.openxmlformats.org/officeDocument/2006/customXml" ds:itemID="{E6744A7E-C4C6-4B99-9349-F1ACE3DF0284}">
  <ds:schemaRefs/>
</ds:datastoreItem>
</file>

<file path=customXml/itemProps37.xml><?xml version="1.0" encoding="utf-8"?>
<ds:datastoreItem xmlns:ds="http://schemas.openxmlformats.org/officeDocument/2006/customXml" ds:itemID="{D662E4A5-EA8C-4CEA-8FA6-10CBEDFA32D2}">
  <ds:schemaRefs/>
</ds:datastoreItem>
</file>

<file path=customXml/itemProps38.xml><?xml version="1.0" encoding="utf-8"?>
<ds:datastoreItem xmlns:ds="http://schemas.openxmlformats.org/officeDocument/2006/customXml" ds:itemID="{40C8CD85-BC04-4A4C-8870-FB1F3DAB8F4F}">
  <ds:schemaRefs/>
</ds:datastoreItem>
</file>

<file path=customXml/itemProps39.xml><?xml version="1.0" encoding="utf-8"?>
<ds:datastoreItem xmlns:ds="http://schemas.openxmlformats.org/officeDocument/2006/customXml" ds:itemID="{1686190B-5984-4773-ABA3-A97984E45AB0}">
  <ds:schemaRefs/>
</ds:datastoreItem>
</file>

<file path=customXml/itemProps40.xml><?xml version="1.0" encoding="utf-8"?>
<ds:datastoreItem xmlns:ds="http://schemas.openxmlformats.org/officeDocument/2006/customXml" ds:itemID="{A2E11F65-3DFC-4D72-A4D2-12688FAFAA2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Instructions</vt:lpstr>
      <vt:lpstr>Summary</vt:lpstr>
      <vt:lpstr>Tables</vt:lpstr>
      <vt:lpstr>Columns</vt:lpstr>
      <vt:lpstr>Partitions</vt:lpstr>
      <vt:lpstr>User Hierarchies</vt:lpstr>
      <vt:lpstr>Relationships</vt:lpstr>
      <vt:lpstr>Compression</vt:lpstr>
      <vt:lpstr>Columns Data Types</vt:lpstr>
      <vt:lpstr>Encoding</vt:lpstr>
      <vt:lpstr>DAX Expressions</vt:lpstr>
      <vt:lpstr>Settings</vt:lpstr>
      <vt:lpstr>FileNameRange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Russo</dc:creator>
  <cp:lastModifiedBy>Marco Russo</cp:lastModifiedBy>
  <dcterms:created xsi:type="dcterms:W3CDTF">2019-08-04T10:26:08Z</dcterms:created>
  <dcterms:modified xsi:type="dcterms:W3CDTF">2021-12-19T22:45:25Z</dcterms:modified>
</cp:coreProperties>
</file>