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\Чисельні методи\Лаб7\"/>
    </mc:Choice>
  </mc:AlternateContent>
  <xr:revisionPtr revIDLastSave="0" documentId="13_ncr:1_{1AF5684A-6E29-4D20-9D63-BFC17B13CDA7}" xr6:coauthVersionLast="47" xr6:coauthVersionMax="47" xr10:uidLastSave="{00000000-0000-0000-0000-000000000000}"/>
  <bookViews>
    <workbookView xWindow="2304" yWindow="600" windowWidth="11520" windowHeight="12360" activeTab="1" xr2:uid="{9D84D51E-859B-48EB-A83F-356CD19528B1}"/>
  </bookViews>
  <sheets>
    <sheet name="Коші" sheetId="15" r:id="rId1"/>
    <sheet name="Порівняння" sheetId="16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5" l="1"/>
  <c r="C38" i="15"/>
  <c r="C36" i="15"/>
  <c r="C39" i="15"/>
  <c r="C40" i="15"/>
  <c r="C41" i="15"/>
  <c r="C42" i="15"/>
  <c r="C43" i="15"/>
  <c r="C44" i="15"/>
  <c r="C45" i="15"/>
  <c r="B37" i="15"/>
  <c r="B38" i="15"/>
  <c r="B39" i="15"/>
  <c r="B40" i="15"/>
  <c r="B41" i="15"/>
  <c r="B42" i="15"/>
  <c r="B43" i="15"/>
  <c r="B44" i="15"/>
  <c r="B45" i="15"/>
  <c r="B36" i="15"/>
  <c r="Q24" i="15"/>
  <c r="Q23" i="15"/>
  <c r="Q22" i="15"/>
  <c r="Q21" i="15"/>
  <c r="Q20" i="15"/>
  <c r="M20" i="15"/>
  <c r="N20" i="15"/>
  <c r="O20" i="15"/>
  <c r="K21" i="15"/>
  <c r="L21" i="15"/>
  <c r="M21" i="15"/>
  <c r="N21" i="15"/>
  <c r="O21" i="15"/>
  <c r="K22" i="15"/>
  <c r="L22" i="15"/>
  <c r="M22" i="15"/>
  <c r="N22" i="15"/>
  <c r="O22" i="15"/>
  <c r="K23" i="15"/>
  <c r="L23" i="15"/>
  <c r="M23" i="15"/>
  <c r="N23" i="15"/>
  <c r="O23" i="15"/>
  <c r="K24" i="15"/>
  <c r="L24" i="15"/>
  <c r="M24" i="15"/>
  <c r="N24" i="15"/>
  <c r="O24" i="15"/>
  <c r="O19" i="15"/>
  <c r="N19" i="15"/>
  <c r="M19" i="15"/>
  <c r="K20" i="15"/>
  <c r="L20" i="15"/>
  <c r="J21" i="15"/>
  <c r="J22" i="15"/>
  <c r="J23" i="15"/>
  <c r="J24" i="15"/>
  <c r="J20" i="15"/>
  <c r="L19" i="15"/>
  <c r="E20" i="15"/>
  <c r="D20" i="15"/>
  <c r="F20" i="15"/>
  <c r="G20" i="15"/>
  <c r="C21" i="15"/>
  <c r="D21" i="15"/>
  <c r="E21" i="15"/>
  <c r="F21" i="15"/>
  <c r="G21" i="15"/>
  <c r="C22" i="15"/>
  <c r="D22" i="15"/>
  <c r="E22" i="15"/>
  <c r="F22" i="15"/>
  <c r="G22" i="15"/>
  <c r="C23" i="15"/>
  <c r="D23" i="15"/>
  <c r="E23" i="15"/>
  <c r="F23" i="15"/>
  <c r="G23" i="15"/>
  <c r="C24" i="15"/>
  <c r="D24" i="15"/>
  <c r="E24" i="15"/>
  <c r="F24" i="15"/>
  <c r="G24" i="15"/>
  <c r="C25" i="15"/>
  <c r="D25" i="15"/>
  <c r="E25" i="15"/>
  <c r="F25" i="15"/>
  <c r="G25" i="15"/>
  <c r="C26" i="15"/>
  <c r="D26" i="15"/>
  <c r="E26" i="15"/>
  <c r="F26" i="15"/>
  <c r="G26" i="15"/>
  <c r="C27" i="15"/>
  <c r="D27" i="15"/>
  <c r="E27" i="15"/>
  <c r="F27" i="15"/>
  <c r="G27" i="15"/>
  <c r="C28" i="15"/>
  <c r="D28" i="15"/>
  <c r="E28" i="15"/>
  <c r="F28" i="15"/>
  <c r="G28" i="15"/>
  <c r="C29" i="15"/>
  <c r="D29" i="15"/>
  <c r="D19" i="15"/>
  <c r="B21" i="15"/>
  <c r="B22" i="15"/>
  <c r="B23" i="15"/>
  <c r="B24" i="15"/>
  <c r="B25" i="15"/>
  <c r="B26" i="15"/>
  <c r="B27" i="15"/>
  <c r="B28" i="15"/>
  <c r="B29" i="15"/>
  <c r="B20" i="15"/>
  <c r="E19" i="15"/>
  <c r="F19" i="15"/>
  <c r="G19" i="15"/>
  <c r="C20" i="15"/>
  <c r="E29" i="15"/>
  <c r="F29" i="15"/>
  <c r="G29" i="15"/>
  <c r="G4" i="15"/>
  <c r="F4" i="15"/>
  <c r="G5" i="15"/>
  <c r="F5" i="15"/>
  <c r="G6" i="15"/>
  <c r="F6" i="15"/>
  <c r="G7" i="15"/>
  <c r="F7" i="15"/>
  <c r="G8" i="15"/>
  <c r="C4" i="15"/>
  <c r="B4" i="15"/>
  <c r="C5" i="15"/>
  <c r="B5" i="15"/>
  <c r="C6" i="15"/>
  <c r="B6" i="15"/>
  <c r="C7" i="15"/>
  <c r="B7" i="15"/>
  <c r="C8" i="15"/>
  <c r="B8" i="15"/>
  <c r="C9" i="15"/>
  <c r="B9" i="15"/>
  <c r="C10" i="15"/>
  <c r="B10" i="15"/>
  <c r="C11" i="15"/>
  <c r="B11" i="15"/>
  <c r="C12" i="15"/>
  <c r="B12" i="15"/>
  <c r="C13" i="15"/>
  <c r="I8" i="15"/>
  <c r="I7" i="15"/>
  <c r="I6" i="15"/>
  <c r="I5" i="15"/>
  <c r="I4" i="15"/>
  <c r="F8" i="15"/>
  <c r="B13" i="15"/>
</calcChain>
</file>

<file path=xl/sharedStrings.xml><?xml version="1.0" encoding="utf-8"?>
<sst xmlns="http://schemas.openxmlformats.org/spreadsheetml/2006/main" count="39" uniqueCount="16">
  <si>
    <t>yi</t>
  </si>
  <si>
    <t>xi</t>
  </si>
  <si>
    <t>i</t>
  </si>
  <si>
    <t>похибка</t>
  </si>
  <si>
    <t>Метод Ейлера h=</t>
  </si>
  <si>
    <t>h=</t>
  </si>
  <si>
    <t>max</t>
  </si>
  <si>
    <t>Метод Рунге-Кутти 4-го порядку</t>
  </si>
  <si>
    <t>k1</t>
  </si>
  <si>
    <t>k2</t>
  </si>
  <si>
    <t>k3</t>
  </si>
  <si>
    <t>k4</t>
  </si>
  <si>
    <t>Метод Адамса-Башфорта</t>
  </si>
  <si>
    <t>Ейлера</t>
  </si>
  <si>
    <t>Рунге-Кутти</t>
  </si>
  <si>
    <t>Адамса_Башфорта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</si>
</sst>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0" xfId="0" applyFill="1"/>
    <xf numFmtId="0" fontId="0" fillId="2" borderId="2" xfId="0" applyFill="1" applyBorder="1"/>
    <xf numFmtId="0" fontId="0" fillId="0" borderId="0" xfId="0" applyAlignment="1">
      <alignment horizontal="right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Порівняння!$C$1</c:f>
              <c:strCache>
                <c:ptCount val="1"/>
                <c:pt idx="0">
                  <c:v>Ейлера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Порівняння!$B$2:$B$12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Порівняння!$C$2:$C$12</c:f>
              <c:numCache>
                <c:formatCode>General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2.0625</c:v>
                </c:pt>
                <c:pt idx="3">
                  <c:v>2.703125</c:v>
                </c:pt>
                <c:pt idx="4">
                  <c:v>3.44140625</c:v>
                </c:pt>
                <c:pt idx="5">
                  <c:v>4.3017578125</c:v>
                </c:pt>
                <c:pt idx="6">
                  <c:v>5.314697265625</c:v>
                </c:pt>
                <c:pt idx="7">
                  <c:v>6.51837158203125</c:v>
                </c:pt>
                <c:pt idx="8">
                  <c:v>7.9604644775390625</c:v>
                </c:pt>
                <c:pt idx="9">
                  <c:v>9.7005805969238281</c:v>
                </c:pt>
                <c:pt idx="10">
                  <c:v>11.813225746154785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7-41BD-AB1E-5F3C92DF38AD}"/>
            </c:ext>
          </c:extLst>
        </c:ser>
        <c:ser>
          <c:idx val="1"/>
          <c:order val="1"/>
          <c:tx>
            <c:strRef>
              <c:f>Порівняння!$D$1</c:f>
              <c:strCache>
                <c:ptCount val="1"/>
                <c:pt idx="0">
                  <c:v>Рунге-Кутти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Порівняння!$B$2:$B$12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Порівняння!$D$2:$D$12</c:f>
              <c:numCache>
                <c:formatCode>General</c:formatCode>
                <c:ptCount val="11"/>
                <c:pt idx="0">
                  <c:v>1</c:v>
                </c:pt>
                <c:pt idx="1">
                  <c:v>1.5340169270833335</c:v>
                </c:pt>
                <c:pt idx="2">
                  <c:v>2.1486994690365262</c:v>
                </c:pt>
                <c:pt idx="3">
                  <c:v>2.8669580259162037</c:v>
                </c:pt>
                <c:pt idx="4">
                  <c:v>3.7182099392013233</c:v>
                </c:pt>
                <c:pt idx="5">
                  <c:v>4.7402275733006576</c:v>
                </c:pt>
                <c:pt idx="6">
                  <c:v>5.98151128349103</c:v>
                </c:pt>
                <c:pt idx="7">
                  <c:v>7.5043363469174373</c:v>
                </c:pt>
                <c:pt idx="8">
                  <c:v>9.3886652735728617</c:v>
                </c:pt>
                <c:pt idx="9">
                  <c:v>11.737171279820362</c:v>
                </c:pt>
                <c:pt idx="10">
                  <c:v>14.681688513428197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7-41BD-AB1E-5F3C92DF38AD}"/>
            </c:ext>
          </c:extLst>
        </c:ser>
        <c:ser>
          <c:idx val="2"/>
          <c:order val="2"/>
          <c:tx>
            <c:strRef>
              <c:f>Порівняння!$E$1</c:f>
              <c:strCache>
                <c:ptCount val="1"/>
                <c:pt idx="0">
                  <c:v>Адамса_Башфорта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Порівняння!$B$2:$B$12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Порівняння!$E$2:$E$12</c:f>
              <c:numCache>
                <c:formatCode>General</c:formatCode>
                <c:ptCount val="11"/>
                <c:pt idx="0">
                  <c:v>1</c:v>
                </c:pt>
                <c:pt idx="1">
                  <c:v>1.5338541666666667</c:v>
                </c:pt>
                <c:pt idx="2">
                  <c:v>2.1458333333333335</c:v>
                </c:pt>
                <c:pt idx="3">
                  <c:v>2.8515625</c:v>
                </c:pt>
                <c:pt idx="4">
                  <c:v>3.695149739583333</c:v>
                </c:pt>
                <c:pt idx="5">
                  <c:v>4.7116309271918402</c:v>
                </c:pt>
                <c:pt idx="6">
                  <c:v>5.9441432069849087</c:v>
                </c:pt>
                <c:pt idx="7">
                  <c:v>7.4545403897394369</c:v>
                </c:pt>
                <c:pt idx="8">
                  <c:v>9.3229702738374307</c:v>
                </c:pt>
                <c:pt idx="9">
                  <c:v>11.650825506963962</c:v>
                </c:pt>
                <c:pt idx="10">
                  <c:v>14.568126155756715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07-41BD-AB1E-5F3C92DF3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920704"/>
        <c:axId val="1987921120"/>
      </c:scatterChart>
      <c:valAx>
        <c:axId val="198792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87921120"/>
        <c:crosses val="autoZero"/>
        <c:crossBetween val="midCat"/>
      </c:valAx>
      <c:valAx>
        <c:axId val="19879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8792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9</xdr:row>
      <xdr:rowOff>45721</xdr:rowOff>
    </xdr:from>
    <xdr:to>
      <xdr:col>10</xdr:col>
      <xdr:colOff>106680</xdr:colOff>
      <xdr:row>10</xdr:row>
      <xdr:rowOff>135557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AB964D9-92E3-9FC4-BCE7-10C2C00CE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0" y="1691641"/>
          <a:ext cx="4419600" cy="2727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12</xdr:row>
      <xdr:rowOff>140970</xdr:rowOff>
    </xdr:from>
    <xdr:to>
      <xdr:col>6</xdr:col>
      <xdr:colOff>403860</xdr:colOff>
      <xdr:row>27</xdr:row>
      <xdr:rowOff>140970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EC139BB0-30DE-5C69-1915-59197AEA5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E1749-A177-4B01-B7A0-58FFC1C97F59}">
  <dimension ref="A1:R45"/>
  <sheetViews>
    <sheetView topLeftCell="A21" workbookViewId="0">
      <selection activeCell="C35" sqref="C35:C45"/>
    </sheetView>
  </sheetViews>
  <sheetFormatPr defaultRowHeight="14.4" x14ac:dyDescent="0.3"/>
  <cols>
    <col min="7" max="7" width="11.77734375" customWidth="1"/>
    <col min="17" max="17" width="12" bestFit="1" customWidth="1"/>
  </cols>
  <sheetData>
    <row r="1" spans="1:10" x14ac:dyDescent="0.3">
      <c r="A1" t="s">
        <v>4</v>
      </c>
      <c r="C1">
        <v>0.25</v>
      </c>
      <c r="E1" s="5" t="s">
        <v>5</v>
      </c>
      <c r="F1">
        <v>0.5</v>
      </c>
    </row>
    <row r="2" spans="1:10" x14ac:dyDescent="0.3">
      <c r="A2" s="1" t="s">
        <v>2</v>
      </c>
      <c r="B2" s="1" t="s">
        <v>1</v>
      </c>
      <c r="C2" s="1" t="s">
        <v>0</v>
      </c>
      <c r="E2" s="1" t="s">
        <v>2</v>
      </c>
      <c r="F2" s="1" t="s">
        <v>1</v>
      </c>
      <c r="G2" s="1" t="s">
        <v>0</v>
      </c>
      <c r="I2" s="4" t="s">
        <v>3</v>
      </c>
    </row>
    <row r="3" spans="1:10" x14ac:dyDescent="0.3">
      <c r="A3" s="2">
        <v>0</v>
      </c>
      <c r="B3" s="2">
        <v>0</v>
      </c>
      <c r="C3" s="2">
        <v>1</v>
      </c>
      <c r="E3" s="2">
        <v>0</v>
      </c>
      <c r="F3" s="2">
        <v>0</v>
      </c>
      <c r="G3" s="2">
        <v>1</v>
      </c>
    </row>
    <row r="4" spans="1:10" x14ac:dyDescent="0.3">
      <c r="A4" s="2">
        <v>1</v>
      </c>
      <c r="B4" s="2">
        <f>B3+$C$1</f>
        <v>0.25</v>
      </c>
      <c r="C4" s="2">
        <f>C3+$C$1*(1-B3+C3)</f>
        <v>1.5</v>
      </c>
      <c r="E4" s="2">
        <v>1</v>
      </c>
      <c r="F4" s="2">
        <f>F3+$F$1</f>
        <v>0.5</v>
      </c>
      <c r="G4" s="2">
        <f>G3+$F$1*(1-F3+G3)</f>
        <v>2</v>
      </c>
      <c r="I4">
        <f>ABS(G4-C5)</f>
        <v>6.25E-2</v>
      </c>
    </row>
    <row r="5" spans="1:10" x14ac:dyDescent="0.3">
      <c r="A5" s="2">
        <v>2</v>
      </c>
      <c r="B5" s="2">
        <f t="shared" ref="B5:B13" si="0">B4+$C$1</f>
        <v>0.5</v>
      </c>
      <c r="C5" s="2">
        <f t="shared" ref="C5:C13" si="1">C4+$C$1*(1-B4+C4)</f>
        <v>2.0625</v>
      </c>
      <c r="E5" s="2">
        <v>2</v>
      </c>
      <c r="F5" s="2">
        <f t="shared" ref="F5:F8" si="2">F4+$F$1</f>
        <v>1</v>
      </c>
      <c r="G5" s="2">
        <f t="shared" ref="G5:G8" si="3">G4+$F$1*(1-F4+G4)</f>
        <v>3.25</v>
      </c>
      <c r="I5">
        <f>ABS(G5-C7)</f>
        <v>0.19140625</v>
      </c>
    </row>
    <row r="6" spans="1:10" x14ac:dyDescent="0.3">
      <c r="A6" s="2">
        <v>3</v>
      </c>
      <c r="B6" s="2">
        <f t="shared" si="0"/>
        <v>0.75</v>
      </c>
      <c r="C6" s="2">
        <f t="shared" si="1"/>
        <v>2.703125</v>
      </c>
      <c r="E6" s="2">
        <v>3</v>
      </c>
      <c r="F6" s="2">
        <f t="shared" si="2"/>
        <v>1.5</v>
      </c>
      <c r="G6" s="2">
        <f t="shared" si="3"/>
        <v>4.875</v>
      </c>
      <c r="I6">
        <f>ABS(G6-C9)</f>
        <v>0.439697265625</v>
      </c>
    </row>
    <row r="7" spans="1:10" x14ac:dyDescent="0.3">
      <c r="A7" s="2">
        <v>4</v>
      </c>
      <c r="B7" s="2">
        <f t="shared" si="0"/>
        <v>1</v>
      </c>
      <c r="C7" s="2">
        <f t="shared" si="1"/>
        <v>3.44140625</v>
      </c>
      <c r="E7" s="2">
        <v>4</v>
      </c>
      <c r="F7" s="2">
        <f t="shared" si="2"/>
        <v>2</v>
      </c>
      <c r="G7" s="2">
        <f t="shared" si="3"/>
        <v>7.0625</v>
      </c>
      <c r="I7">
        <f>ABS(G7-C11)</f>
        <v>0.8979644775390625</v>
      </c>
    </row>
    <row r="8" spans="1:10" x14ac:dyDescent="0.3">
      <c r="A8" s="2">
        <v>5</v>
      </c>
      <c r="B8" s="2">
        <f t="shared" si="0"/>
        <v>1.25</v>
      </c>
      <c r="C8" s="2">
        <f t="shared" si="1"/>
        <v>4.3017578125</v>
      </c>
      <c r="E8" s="2">
        <v>5</v>
      </c>
      <c r="F8" s="2">
        <f t="shared" si="2"/>
        <v>2.5</v>
      </c>
      <c r="G8" s="2">
        <f t="shared" si="3"/>
        <v>10.09375</v>
      </c>
      <c r="I8">
        <f>ABS(G8-C13)</f>
        <v>1.7194757461547852</v>
      </c>
      <c r="J8" t="s">
        <v>6</v>
      </c>
    </row>
    <row r="9" spans="1:10" x14ac:dyDescent="0.3">
      <c r="A9" s="2">
        <v>6</v>
      </c>
      <c r="B9" s="2">
        <f t="shared" si="0"/>
        <v>1.5</v>
      </c>
      <c r="C9" s="2">
        <f t="shared" si="1"/>
        <v>5.314697265625</v>
      </c>
    </row>
    <row r="10" spans="1:10" x14ac:dyDescent="0.3">
      <c r="A10" s="2">
        <v>7</v>
      </c>
      <c r="B10" s="2">
        <f t="shared" si="0"/>
        <v>1.75</v>
      </c>
      <c r="C10" s="2">
        <f t="shared" si="1"/>
        <v>6.51837158203125</v>
      </c>
    </row>
    <row r="11" spans="1:10" x14ac:dyDescent="0.3">
      <c r="A11" s="2">
        <v>8</v>
      </c>
      <c r="B11" s="2">
        <f t="shared" si="0"/>
        <v>2</v>
      </c>
      <c r="C11" s="2">
        <f t="shared" si="1"/>
        <v>7.9604644775390625</v>
      </c>
    </row>
    <row r="12" spans="1:10" x14ac:dyDescent="0.3">
      <c r="A12" s="2">
        <v>9</v>
      </c>
      <c r="B12" s="2">
        <f t="shared" si="0"/>
        <v>2.25</v>
      </c>
      <c r="C12" s="2">
        <f t="shared" si="1"/>
        <v>9.7005805969238281</v>
      </c>
    </row>
    <row r="13" spans="1:10" x14ac:dyDescent="0.3">
      <c r="A13" s="2">
        <v>10</v>
      </c>
      <c r="B13" s="2">
        <f t="shared" si="0"/>
        <v>2.5</v>
      </c>
      <c r="C13" s="2">
        <f t="shared" si="1"/>
        <v>11.813225746154785</v>
      </c>
    </row>
    <row r="16" spans="1:10" x14ac:dyDescent="0.3">
      <c r="A16" t="s">
        <v>7</v>
      </c>
    </row>
    <row r="17" spans="1:18" x14ac:dyDescent="0.3">
      <c r="A17" t="s">
        <v>5</v>
      </c>
      <c r="B17">
        <v>0.25</v>
      </c>
      <c r="I17" t="s">
        <v>5</v>
      </c>
      <c r="J17">
        <v>0.5</v>
      </c>
    </row>
    <row r="18" spans="1:18" x14ac:dyDescent="0.3">
      <c r="A18" s="1" t="s">
        <v>2</v>
      </c>
      <c r="B18" s="1" t="s">
        <v>1</v>
      </c>
      <c r="C18" s="1" t="s">
        <v>0</v>
      </c>
      <c r="D18" s="1" t="s">
        <v>8</v>
      </c>
      <c r="E18" s="1" t="s">
        <v>9</v>
      </c>
      <c r="F18" s="1" t="s">
        <v>10</v>
      </c>
      <c r="G18" s="1" t="s">
        <v>11</v>
      </c>
      <c r="I18" s="1" t="s">
        <v>2</v>
      </c>
      <c r="J18" s="1" t="s">
        <v>1</v>
      </c>
      <c r="K18" s="1" t="s">
        <v>0</v>
      </c>
      <c r="L18" s="1" t="s">
        <v>8</v>
      </c>
      <c r="M18" s="1" t="s">
        <v>9</v>
      </c>
      <c r="N18" s="1" t="s">
        <v>10</v>
      </c>
      <c r="O18" s="1" t="s">
        <v>11</v>
      </c>
      <c r="Q18" s="4" t="s">
        <v>3</v>
      </c>
    </row>
    <row r="19" spans="1:18" x14ac:dyDescent="0.3">
      <c r="A19" s="2">
        <v>0</v>
      </c>
      <c r="B19" s="2">
        <v>0</v>
      </c>
      <c r="C19" s="2">
        <v>1</v>
      </c>
      <c r="D19" s="2">
        <f>$B$17*(1-B19+C19)</f>
        <v>0.5</v>
      </c>
      <c r="E19" s="2">
        <f>$B$17*(1-(B19+$B$17/2)+(C19+D19/2))</f>
        <v>0.53125</v>
      </c>
      <c r="F19" s="2">
        <f>$B$17*(1-(B19+$B$17/2)+(C19+E19/2))</f>
        <v>0.53515625</v>
      </c>
      <c r="G19" s="2">
        <f>$B$17*(1-(B19+$B$17)+(C19+F19))</f>
        <v>0.5712890625</v>
      </c>
      <c r="I19" s="2">
        <v>0</v>
      </c>
      <c r="J19" s="2">
        <v>0</v>
      </c>
      <c r="K19" s="2">
        <v>1</v>
      </c>
      <c r="L19" s="2">
        <f>$J$17*(1-J19+K19)</f>
        <v>1</v>
      </c>
      <c r="M19" s="2">
        <f>$J$17*(1-(J19+$J$17/2)+(K19+L19/2))</f>
        <v>1.125</v>
      </c>
      <c r="N19" s="2">
        <f>$J$17*(1-(J19+$J$17/2)+(K19+M19/2))</f>
        <v>1.15625</v>
      </c>
      <c r="O19" s="2">
        <f>$J$17*(1-(J19+$J$17)+(K19+N19))</f>
        <v>1.328125</v>
      </c>
    </row>
    <row r="20" spans="1:18" x14ac:dyDescent="0.3">
      <c r="A20" s="2">
        <v>1</v>
      </c>
      <c r="B20" s="2">
        <f>B19+$B$17</f>
        <v>0.25</v>
      </c>
      <c r="C20" s="2">
        <f>C19+(D19+2*E19+2*F19+G19)/6</f>
        <v>1.5340169270833335</v>
      </c>
      <c r="D20" s="2">
        <f t="shared" ref="D20:D29" si="4">$B$17*(1-B20+C20)</f>
        <v>0.57100423177083337</v>
      </c>
      <c r="E20" s="2">
        <f>$B$17*(1-(B20+$B$17/2)+(C20+D20/2))</f>
        <v>0.6111297607421875</v>
      </c>
      <c r="F20" s="2">
        <f>$B$17*(1-(B20+$B$17/2)+(C20+E20/2))</f>
        <v>0.61614545186360681</v>
      </c>
      <c r="G20" s="2">
        <f>$B$17*(1-(B20+$B$17)+(C20+F20))</f>
        <v>0.6625405947367351</v>
      </c>
      <c r="I20" s="2">
        <v>1</v>
      </c>
      <c r="J20" s="2">
        <f>J19+$J$17</f>
        <v>0.5</v>
      </c>
      <c r="K20" s="2">
        <f>K19+(L19+2*M19+2*N19+O19)/6</f>
        <v>2.1484375</v>
      </c>
      <c r="L20" s="2">
        <f>$J$17*(1-J20+K20)</f>
        <v>1.32421875</v>
      </c>
      <c r="M20" s="2">
        <f t="shared" ref="M20:M24" si="5">$J$17*(1-(J20+$J$17/2)+(K20+L20/2))</f>
        <v>1.5302734375</v>
      </c>
      <c r="N20" s="2">
        <f t="shared" ref="N20:N24" si="6">$J$17*(1-(J20+$J$17/2)+(K20+M20/2))</f>
        <v>1.581787109375</v>
      </c>
      <c r="O20" s="2">
        <f t="shared" ref="O20:O24" si="7">$J$17*(1-(J20+$J$17)+(K20+N20))</f>
        <v>1.8651123046875</v>
      </c>
      <c r="Q20">
        <f>ABS(K20-C21)/15</f>
        <v>1.7464602435079968E-5</v>
      </c>
    </row>
    <row r="21" spans="1:18" x14ac:dyDescent="0.3">
      <c r="A21" s="2">
        <v>2</v>
      </c>
      <c r="B21" s="2">
        <f t="shared" ref="B21:B29" si="8">B20+$B$17</f>
        <v>0.5</v>
      </c>
      <c r="C21" s="2">
        <f t="shared" ref="C21:C29" si="9">C20+(D20+2*E20+2*F20+G20)/6</f>
        <v>2.1486994690365262</v>
      </c>
      <c r="D21" s="2">
        <f t="shared" si="4"/>
        <v>0.66217486725913155</v>
      </c>
      <c r="E21" s="2">
        <f t="shared" ref="E21:E29" si="10">$B$17*(1-(B21+$B$17/2)+(C21+D21/2))</f>
        <v>0.71369672566652298</v>
      </c>
      <c r="F21" s="2">
        <f t="shared" ref="F21:F29" si="11">$B$17*(1-(B21+$B$17/2)+(C21+E21/2))</f>
        <v>0.72013695796744692</v>
      </c>
      <c r="G21" s="2">
        <f t="shared" ref="G21:G29" si="12">$B$17*(1-(B21+$B$17)+(C21+F21))</f>
        <v>0.77970910675099325</v>
      </c>
      <c r="I21" s="2">
        <v>2</v>
      </c>
      <c r="J21" s="2">
        <f t="shared" ref="J21:J24" si="13">J20+$J$17</f>
        <v>1</v>
      </c>
      <c r="K21" s="2">
        <f t="shared" ref="K21:K24" si="14">K20+(L20+2*M20+2*N20+O20)/6</f>
        <v>3.71734619140625</v>
      </c>
      <c r="L21" s="2">
        <f t="shared" ref="L21:O21" si="15">$J$17*(1-J21+K21)</f>
        <v>1.858673095703125</v>
      </c>
      <c r="M21" s="2">
        <f t="shared" si="5"/>
        <v>2.1983413696289063</v>
      </c>
      <c r="N21" s="2">
        <f t="shared" si="6"/>
        <v>2.2832584381103516</v>
      </c>
      <c r="O21" s="2">
        <f t="shared" si="7"/>
        <v>2.7503023147583008</v>
      </c>
      <c r="Q21">
        <f>ABS(K21-C23)/15</f>
        <v>5.758318633821702E-5</v>
      </c>
    </row>
    <row r="22" spans="1:18" x14ac:dyDescent="0.3">
      <c r="A22" s="2">
        <v>3</v>
      </c>
      <c r="B22" s="2">
        <f t="shared" si="8"/>
        <v>0.75</v>
      </c>
      <c r="C22" s="2">
        <f t="shared" si="9"/>
        <v>2.8669580259162037</v>
      </c>
      <c r="D22" s="2">
        <f t="shared" si="4"/>
        <v>0.77923950647905094</v>
      </c>
      <c r="E22" s="2">
        <f t="shared" si="10"/>
        <v>0.84539444478893233</v>
      </c>
      <c r="F22" s="2">
        <f t="shared" si="11"/>
        <v>0.85366381207766751</v>
      </c>
      <c r="G22" s="2">
        <f t="shared" si="12"/>
        <v>0.93015545949846778</v>
      </c>
      <c r="I22" s="2">
        <v>3</v>
      </c>
      <c r="J22" s="2">
        <f t="shared" si="13"/>
        <v>1.5</v>
      </c>
      <c r="K22" s="2">
        <f t="shared" si="14"/>
        <v>5.9793753623962402</v>
      </c>
      <c r="L22" s="2">
        <f t="shared" ref="L22:O22" si="16">$J$17*(1-J22+K22)</f>
        <v>2.7396876811981201</v>
      </c>
      <c r="M22" s="2">
        <f t="shared" si="5"/>
        <v>3.2996096014976501</v>
      </c>
      <c r="N22" s="2">
        <f t="shared" si="6"/>
        <v>3.4395900815725327</v>
      </c>
      <c r="O22" s="2">
        <f t="shared" si="7"/>
        <v>4.2094827219843864</v>
      </c>
      <c r="Q22">
        <f>ABS(K22-C25)/15</f>
        <v>1.4239473965265147E-4</v>
      </c>
    </row>
    <row r="23" spans="1:18" x14ac:dyDescent="0.3">
      <c r="A23" s="2">
        <v>4</v>
      </c>
      <c r="B23" s="2">
        <f t="shared" si="8"/>
        <v>1</v>
      </c>
      <c r="C23" s="2">
        <f t="shared" si="9"/>
        <v>3.7182099392013233</v>
      </c>
      <c r="D23" s="2">
        <f t="shared" si="4"/>
        <v>0.92955248480033081</v>
      </c>
      <c r="E23" s="2">
        <f t="shared" si="10"/>
        <v>1.0144965454003723</v>
      </c>
      <c r="F23" s="2">
        <f t="shared" si="11"/>
        <v>1.0251145529753773</v>
      </c>
      <c r="G23" s="2">
        <f t="shared" si="12"/>
        <v>1.1233311230441752</v>
      </c>
      <c r="I23" s="2">
        <v>4</v>
      </c>
      <c r="J23" s="2">
        <f t="shared" si="13"/>
        <v>2</v>
      </c>
      <c r="K23" s="2">
        <f t="shared" si="14"/>
        <v>9.3839703239500523</v>
      </c>
      <c r="L23" s="2">
        <f t="shared" ref="L23:O23" si="17">$J$17*(1-J23+K23)</f>
        <v>4.1919851619750261</v>
      </c>
      <c r="M23" s="2">
        <f t="shared" si="5"/>
        <v>5.1149814524687827</v>
      </c>
      <c r="N23" s="2">
        <f t="shared" si="6"/>
        <v>5.3457305250922218</v>
      </c>
      <c r="O23" s="2">
        <f t="shared" si="7"/>
        <v>6.614850424521137</v>
      </c>
      <c r="Q23">
        <f>ABS(K23-C27)/15</f>
        <v>3.1299664152063166E-4</v>
      </c>
    </row>
    <row r="24" spans="1:18" x14ac:dyDescent="0.3">
      <c r="A24" s="2">
        <v>5</v>
      </c>
      <c r="B24" s="2">
        <f t="shared" si="8"/>
        <v>1.25</v>
      </c>
      <c r="C24" s="2">
        <f t="shared" si="9"/>
        <v>4.7402275733006576</v>
      </c>
      <c r="D24" s="2">
        <f t="shared" si="4"/>
        <v>1.1225568933251644</v>
      </c>
      <c r="E24" s="2">
        <f t="shared" si="10"/>
        <v>1.2316265049908099</v>
      </c>
      <c r="F24" s="2">
        <f t="shared" si="11"/>
        <v>1.2452602064490157</v>
      </c>
      <c r="G24" s="2">
        <f t="shared" si="12"/>
        <v>1.3713719449374184</v>
      </c>
      <c r="I24" s="2">
        <v>5</v>
      </c>
      <c r="J24" s="2">
        <f t="shared" si="13"/>
        <v>2.5</v>
      </c>
      <c r="K24" s="2">
        <f t="shared" si="14"/>
        <v>14.672013580886414</v>
      </c>
      <c r="L24" s="2">
        <f t="shared" ref="L24:O24" si="18">$J$17*(1-J24+K24)</f>
        <v>6.5860067904432071</v>
      </c>
      <c r="M24" s="2">
        <f t="shared" si="5"/>
        <v>8.1075084880540089</v>
      </c>
      <c r="N24" s="2">
        <f t="shared" si="6"/>
        <v>8.4878839124567094</v>
      </c>
      <c r="O24" s="2">
        <f t="shared" si="7"/>
        <v>10.579948746671562</v>
      </c>
      <c r="Q24">
        <f>ABS(K24-C29)/15</f>
        <v>6.4499550278552436E-4</v>
      </c>
      <c r="R24" t="s">
        <v>6</v>
      </c>
    </row>
    <row r="25" spans="1:18" x14ac:dyDescent="0.3">
      <c r="A25" s="2">
        <v>6</v>
      </c>
      <c r="B25" s="2">
        <f t="shared" si="8"/>
        <v>1.5</v>
      </c>
      <c r="C25" s="2">
        <f t="shared" si="9"/>
        <v>5.98151128349103</v>
      </c>
      <c r="D25" s="2">
        <f t="shared" si="4"/>
        <v>1.3703778208727575</v>
      </c>
      <c r="E25" s="2">
        <f t="shared" si="10"/>
        <v>1.5104250484818522</v>
      </c>
      <c r="F25" s="2">
        <f t="shared" si="11"/>
        <v>1.5279309519329891</v>
      </c>
      <c r="G25" s="2">
        <f t="shared" si="12"/>
        <v>1.6898605588560047</v>
      </c>
    </row>
    <row r="26" spans="1:18" x14ac:dyDescent="0.3">
      <c r="A26" s="2">
        <v>7</v>
      </c>
      <c r="B26" s="2">
        <f t="shared" si="8"/>
        <v>1.75</v>
      </c>
      <c r="C26" s="2">
        <f t="shared" si="9"/>
        <v>7.5043363469174373</v>
      </c>
      <c r="D26" s="2">
        <f t="shared" si="4"/>
        <v>1.6885840867293593</v>
      </c>
      <c r="E26" s="2">
        <f t="shared" si="10"/>
        <v>1.8684070975705294</v>
      </c>
      <c r="F26" s="2">
        <f t="shared" si="11"/>
        <v>1.8908849739256754</v>
      </c>
      <c r="G26" s="2">
        <f t="shared" si="12"/>
        <v>2.0988053302107783</v>
      </c>
    </row>
    <row r="27" spans="1:18" x14ac:dyDescent="0.3">
      <c r="A27" s="2">
        <v>8</v>
      </c>
      <c r="B27" s="2">
        <f t="shared" si="8"/>
        <v>2</v>
      </c>
      <c r="C27" s="2">
        <f t="shared" si="9"/>
        <v>9.3886652735728617</v>
      </c>
      <c r="D27" s="2">
        <f t="shared" si="4"/>
        <v>2.0971663183932154</v>
      </c>
      <c r="E27" s="2">
        <f t="shared" si="10"/>
        <v>2.3280621081923671</v>
      </c>
      <c r="F27" s="2">
        <f t="shared" si="11"/>
        <v>2.3569240819172612</v>
      </c>
      <c r="G27" s="2">
        <f t="shared" si="12"/>
        <v>2.6238973388725308</v>
      </c>
    </row>
    <row r="28" spans="1:18" x14ac:dyDescent="0.3">
      <c r="A28" s="2">
        <v>9</v>
      </c>
      <c r="B28" s="2">
        <f t="shared" si="8"/>
        <v>2.25</v>
      </c>
      <c r="C28" s="2">
        <f t="shared" si="9"/>
        <v>11.737171279820362</v>
      </c>
      <c r="D28" s="2">
        <f t="shared" si="4"/>
        <v>2.6217928199550906</v>
      </c>
      <c r="E28" s="2">
        <f t="shared" si="10"/>
        <v>2.9182669224494768</v>
      </c>
      <c r="F28" s="2">
        <f t="shared" si="11"/>
        <v>2.9553261852612751</v>
      </c>
      <c r="G28" s="2">
        <f t="shared" si="12"/>
        <v>3.2981243662704092</v>
      </c>
    </row>
    <row r="29" spans="1:18" x14ac:dyDescent="0.3">
      <c r="A29" s="2">
        <v>10</v>
      </c>
      <c r="B29" s="2">
        <f t="shared" si="8"/>
        <v>2.5</v>
      </c>
      <c r="C29" s="2">
        <f t="shared" si="9"/>
        <v>14.681688513428197</v>
      </c>
      <c r="D29" s="2">
        <f t="shared" si="4"/>
        <v>3.2954221283570493</v>
      </c>
      <c r="E29" s="2">
        <f t="shared" si="10"/>
        <v>3.6760998944016805</v>
      </c>
      <c r="F29" s="2">
        <f t="shared" si="11"/>
        <v>3.7236846151572589</v>
      </c>
      <c r="G29" s="2">
        <f t="shared" si="12"/>
        <v>4.163843282146364</v>
      </c>
    </row>
    <row r="32" spans="1:18" x14ac:dyDescent="0.3">
      <c r="A32" t="s">
        <v>12</v>
      </c>
    </row>
    <row r="33" spans="1:3" x14ac:dyDescent="0.3">
      <c r="A33" t="s">
        <v>5</v>
      </c>
      <c r="B33">
        <v>0.25</v>
      </c>
    </row>
    <row r="34" spans="1:3" x14ac:dyDescent="0.3">
      <c r="A34" s="1" t="s">
        <v>2</v>
      </c>
      <c r="B34" s="1" t="s">
        <v>1</v>
      </c>
      <c r="C34" s="1" t="s">
        <v>0</v>
      </c>
    </row>
    <row r="35" spans="1:3" x14ac:dyDescent="0.3">
      <c r="A35" s="2">
        <v>0</v>
      </c>
      <c r="B35" s="2">
        <v>0</v>
      </c>
      <c r="C35" s="2">
        <v>1</v>
      </c>
    </row>
    <row r="36" spans="1:3" x14ac:dyDescent="0.3">
      <c r="A36" s="2">
        <v>1</v>
      </c>
      <c r="B36" s="2">
        <f>B35+$B$33</f>
        <v>0.25</v>
      </c>
      <c r="C36" s="2">
        <f>1+B36*2+B36^2/2+B36^3/6</f>
        <v>1.5338541666666667</v>
      </c>
    </row>
    <row r="37" spans="1:3" x14ac:dyDescent="0.3">
      <c r="A37" s="2">
        <v>2</v>
      </c>
      <c r="B37" s="2">
        <f t="shared" ref="B37:B45" si="19">B36+$B$33</f>
        <v>0.5</v>
      </c>
      <c r="C37" s="2">
        <f t="shared" ref="C37:C38" si="20">1+B37*2+B37^2/2+B37^3/6</f>
        <v>2.1458333333333335</v>
      </c>
    </row>
    <row r="38" spans="1:3" x14ac:dyDescent="0.3">
      <c r="A38" s="2">
        <v>3</v>
      </c>
      <c r="B38" s="2">
        <f t="shared" si="19"/>
        <v>0.75</v>
      </c>
      <c r="C38" s="2">
        <f t="shared" si="20"/>
        <v>2.8515625</v>
      </c>
    </row>
    <row r="39" spans="1:3" x14ac:dyDescent="0.3">
      <c r="A39" s="2">
        <v>4</v>
      </c>
      <c r="B39" s="2">
        <f t="shared" si="19"/>
        <v>1</v>
      </c>
      <c r="C39" s="2">
        <f>C38+(55*(1-B38+C38)-59*(1-B37+C37)+37*(1-B36+C36)-9*(1-B35+C35))*$B$33/24</f>
        <v>3.695149739583333</v>
      </c>
    </row>
    <row r="40" spans="1:3" x14ac:dyDescent="0.3">
      <c r="A40" s="2">
        <v>5</v>
      </c>
      <c r="B40" s="2">
        <f t="shared" si="19"/>
        <v>1.25</v>
      </c>
      <c r="C40" s="2">
        <f t="shared" ref="C40:C45" si="21">C39+(55*(1-B39+C39)-59*(1-B38+C38)+37*(1-B37+C37)-9*(1-B36+C36))*$B$33/24</f>
        <v>4.7116309271918402</v>
      </c>
    </row>
    <row r="41" spans="1:3" x14ac:dyDescent="0.3">
      <c r="A41" s="2">
        <v>6</v>
      </c>
      <c r="B41" s="2">
        <f t="shared" si="19"/>
        <v>1.5</v>
      </c>
      <c r="C41" s="2">
        <f t="shared" si="21"/>
        <v>5.9441432069849087</v>
      </c>
    </row>
    <row r="42" spans="1:3" x14ac:dyDescent="0.3">
      <c r="A42" s="2">
        <v>7</v>
      </c>
      <c r="B42" s="2">
        <f t="shared" si="19"/>
        <v>1.75</v>
      </c>
      <c r="C42" s="2">
        <f t="shared" si="21"/>
        <v>7.4545403897394369</v>
      </c>
    </row>
    <row r="43" spans="1:3" x14ac:dyDescent="0.3">
      <c r="A43" s="2">
        <v>8</v>
      </c>
      <c r="B43" s="2">
        <f t="shared" si="19"/>
        <v>2</v>
      </c>
      <c r="C43" s="2">
        <f t="shared" si="21"/>
        <v>9.3229702738374307</v>
      </c>
    </row>
    <row r="44" spans="1:3" x14ac:dyDescent="0.3">
      <c r="A44" s="2">
        <v>9</v>
      </c>
      <c r="B44" s="2">
        <f t="shared" si="19"/>
        <v>2.25</v>
      </c>
      <c r="C44" s="2">
        <f t="shared" si="21"/>
        <v>11.650825506963962</v>
      </c>
    </row>
    <row r="45" spans="1:3" x14ac:dyDescent="0.3">
      <c r="A45" s="2">
        <v>10</v>
      </c>
      <c r="B45" s="2">
        <f t="shared" si="19"/>
        <v>2.5</v>
      </c>
      <c r="C45" s="2">
        <f t="shared" si="21"/>
        <v>14.568126155756715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8B4F-09AB-450C-8307-B799A4007F2C}">
  <dimension ref="A1:E12"/>
  <sheetViews>
    <sheetView tabSelected="1" zoomScale="90" zoomScaleNormal="90" workbookViewId="0">
      <selection activeCell="H9" sqref="H9"/>
    </sheetView>
  </sheetViews>
  <sheetFormatPr defaultRowHeight="14.4" x14ac:dyDescent="0.3"/>
  <cols>
    <col min="4" max="4" width="11" bestFit="1" customWidth="1"/>
    <col min="5" max="5" width="17.33203125" bestFit="1" customWidth="1"/>
  </cols>
  <sheetData>
    <row r="1" spans="1:5" x14ac:dyDescent="0.3">
      <c r="A1" s="3" t="s">
        <v>2</v>
      </c>
      <c r="B1" s="3" t="s">
        <v>1</v>
      </c>
      <c r="C1" s="3" t="s">
        <v>13</v>
      </c>
      <c r="D1" s="3" t="s">
        <v>14</v>
      </c>
      <c r="E1" s="3" t="s">
        <v>15</v>
      </c>
    </row>
    <row r="2" spans="1:5" x14ac:dyDescent="0.3">
      <c r="A2">
        <v>0</v>
      </c>
      <c r="B2">
        <v>0</v>
      </c>
      <c r="C2">
        <v>1</v>
      </c>
      <c r="D2">
        <v>1</v>
      </c>
      <c r="E2">
        <v>1</v>
      </c>
    </row>
    <row r="3" spans="1:5" x14ac:dyDescent="0.3">
      <c r="A3">
        <v>1</v>
      </c>
      <c r="B3">
        <v>0.25</v>
      </c>
      <c r="C3">
        <v>1.5</v>
      </c>
      <c r="D3">
        <v>1.5340169270833335</v>
      </c>
      <c r="E3">
        <v>1.5338541666666667</v>
      </c>
    </row>
    <row r="4" spans="1:5" x14ac:dyDescent="0.3">
      <c r="A4">
        <v>2</v>
      </c>
      <c r="B4">
        <v>0.5</v>
      </c>
      <c r="C4">
        <v>2.0625</v>
      </c>
      <c r="D4">
        <v>2.1486994690365262</v>
      </c>
      <c r="E4">
        <v>2.1458333333333335</v>
      </c>
    </row>
    <row r="5" spans="1:5" x14ac:dyDescent="0.3">
      <c r="A5">
        <v>3</v>
      </c>
      <c r="B5">
        <v>0.75</v>
      </c>
      <c r="C5">
        <v>2.703125</v>
      </c>
      <c r="D5">
        <v>2.8669580259162037</v>
      </c>
      <c r="E5">
        <v>2.8515625</v>
      </c>
    </row>
    <row r="6" spans="1:5" x14ac:dyDescent="0.3">
      <c r="A6">
        <v>4</v>
      </c>
      <c r="B6">
        <v>1</v>
      </c>
      <c r="C6">
        <v>3.44140625</v>
      </c>
      <c r="D6">
        <v>3.7182099392013233</v>
      </c>
      <c r="E6">
        <v>3.695149739583333</v>
      </c>
    </row>
    <row r="7" spans="1:5" x14ac:dyDescent="0.3">
      <c r="A7">
        <v>5</v>
      </c>
      <c r="B7">
        <v>1.25</v>
      </c>
      <c r="C7">
        <v>4.3017578125</v>
      </c>
      <c r="D7">
        <v>4.7402275733006576</v>
      </c>
      <c r="E7">
        <v>4.7116309271918402</v>
      </c>
    </row>
    <row r="8" spans="1:5" x14ac:dyDescent="0.3">
      <c r="A8">
        <v>6</v>
      </c>
      <c r="B8">
        <v>1.5</v>
      </c>
      <c r="C8">
        <v>5.314697265625</v>
      </c>
      <c r="D8">
        <v>5.98151128349103</v>
      </c>
      <c r="E8">
        <v>5.9441432069849087</v>
      </c>
    </row>
    <row r="9" spans="1:5" x14ac:dyDescent="0.3">
      <c r="A9">
        <v>7</v>
      </c>
      <c r="B9">
        <v>1.75</v>
      </c>
      <c r="C9">
        <v>6.51837158203125</v>
      </c>
      <c r="D9">
        <v>7.5043363469174373</v>
      </c>
      <c r="E9">
        <v>7.4545403897394369</v>
      </c>
    </row>
    <row r="10" spans="1:5" x14ac:dyDescent="0.3">
      <c r="A10">
        <v>8</v>
      </c>
      <c r="B10">
        <v>2</v>
      </c>
      <c r="C10">
        <v>7.9604644775390625</v>
      </c>
      <c r="D10">
        <v>9.3886652735728617</v>
      </c>
      <c r="E10">
        <v>9.3229702738374307</v>
      </c>
    </row>
    <row r="11" spans="1:5" x14ac:dyDescent="0.3">
      <c r="A11">
        <v>9</v>
      </c>
      <c r="B11">
        <v>2.25</v>
      </c>
      <c r="C11">
        <v>9.7005805969238281</v>
      </c>
      <c r="D11">
        <v>11.737171279820362</v>
      </c>
      <c r="E11">
        <v>11.650825506963962</v>
      </c>
    </row>
    <row r="12" spans="1:5" x14ac:dyDescent="0.3">
      <c r="A12">
        <v>10</v>
      </c>
      <c r="B12">
        <v>2.5</v>
      </c>
      <c r="C12">
        <v>11.813225746154785</v>
      </c>
      <c r="D12">
        <v>14.681688513428197</v>
      </c>
      <c r="E12">
        <v>14.568126155756715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Коші</vt:lpstr>
      <vt:lpstr>Порівняння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velena</dc:creator>
  <cp:lastModifiedBy>Павло</cp:lastModifiedBy>
  <dcterms:created xsi:type="dcterms:W3CDTF">2020-04-06T18:17:01Z</dcterms:created>
  <dcterms:modified xsi:type="dcterms:W3CDTF">2022-05-08T18:06:43Z</dcterms:modified>
</cp:coreProperties>
</file>