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1820" activeTab="1"/>
  </bookViews>
  <sheets>
    <sheet name="generic" sheetId="2" r:id="rId1"/>
    <sheet name="2014" sheetId="3" r:id="rId2"/>
    <sheet name="2015" sheetId="4" r:id="rId3"/>
    <sheet name="2016" sheetId="5" r:id="rId4"/>
    <sheet name="2017" sheetId="6" r:id="rId5"/>
  </sheets>
  <definedNames>
    <definedName name="_xlnm._FilterDatabase" localSheetId="1" hidden="1">'2014'!$A$2:$I$59</definedName>
    <definedName name="_xlnm._FilterDatabase" localSheetId="2" hidden="1">'2015'!$A$2:$I$59</definedName>
    <definedName name="_xlnm._FilterDatabase" localSheetId="3" hidden="1">'2016'!$A$2:$I$59</definedName>
    <definedName name="_xlnm._FilterDatabase" localSheetId="4" hidden="1">'2017'!$A$2:$I$59</definedName>
    <definedName name="_xlnm._FilterDatabase" localSheetId="0" hidden="1">generic!$A$2:$I$59</definedName>
    <definedName name="easter" localSheetId="1">'2014'!$E$1</definedName>
    <definedName name="easter" localSheetId="2">'2015'!$E$1</definedName>
    <definedName name="easter" localSheetId="3">'2016'!$E$1</definedName>
    <definedName name="easter" localSheetId="4">'2017'!$E$1</definedName>
    <definedName name="easter">generic!$E$1</definedName>
    <definedName name="year" localSheetId="1">'2014'!$B$1</definedName>
    <definedName name="year" localSheetId="2">'2015'!$B$1</definedName>
    <definedName name="year" localSheetId="3">'2016'!$B$1</definedName>
    <definedName name="year" localSheetId="4">'2017'!$B$1</definedName>
    <definedName name="year">generic!$B$1</definedName>
  </definedNames>
  <calcPr calcId="145621"/>
</workbook>
</file>

<file path=xl/calcChain.xml><?xml version="1.0" encoding="utf-8"?>
<calcChain xmlns="http://schemas.openxmlformats.org/spreadsheetml/2006/main">
  <c r="D57" i="6" l="1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C45" i="6"/>
  <c r="B45" i="6"/>
  <c r="A45" i="6"/>
  <c r="D44" i="6"/>
  <c r="C44" i="6"/>
  <c r="B44" i="6"/>
  <c r="A44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C36" i="6"/>
  <c r="B36" i="6"/>
  <c r="A36" i="6"/>
  <c r="C35" i="6"/>
  <c r="B35" i="6"/>
  <c r="A35" i="6"/>
  <c r="D34" i="6"/>
  <c r="C34" i="6"/>
  <c r="B34" i="6"/>
  <c r="A34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C17" i="6"/>
  <c r="B17" i="6"/>
  <c r="A17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D3" i="6"/>
  <c r="C3" i="6"/>
  <c r="B3" i="6"/>
  <c r="A3" i="6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C45" i="5"/>
  <c r="B45" i="5"/>
  <c r="A45" i="5"/>
  <c r="D44" i="5"/>
  <c r="C44" i="5"/>
  <c r="B44" i="5"/>
  <c r="A44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C36" i="5"/>
  <c r="B36" i="5"/>
  <c r="A36" i="5"/>
  <c r="C35" i="5"/>
  <c r="B35" i="5"/>
  <c r="A35" i="5"/>
  <c r="D34" i="5"/>
  <c r="C34" i="5"/>
  <c r="B34" i="5"/>
  <c r="A34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C17" i="5"/>
  <c r="B17" i="5"/>
  <c r="A17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C45" i="4"/>
  <c r="B45" i="4"/>
  <c r="A45" i="4"/>
  <c r="D44" i="4"/>
  <c r="C44" i="4"/>
  <c r="B44" i="4"/>
  <c r="A44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C36" i="4"/>
  <c r="B36" i="4"/>
  <c r="A36" i="4"/>
  <c r="C35" i="4"/>
  <c r="B35" i="4"/>
  <c r="A35" i="4"/>
  <c r="D34" i="4"/>
  <c r="C34" i="4"/>
  <c r="B34" i="4"/>
  <c r="A34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C17" i="4"/>
  <c r="B17" i="4"/>
  <c r="A17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A17" i="3"/>
  <c r="B17" i="3"/>
  <c r="C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A34" i="3"/>
  <c r="B34" i="3"/>
  <c r="C34" i="3"/>
  <c r="D34" i="3"/>
  <c r="A35" i="3"/>
  <c r="B35" i="3"/>
  <c r="C35" i="3"/>
  <c r="A36" i="3"/>
  <c r="B36" i="3"/>
  <c r="C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A44" i="3"/>
  <c r="B44" i="3"/>
  <c r="C44" i="3"/>
  <c r="D44" i="3"/>
  <c r="A45" i="3"/>
  <c r="B45" i="3"/>
  <c r="C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B3" i="3"/>
  <c r="C3" i="3"/>
  <c r="D3" i="3"/>
  <c r="A3" i="3"/>
  <c r="I2" i="6" l="1"/>
  <c r="I2" i="5"/>
  <c r="I2" i="4"/>
  <c r="I2" i="3"/>
  <c r="I59" i="6"/>
  <c r="G59" i="6"/>
  <c r="H57" i="6"/>
  <c r="G57" i="6"/>
  <c r="H56" i="6"/>
  <c r="G56" i="6"/>
  <c r="H55" i="6"/>
  <c r="G55" i="6"/>
  <c r="I55" i="6" s="1"/>
  <c r="H54" i="6"/>
  <c r="G54" i="6"/>
  <c r="I54" i="6" s="1"/>
  <c r="H53" i="6"/>
  <c r="G53" i="6"/>
  <c r="G52" i="6"/>
  <c r="E52" i="6"/>
  <c r="H52" i="6" s="1"/>
  <c r="H51" i="6"/>
  <c r="G51" i="6"/>
  <c r="H50" i="6"/>
  <c r="G50" i="6"/>
  <c r="I50" i="6" s="1"/>
  <c r="H49" i="6"/>
  <c r="G49" i="6"/>
  <c r="I49" i="6" s="1"/>
  <c r="H48" i="6"/>
  <c r="G48" i="6"/>
  <c r="H47" i="6"/>
  <c r="G47" i="6"/>
  <c r="I47" i="6" s="1"/>
  <c r="H46" i="6"/>
  <c r="G46" i="6"/>
  <c r="H45" i="6"/>
  <c r="G45" i="6"/>
  <c r="I45" i="6" s="1"/>
  <c r="G44" i="6"/>
  <c r="E44" i="6"/>
  <c r="H44" i="6" s="1"/>
  <c r="H43" i="6"/>
  <c r="G43" i="6"/>
  <c r="G42" i="6"/>
  <c r="E42" i="6"/>
  <c r="H42" i="6" s="1"/>
  <c r="H41" i="6"/>
  <c r="G41" i="6"/>
  <c r="H40" i="6"/>
  <c r="G40" i="6"/>
  <c r="I40" i="6" s="1"/>
  <c r="G39" i="6"/>
  <c r="E39" i="6"/>
  <c r="H39" i="6" s="1"/>
  <c r="G38" i="6"/>
  <c r="E38" i="6"/>
  <c r="H38" i="6" s="1"/>
  <c r="G37" i="6"/>
  <c r="E37" i="6"/>
  <c r="H37" i="6" s="1"/>
  <c r="I37" i="6" s="1"/>
  <c r="H36" i="6"/>
  <c r="G36" i="6"/>
  <c r="H35" i="6"/>
  <c r="G35" i="6"/>
  <c r="H34" i="6"/>
  <c r="G34" i="6"/>
  <c r="H33" i="6"/>
  <c r="G33" i="6"/>
  <c r="H32" i="6"/>
  <c r="I32" i="6" s="1"/>
  <c r="G32" i="6"/>
  <c r="H31" i="6"/>
  <c r="G31" i="6"/>
  <c r="G30" i="6"/>
  <c r="G29" i="6"/>
  <c r="E29" i="6"/>
  <c r="H29" i="6" s="1"/>
  <c r="G28" i="6"/>
  <c r="G27" i="6"/>
  <c r="G26" i="6"/>
  <c r="H25" i="6"/>
  <c r="G25" i="6"/>
  <c r="H24" i="6"/>
  <c r="G24" i="6"/>
  <c r="G23" i="6"/>
  <c r="E23" i="6"/>
  <c r="H23" i="6" s="1"/>
  <c r="G22" i="6"/>
  <c r="E22" i="6"/>
  <c r="H22" i="6" s="1"/>
  <c r="G21" i="6"/>
  <c r="E21" i="6"/>
  <c r="H21" i="6" s="1"/>
  <c r="H20" i="6"/>
  <c r="G20" i="6"/>
  <c r="H19" i="6"/>
  <c r="G19" i="6"/>
  <c r="H18" i="6"/>
  <c r="G18" i="6"/>
  <c r="H17" i="6"/>
  <c r="G17" i="6"/>
  <c r="H16" i="6"/>
  <c r="I16" i="6" s="1"/>
  <c r="G16" i="6"/>
  <c r="G15" i="6"/>
  <c r="G14" i="6"/>
  <c r="G13" i="6"/>
  <c r="G12" i="6"/>
  <c r="G11" i="6"/>
  <c r="E11" i="6"/>
  <c r="H11" i="6" s="1"/>
  <c r="G10" i="6"/>
  <c r="E10" i="6"/>
  <c r="H10" i="6" s="1"/>
  <c r="H9" i="6"/>
  <c r="G9" i="6"/>
  <c r="G8" i="6"/>
  <c r="E8" i="6"/>
  <c r="H8" i="6" s="1"/>
  <c r="H7" i="6"/>
  <c r="G7" i="6"/>
  <c r="H6" i="6"/>
  <c r="G6" i="6"/>
  <c r="H5" i="6"/>
  <c r="G5" i="6"/>
  <c r="H4" i="6"/>
  <c r="I4" i="6" s="1"/>
  <c r="G4" i="6"/>
  <c r="H3" i="6"/>
  <c r="G3" i="6"/>
  <c r="E1" i="6"/>
  <c r="F30" i="6" s="1"/>
  <c r="G59" i="5"/>
  <c r="I59" i="5" s="1"/>
  <c r="H57" i="5"/>
  <c r="G57" i="5"/>
  <c r="H56" i="5"/>
  <c r="G56" i="5"/>
  <c r="H55" i="5"/>
  <c r="G55" i="5"/>
  <c r="H54" i="5"/>
  <c r="G54" i="5"/>
  <c r="H53" i="5"/>
  <c r="G53" i="5"/>
  <c r="G52" i="5"/>
  <c r="E52" i="5"/>
  <c r="H52" i="5" s="1"/>
  <c r="H51" i="5"/>
  <c r="G51" i="5"/>
  <c r="H50" i="5"/>
  <c r="G50" i="5"/>
  <c r="H49" i="5"/>
  <c r="G49" i="5"/>
  <c r="H48" i="5"/>
  <c r="I48" i="5" s="1"/>
  <c r="G48" i="5"/>
  <c r="H47" i="5"/>
  <c r="G47" i="5"/>
  <c r="H46" i="5"/>
  <c r="G46" i="5"/>
  <c r="H45" i="5"/>
  <c r="G45" i="5"/>
  <c r="G44" i="5"/>
  <c r="E44" i="5"/>
  <c r="H44" i="5" s="1"/>
  <c r="H43" i="5"/>
  <c r="G43" i="5"/>
  <c r="G42" i="5"/>
  <c r="E42" i="5"/>
  <c r="H42" i="5" s="1"/>
  <c r="H41" i="5"/>
  <c r="G41" i="5"/>
  <c r="H40" i="5"/>
  <c r="G40" i="5"/>
  <c r="G39" i="5"/>
  <c r="E39" i="5"/>
  <c r="H39" i="5" s="1"/>
  <c r="G38" i="5"/>
  <c r="E38" i="5"/>
  <c r="H38" i="5" s="1"/>
  <c r="G37" i="5"/>
  <c r="E37" i="5"/>
  <c r="H37" i="5" s="1"/>
  <c r="H36" i="5"/>
  <c r="I36" i="5" s="1"/>
  <c r="G36" i="5"/>
  <c r="H35" i="5"/>
  <c r="G35" i="5"/>
  <c r="H34" i="5"/>
  <c r="G34" i="5"/>
  <c r="H33" i="5"/>
  <c r="G33" i="5"/>
  <c r="H32" i="5"/>
  <c r="G32" i="5"/>
  <c r="H31" i="5"/>
  <c r="G31" i="5"/>
  <c r="G30" i="5"/>
  <c r="G29" i="5"/>
  <c r="E29" i="5"/>
  <c r="H29" i="5" s="1"/>
  <c r="G28" i="5"/>
  <c r="G27" i="5"/>
  <c r="G26" i="5"/>
  <c r="H25" i="5"/>
  <c r="G25" i="5"/>
  <c r="H24" i="5"/>
  <c r="G24" i="5"/>
  <c r="G23" i="5"/>
  <c r="E23" i="5"/>
  <c r="H23" i="5" s="1"/>
  <c r="G22" i="5"/>
  <c r="E22" i="5"/>
  <c r="H22" i="5" s="1"/>
  <c r="G21" i="5"/>
  <c r="E21" i="5"/>
  <c r="H21" i="5" s="1"/>
  <c r="H20" i="5"/>
  <c r="G20" i="5"/>
  <c r="H19" i="5"/>
  <c r="G19" i="5"/>
  <c r="H18" i="5"/>
  <c r="G18" i="5"/>
  <c r="H17" i="5"/>
  <c r="G17" i="5"/>
  <c r="H16" i="5"/>
  <c r="G16" i="5"/>
  <c r="G15" i="5"/>
  <c r="G14" i="5"/>
  <c r="G13" i="5"/>
  <c r="G12" i="5"/>
  <c r="G11" i="5"/>
  <c r="E11" i="5"/>
  <c r="H11" i="5" s="1"/>
  <c r="G10" i="5"/>
  <c r="E10" i="5"/>
  <c r="H10" i="5" s="1"/>
  <c r="H9" i="5"/>
  <c r="G9" i="5"/>
  <c r="G8" i="5"/>
  <c r="E8" i="5"/>
  <c r="H8" i="5" s="1"/>
  <c r="H7" i="5"/>
  <c r="G7" i="5"/>
  <c r="H6" i="5"/>
  <c r="G6" i="5"/>
  <c r="H5" i="5"/>
  <c r="G5" i="5"/>
  <c r="H4" i="5"/>
  <c r="G4" i="5"/>
  <c r="H3" i="5"/>
  <c r="G3" i="5"/>
  <c r="E1" i="5"/>
  <c r="F30" i="5" s="1"/>
  <c r="G59" i="4"/>
  <c r="I59" i="4" s="1"/>
  <c r="H57" i="4"/>
  <c r="G57" i="4"/>
  <c r="H56" i="4"/>
  <c r="G56" i="4"/>
  <c r="H55" i="4"/>
  <c r="G55" i="4"/>
  <c r="H54" i="4"/>
  <c r="G54" i="4"/>
  <c r="H53" i="4"/>
  <c r="G53" i="4"/>
  <c r="G52" i="4"/>
  <c r="E52" i="4"/>
  <c r="H52" i="4" s="1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G44" i="4"/>
  <c r="E44" i="4"/>
  <c r="H44" i="4" s="1"/>
  <c r="H43" i="4"/>
  <c r="G43" i="4"/>
  <c r="G42" i="4"/>
  <c r="E42" i="4"/>
  <c r="H42" i="4" s="1"/>
  <c r="H41" i="4"/>
  <c r="G41" i="4"/>
  <c r="H40" i="4"/>
  <c r="G40" i="4"/>
  <c r="G39" i="4"/>
  <c r="E39" i="4"/>
  <c r="H39" i="4" s="1"/>
  <c r="G38" i="4"/>
  <c r="E38" i="4"/>
  <c r="H38" i="4" s="1"/>
  <c r="G37" i="4"/>
  <c r="E37" i="4"/>
  <c r="H37" i="4" s="1"/>
  <c r="H36" i="4"/>
  <c r="G36" i="4"/>
  <c r="H35" i="4"/>
  <c r="G35" i="4"/>
  <c r="H34" i="4"/>
  <c r="G34" i="4"/>
  <c r="H33" i="4"/>
  <c r="G33" i="4"/>
  <c r="H32" i="4"/>
  <c r="G32" i="4"/>
  <c r="H31" i="4"/>
  <c r="I31" i="4" s="1"/>
  <c r="G31" i="4"/>
  <c r="G30" i="4"/>
  <c r="G29" i="4"/>
  <c r="E29" i="4"/>
  <c r="H29" i="4" s="1"/>
  <c r="G28" i="4"/>
  <c r="G27" i="4"/>
  <c r="G26" i="4"/>
  <c r="H25" i="4"/>
  <c r="G25" i="4"/>
  <c r="H24" i="4"/>
  <c r="G24" i="4"/>
  <c r="G23" i="4"/>
  <c r="E23" i="4"/>
  <c r="H23" i="4" s="1"/>
  <c r="G22" i="4"/>
  <c r="E22" i="4"/>
  <c r="H22" i="4" s="1"/>
  <c r="G21" i="4"/>
  <c r="E21" i="4"/>
  <c r="H21" i="4" s="1"/>
  <c r="H20" i="4"/>
  <c r="G20" i="4"/>
  <c r="H19" i="4"/>
  <c r="G19" i="4"/>
  <c r="H18" i="4"/>
  <c r="G18" i="4"/>
  <c r="H17" i="4"/>
  <c r="G17" i="4"/>
  <c r="H16" i="4"/>
  <c r="G16" i="4"/>
  <c r="G15" i="4"/>
  <c r="G14" i="4"/>
  <c r="G13" i="4"/>
  <c r="G12" i="4"/>
  <c r="G11" i="4"/>
  <c r="E11" i="4"/>
  <c r="H11" i="4" s="1"/>
  <c r="G10" i="4"/>
  <c r="E10" i="4"/>
  <c r="H10" i="4" s="1"/>
  <c r="H9" i="4"/>
  <c r="I9" i="4" s="1"/>
  <c r="G9" i="4"/>
  <c r="G8" i="4"/>
  <c r="E8" i="4"/>
  <c r="H8" i="4" s="1"/>
  <c r="H7" i="4"/>
  <c r="G7" i="4"/>
  <c r="H6" i="4"/>
  <c r="G6" i="4"/>
  <c r="H5" i="4"/>
  <c r="G5" i="4"/>
  <c r="H4" i="4"/>
  <c r="G4" i="4"/>
  <c r="H3" i="4"/>
  <c r="G3" i="4"/>
  <c r="E1" i="4"/>
  <c r="F30" i="4" s="1"/>
  <c r="G59" i="3"/>
  <c r="I59" i="3" s="1"/>
  <c r="H57" i="3"/>
  <c r="G57" i="3"/>
  <c r="H56" i="3"/>
  <c r="G56" i="3"/>
  <c r="H55" i="3"/>
  <c r="G55" i="3"/>
  <c r="H54" i="3"/>
  <c r="G54" i="3"/>
  <c r="H53" i="3"/>
  <c r="G53" i="3"/>
  <c r="G52" i="3"/>
  <c r="E52" i="3"/>
  <c r="H52" i="3" s="1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G44" i="3"/>
  <c r="E44" i="3"/>
  <c r="H44" i="3" s="1"/>
  <c r="H43" i="3"/>
  <c r="G43" i="3"/>
  <c r="G42" i="3"/>
  <c r="E42" i="3"/>
  <c r="H42" i="3" s="1"/>
  <c r="H41" i="3"/>
  <c r="G41" i="3"/>
  <c r="H40" i="3"/>
  <c r="G40" i="3"/>
  <c r="G39" i="3"/>
  <c r="E39" i="3"/>
  <c r="H39" i="3" s="1"/>
  <c r="G38" i="3"/>
  <c r="E38" i="3"/>
  <c r="H38" i="3" s="1"/>
  <c r="G37" i="3"/>
  <c r="E37" i="3"/>
  <c r="H37" i="3" s="1"/>
  <c r="H36" i="3"/>
  <c r="G36" i="3"/>
  <c r="H35" i="3"/>
  <c r="G35" i="3"/>
  <c r="H34" i="3"/>
  <c r="G34" i="3"/>
  <c r="H33" i="3"/>
  <c r="G33" i="3"/>
  <c r="H32" i="3"/>
  <c r="G32" i="3"/>
  <c r="H31" i="3"/>
  <c r="G31" i="3"/>
  <c r="G30" i="3"/>
  <c r="G29" i="3"/>
  <c r="E29" i="3"/>
  <c r="H29" i="3" s="1"/>
  <c r="G28" i="3"/>
  <c r="G27" i="3"/>
  <c r="G26" i="3"/>
  <c r="H25" i="3"/>
  <c r="G25" i="3"/>
  <c r="H24" i="3"/>
  <c r="G24" i="3"/>
  <c r="G23" i="3"/>
  <c r="E23" i="3"/>
  <c r="H23" i="3" s="1"/>
  <c r="G22" i="3"/>
  <c r="E22" i="3"/>
  <c r="H22" i="3" s="1"/>
  <c r="G21" i="3"/>
  <c r="E21" i="3"/>
  <c r="H21" i="3" s="1"/>
  <c r="H20" i="3"/>
  <c r="G20" i="3"/>
  <c r="H19" i="3"/>
  <c r="G19" i="3"/>
  <c r="H18" i="3"/>
  <c r="G18" i="3"/>
  <c r="H17" i="3"/>
  <c r="G17" i="3"/>
  <c r="H16" i="3"/>
  <c r="G16" i="3"/>
  <c r="G15" i="3"/>
  <c r="G14" i="3"/>
  <c r="G13" i="3"/>
  <c r="G12" i="3"/>
  <c r="G11" i="3"/>
  <c r="E11" i="3"/>
  <c r="H11" i="3" s="1"/>
  <c r="G10" i="3"/>
  <c r="E10" i="3"/>
  <c r="H10" i="3" s="1"/>
  <c r="H9" i="3"/>
  <c r="G9" i="3"/>
  <c r="H8" i="3"/>
  <c r="G8" i="3"/>
  <c r="E8" i="3"/>
  <c r="H7" i="3"/>
  <c r="G7" i="3"/>
  <c r="I7" i="3" s="1"/>
  <c r="H6" i="3"/>
  <c r="G6" i="3"/>
  <c r="H5" i="3"/>
  <c r="G5" i="3"/>
  <c r="I5" i="3" s="1"/>
  <c r="H4" i="3"/>
  <c r="G4" i="3"/>
  <c r="H3" i="3"/>
  <c r="G3" i="3"/>
  <c r="E1" i="3"/>
  <c r="F30" i="3" s="1"/>
  <c r="E39" i="2"/>
  <c r="E29" i="2"/>
  <c r="E11" i="2"/>
  <c r="E10" i="2"/>
  <c r="E42" i="2"/>
  <c r="E21" i="2"/>
  <c r="E38" i="2"/>
  <c r="I9" i="6" l="1"/>
  <c r="I19" i="6"/>
  <c r="I29" i="6"/>
  <c r="I38" i="6"/>
  <c r="I44" i="6"/>
  <c r="I43" i="5"/>
  <c r="I53" i="5"/>
  <c r="I48" i="4"/>
  <c r="I3" i="3"/>
  <c r="I6" i="6"/>
  <c r="I10" i="6"/>
  <c r="I18" i="6"/>
  <c r="I20" i="6"/>
  <c r="I22" i="6"/>
  <c r="I24" i="6"/>
  <c r="I43" i="6"/>
  <c r="I53" i="6"/>
  <c r="I3" i="6"/>
  <c r="I5" i="6"/>
  <c r="I11" i="6"/>
  <c r="I36" i="6"/>
  <c r="I48" i="6"/>
  <c r="I6" i="5"/>
  <c r="I10" i="5"/>
  <c r="I18" i="5"/>
  <c r="I20" i="5"/>
  <c r="I22" i="5"/>
  <c r="I24" i="5"/>
  <c r="I32" i="5"/>
  <c r="I3" i="5"/>
  <c r="I5" i="5"/>
  <c r="I11" i="5"/>
  <c r="I43" i="3"/>
  <c r="I45" i="3"/>
  <c r="I4" i="3"/>
  <c r="I22" i="3"/>
  <c r="I24" i="3"/>
  <c r="I44" i="3"/>
  <c r="I33" i="6"/>
  <c r="F13" i="6"/>
  <c r="E15" i="6"/>
  <c r="I42" i="6"/>
  <c r="I52" i="6"/>
  <c r="I57" i="6"/>
  <c r="I7" i="6"/>
  <c r="E14" i="6"/>
  <c r="I17" i="6"/>
  <c r="E28" i="6"/>
  <c r="I35" i="6"/>
  <c r="I39" i="6"/>
  <c r="I41" i="6"/>
  <c r="I51" i="6"/>
  <c r="I56" i="6"/>
  <c r="F27" i="6"/>
  <c r="I8" i="6"/>
  <c r="F26" i="6"/>
  <c r="I31" i="6"/>
  <c r="F14" i="6"/>
  <c r="H14" i="6" s="1"/>
  <c r="I14" i="6" s="1"/>
  <c r="I21" i="6"/>
  <c r="I23" i="6"/>
  <c r="I25" i="6"/>
  <c r="E27" i="6"/>
  <c r="I34" i="6"/>
  <c r="I46" i="6"/>
  <c r="I9" i="5"/>
  <c r="I19" i="5"/>
  <c r="I29" i="5"/>
  <c r="I33" i="5"/>
  <c r="I45" i="5"/>
  <c r="I47" i="5"/>
  <c r="I49" i="5"/>
  <c r="I55" i="5"/>
  <c r="I4" i="5"/>
  <c r="I16" i="5"/>
  <c r="I38" i="5"/>
  <c r="I40" i="5"/>
  <c r="I44" i="5"/>
  <c r="I50" i="5"/>
  <c r="I54" i="5"/>
  <c r="E14" i="4"/>
  <c r="I10" i="4"/>
  <c r="E28" i="4"/>
  <c r="I32" i="4"/>
  <c r="I36" i="4"/>
  <c r="I16" i="4"/>
  <c r="I22" i="4"/>
  <c r="I24" i="4"/>
  <c r="I47" i="4"/>
  <c r="I49" i="4"/>
  <c r="I51" i="4"/>
  <c r="F13" i="5"/>
  <c r="I16" i="3"/>
  <c r="I36" i="3"/>
  <c r="F26" i="4"/>
  <c r="I43" i="4"/>
  <c r="E15" i="5"/>
  <c r="I42" i="5"/>
  <c r="I9" i="3"/>
  <c r="I33" i="3"/>
  <c r="I3" i="4"/>
  <c r="I5" i="4"/>
  <c r="I7" i="4"/>
  <c r="E15" i="4"/>
  <c r="I20" i="4"/>
  <c r="I33" i="4"/>
  <c r="I42" i="4"/>
  <c r="I44" i="4"/>
  <c r="I53" i="4"/>
  <c r="I57" i="4"/>
  <c r="I7" i="5"/>
  <c r="E14" i="5"/>
  <c r="I17" i="5"/>
  <c r="E28" i="5"/>
  <c r="I35" i="5"/>
  <c r="I37" i="5"/>
  <c r="I39" i="5"/>
  <c r="I41" i="5"/>
  <c r="I51" i="5"/>
  <c r="I56" i="5"/>
  <c r="E12" i="6"/>
  <c r="F15" i="6"/>
  <c r="H15" i="6" s="1"/>
  <c r="I15" i="6" s="1"/>
  <c r="F28" i="6"/>
  <c r="H28" i="6" s="1"/>
  <c r="I28" i="6" s="1"/>
  <c r="E30" i="6"/>
  <c r="H30" i="6" s="1"/>
  <c r="I30" i="6" s="1"/>
  <c r="F27" i="5"/>
  <c r="I4" i="4"/>
  <c r="I8" i="4"/>
  <c r="I45" i="4"/>
  <c r="I8" i="5"/>
  <c r="F26" i="5"/>
  <c r="I31" i="5"/>
  <c r="I52" i="5"/>
  <c r="I57" i="5"/>
  <c r="I8" i="3"/>
  <c r="I10" i="3"/>
  <c r="I17" i="4"/>
  <c r="I37" i="4"/>
  <c r="I39" i="4"/>
  <c r="I41" i="4"/>
  <c r="I52" i="4"/>
  <c r="I54" i="4"/>
  <c r="I56" i="4"/>
  <c r="F14" i="5"/>
  <c r="I21" i="5"/>
  <c r="I23" i="5"/>
  <c r="I25" i="5"/>
  <c r="E27" i="5"/>
  <c r="I34" i="5"/>
  <c r="I46" i="5"/>
  <c r="F12" i="6"/>
  <c r="E13" i="6"/>
  <c r="H13" i="6" s="1"/>
  <c r="I13" i="6" s="1"/>
  <c r="E26" i="6"/>
  <c r="H26" i="6" s="1"/>
  <c r="I26" i="6" s="1"/>
  <c r="F26" i="3"/>
  <c r="I20" i="3"/>
  <c r="I42" i="3"/>
  <c r="I29" i="4"/>
  <c r="I35" i="4"/>
  <c r="I17" i="3"/>
  <c r="I31" i="3"/>
  <c r="I37" i="3"/>
  <c r="I39" i="3"/>
  <c r="I41" i="3"/>
  <c r="I48" i="3"/>
  <c r="I52" i="3"/>
  <c r="I54" i="3"/>
  <c r="I56" i="3"/>
  <c r="F14" i="4"/>
  <c r="H14" i="4" s="1"/>
  <c r="I14" i="4" s="1"/>
  <c r="I19" i="4"/>
  <c r="I21" i="4"/>
  <c r="I23" i="4"/>
  <c r="I25" i="4"/>
  <c r="E27" i="4"/>
  <c r="I34" i="4"/>
  <c r="I46" i="4"/>
  <c r="E12" i="5"/>
  <c r="F15" i="5"/>
  <c r="F28" i="5"/>
  <c r="H28" i="5" s="1"/>
  <c r="I28" i="5" s="1"/>
  <c r="E30" i="5"/>
  <c r="H30" i="5" s="1"/>
  <c r="I30" i="5" s="1"/>
  <c r="E15" i="3"/>
  <c r="I53" i="3"/>
  <c r="I57" i="3"/>
  <c r="I11" i="4"/>
  <c r="E14" i="3"/>
  <c r="E28" i="3"/>
  <c r="I32" i="3"/>
  <c r="I47" i="3"/>
  <c r="I49" i="3"/>
  <c r="I51" i="3"/>
  <c r="I6" i="4"/>
  <c r="F13" i="4"/>
  <c r="I18" i="4"/>
  <c r="F27" i="4"/>
  <c r="H27" i="4" s="1"/>
  <c r="I27" i="4" s="1"/>
  <c r="I38" i="4"/>
  <c r="I40" i="4"/>
  <c r="I50" i="4"/>
  <c r="I55" i="4"/>
  <c r="F12" i="5"/>
  <c r="E13" i="5"/>
  <c r="E26" i="5"/>
  <c r="H26" i="5" s="1"/>
  <c r="I26" i="5" s="1"/>
  <c r="I29" i="3"/>
  <c r="I35" i="3"/>
  <c r="F14" i="3"/>
  <c r="H14" i="3" s="1"/>
  <c r="I14" i="3" s="1"/>
  <c r="I19" i="3"/>
  <c r="I21" i="3"/>
  <c r="I23" i="3"/>
  <c r="I25" i="3"/>
  <c r="E27" i="3"/>
  <c r="I34" i="3"/>
  <c r="I46" i="3"/>
  <c r="E12" i="4"/>
  <c r="F15" i="4"/>
  <c r="F28" i="4"/>
  <c r="H28" i="4" s="1"/>
  <c r="I28" i="4" s="1"/>
  <c r="E30" i="4"/>
  <c r="H30" i="4" s="1"/>
  <c r="I30" i="4" s="1"/>
  <c r="I11" i="3"/>
  <c r="I6" i="3"/>
  <c r="F13" i="3"/>
  <c r="I18" i="3"/>
  <c r="F27" i="3"/>
  <c r="H27" i="3" s="1"/>
  <c r="I27" i="3" s="1"/>
  <c r="I38" i="3"/>
  <c r="I40" i="3"/>
  <c r="I50" i="3"/>
  <c r="I55" i="3"/>
  <c r="F12" i="4"/>
  <c r="E13" i="4"/>
  <c r="E26" i="4"/>
  <c r="H26" i="4" s="1"/>
  <c r="I26" i="4" s="1"/>
  <c r="H26" i="3"/>
  <c r="I26" i="3" s="1"/>
  <c r="E12" i="3"/>
  <c r="F15" i="3"/>
  <c r="H15" i="3" s="1"/>
  <c r="I15" i="3" s="1"/>
  <c r="F28" i="3"/>
  <c r="H28" i="3" s="1"/>
  <c r="I28" i="3" s="1"/>
  <c r="E30" i="3"/>
  <c r="H30" i="3" s="1"/>
  <c r="I30" i="3" s="1"/>
  <c r="F12" i="3"/>
  <c r="H12" i="3" s="1"/>
  <c r="I12" i="3" s="1"/>
  <c r="E13" i="3"/>
  <c r="H13" i="3" s="1"/>
  <c r="I13" i="3" s="1"/>
  <c r="E26" i="3"/>
  <c r="E37" i="2"/>
  <c r="E23" i="2"/>
  <c r="E22" i="2"/>
  <c r="E8" i="2"/>
  <c r="E44" i="2"/>
  <c r="E52" i="2"/>
  <c r="H27" i="6" l="1"/>
  <c r="I27" i="6" s="1"/>
  <c r="H15" i="5"/>
  <c r="I15" i="5" s="1"/>
  <c r="H13" i="5"/>
  <c r="I13" i="5" s="1"/>
  <c r="H13" i="4"/>
  <c r="I13" i="4" s="1"/>
  <c r="H12" i="6"/>
  <c r="I12" i="6" s="1"/>
  <c r="H14" i="5"/>
  <c r="I14" i="5" s="1"/>
  <c r="H15" i="4"/>
  <c r="I15" i="4" s="1"/>
  <c r="H27" i="5"/>
  <c r="I27" i="5" s="1"/>
  <c r="H12" i="5"/>
  <c r="I12" i="5" s="1"/>
  <c r="H12" i="4"/>
  <c r="I12" i="4" s="1"/>
  <c r="G59" i="2"/>
  <c r="I59" i="2" s="1"/>
  <c r="E1" i="2" l="1"/>
  <c r="F12" i="2" l="1"/>
  <c r="F26" i="2"/>
  <c r="F14" i="2"/>
  <c r="F13" i="2"/>
  <c r="F27" i="2"/>
  <c r="F28" i="2"/>
  <c r="F15" i="2"/>
  <c r="E28" i="2"/>
  <c r="E26" i="2"/>
  <c r="F30" i="2"/>
  <c r="E27" i="2"/>
  <c r="E30" i="2"/>
  <c r="E12" i="2"/>
  <c r="E14" i="2"/>
  <c r="E15" i="2"/>
  <c r="E1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3" i="2"/>
  <c r="H5" i="2"/>
  <c r="H7" i="2"/>
  <c r="H11" i="2"/>
  <c r="H18" i="2"/>
  <c r="H37" i="2"/>
  <c r="H39" i="2"/>
  <c r="H42" i="2"/>
  <c r="H50" i="2"/>
  <c r="H53" i="2"/>
  <c r="H57" i="2"/>
  <c r="H4" i="2"/>
  <c r="H6" i="2"/>
  <c r="H8" i="2"/>
  <c r="H9" i="2"/>
  <c r="H10" i="2"/>
  <c r="H16" i="2"/>
  <c r="H17" i="2"/>
  <c r="H19" i="2"/>
  <c r="H20" i="2"/>
  <c r="H21" i="2"/>
  <c r="H22" i="2"/>
  <c r="H23" i="2"/>
  <c r="H24" i="2"/>
  <c r="H25" i="2"/>
  <c r="H29" i="2"/>
  <c r="H31" i="2"/>
  <c r="H32" i="2"/>
  <c r="H33" i="2"/>
  <c r="H34" i="2"/>
  <c r="H35" i="2"/>
  <c r="H36" i="2"/>
  <c r="H38" i="2"/>
  <c r="H40" i="2"/>
  <c r="H41" i="2"/>
  <c r="H43" i="2"/>
  <c r="H44" i="2"/>
  <c r="H45" i="2"/>
  <c r="H46" i="2"/>
  <c r="H47" i="2"/>
  <c r="H48" i="2"/>
  <c r="H49" i="2"/>
  <c r="H51" i="2"/>
  <c r="H52" i="2"/>
  <c r="H54" i="2"/>
  <c r="H55" i="2"/>
  <c r="H56" i="2"/>
  <c r="H3" i="2"/>
  <c r="H14" i="2" l="1"/>
  <c r="I14" i="2" s="1"/>
  <c r="I39" i="2"/>
  <c r="I54" i="2"/>
  <c r="I10" i="2"/>
  <c r="H27" i="2"/>
  <c r="I27" i="2" s="1"/>
  <c r="H26" i="2"/>
  <c r="I26" i="2" s="1"/>
  <c r="I52" i="2"/>
  <c r="H15" i="2"/>
  <c r="I15" i="2" s="1"/>
  <c r="I4" i="2"/>
  <c r="I18" i="2"/>
  <c r="I7" i="2"/>
  <c r="H12" i="2"/>
  <c r="I12" i="2" s="1"/>
  <c r="H28" i="2"/>
  <c r="I28" i="2" s="1"/>
  <c r="I55" i="2"/>
  <c r="I29" i="2"/>
  <c r="I45" i="2"/>
  <c r="I36" i="2"/>
  <c r="I32" i="2"/>
  <c r="H13" i="2"/>
  <c r="I13" i="2" s="1"/>
  <c r="I25" i="2"/>
  <c r="I11" i="2"/>
  <c r="H30" i="2"/>
  <c r="I30" i="2" s="1"/>
  <c r="I56" i="2"/>
  <c r="I40" i="2"/>
  <c r="I23" i="2"/>
  <c r="I33" i="2"/>
  <c r="I37" i="2"/>
  <c r="I21" i="2"/>
  <c r="I42" i="2"/>
  <c r="I20" i="2"/>
  <c r="I48" i="2"/>
  <c r="I51" i="2"/>
  <c r="I57" i="2"/>
  <c r="I46" i="2"/>
  <c r="I38" i="2"/>
  <c r="I22" i="2"/>
  <c r="I9" i="2"/>
  <c r="I31" i="2"/>
  <c r="I17" i="2"/>
  <c r="I41" i="2"/>
  <c r="I24" i="2"/>
  <c r="I47" i="2"/>
  <c r="I43" i="2"/>
  <c r="I34" i="2"/>
  <c r="I19" i="2"/>
  <c r="I16" i="2"/>
  <c r="I49" i="2"/>
  <c r="I8" i="2"/>
  <c r="I5" i="2"/>
  <c r="I3" i="2"/>
  <c r="I44" i="2"/>
  <c r="I35" i="2"/>
  <c r="I50" i="2"/>
  <c r="I6" i="2"/>
  <c r="I53" i="2"/>
</calcChain>
</file>

<file path=xl/sharedStrings.xml><?xml version="1.0" encoding="utf-8"?>
<sst xmlns="http://schemas.openxmlformats.org/spreadsheetml/2006/main" count="398" uniqueCount="96">
  <si>
    <t xml:space="preserve"> 'World Wide'</t>
  </si>
  <si>
    <t xml:space="preserve"> 'Labour Day'</t>
  </si>
  <si>
    <t xml:space="preserve"> 'Australia State Holiday (WA)'</t>
  </si>
  <si>
    <t xml:space="preserve"> 'Australia State Holiday (Vic)'</t>
  </si>
  <si>
    <t xml:space="preserve"> 'Good Friday '</t>
  </si>
  <si>
    <t xml:space="preserve"> 'Holy Saturday'</t>
  </si>
  <si>
    <t xml:space="preserve"> 'Easter Day '</t>
  </si>
  <si>
    <t xml:space="preserve"> 'Easter Monday'</t>
  </si>
  <si>
    <t xml:space="preserve"> 'Anzac Day '</t>
  </si>
  <si>
    <t xml:space="preserve"> 'Australia'</t>
  </si>
  <si>
    <t xml:space="preserve"> 'May Day'</t>
  </si>
  <si>
    <t xml:space="preserve"> 'Australia State Holiday (NT)'</t>
  </si>
  <si>
    <t xml:space="preserve"> 'Australia State Holiday (Qld)'</t>
  </si>
  <si>
    <t xml:space="preserve"> 'Halloween'</t>
  </si>
  <si>
    <t xml:space="preserve"> 'Remembrance Day'</t>
  </si>
  <si>
    <t xml:space="preserve"> 'Christmas Eve'</t>
  </si>
  <si>
    <t xml:space="preserve"> 'Christmas Day'</t>
  </si>
  <si>
    <t xml:space="preserve"> 'Boxing Day'</t>
  </si>
  <si>
    <t xml:space="preserve"> 'India'</t>
  </si>
  <si>
    <t xml:space="preserve"> 'Martin Luther King Day '</t>
  </si>
  <si>
    <t xml:space="preserve"> 'USA'</t>
  </si>
  <si>
    <t xml:space="preserve"> 'Australia Day'</t>
  </si>
  <si>
    <t xml:space="preserve"> 'Republic Day'</t>
  </si>
  <si>
    <t xml:space="preserve"> 'Presidents Day'</t>
  </si>
  <si>
    <t xml:space="preserve"> 'Maha Shivaratri'</t>
  </si>
  <si>
    <t xml:space="preserve"> 'Germany'</t>
  </si>
  <si>
    <t xml:space="preserve"> 'Early May Bank Holiday'</t>
  </si>
  <si>
    <t xml:space="preserve"> 'UK'</t>
  </si>
  <si>
    <t xml:space="preserve"> 'Memorial Day'</t>
  </si>
  <si>
    <t xml:space="preserve"> 'Spring Bank Holiday'</t>
  </si>
  <si>
    <t xml:space="preserve"> 'Ascension Day'</t>
  </si>
  <si>
    <t xml:space="preserve"> 'Whit Sunday'</t>
  </si>
  <si>
    <t xml:space="preserve"> 'Whit Monday'</t>
  </si>
  <si>
    <t xml:space="preserve"> 'Corpus Christi'</t>
  </si>
  <si>
    <t xml:space="preserve"> 'Independence Day'</t>
  </si>
  <si>
    <t xml:space="preserve"> 'Peace Festival'</t>
  </si>
  <si>
    <t xml:space="preserve"> 'Raksha Bandhan'</t>
  </si>
  <si>
    <t xml:space="preserve"> 'Indian Independence Day'</t>
  </si>
  <si>
    <t xml:space="preserve"> 'Krishna Jammashthami'</t>
  </si>
  <si>
    <t xml:space="preserve"> 'Ganesh Chathurthi'</t>
  </si>
  <si>
    <t xml:space="preserve"> 'Mahatma Gandhi Jayanti'</t>
  </si>
  <si>
    <t xml:space="preserve"> 'Day of German Unity'</t>
  </si>
  <si>
    <t xml:space="preserve"> 'Dussera'</t>
  </si>
  <si>
    <t xml:space="preserve"> 'Columbus Day'</t>
  </si>
  <si>
    <t xml:space="preserve"> 'Diwali'</t>
  </si>
  <si>
    <t xml:space="preserve"> 'Reformation Day'</t>
  </si>
  <si>
    <t xml:space="preserve"> 'All Saints'</t>
  </si>
  <si>
    <t xml:space="preserve"> 'Guy Fawkes Day'</t>
  </si>
  <si>
    <t xml:space="preserve"> 'Veterans Day'</t>
  </si>
  <si>
    <t xml:space="preserve"> 'Thanks Giving Day'</t>
  </si>
  <si>
    <t xml:space="preserve"> 'Boxing Day Holiday'</t>
  </si>
  <si>
    <t>year</t>
  </si>
  <si>
    <t>01</t>
  </si>
  <si>
    <t>02</t>
  </si>
  <si>
    <t>03</t>
  </si>
  <si>
    <t>04</t>
  </si>
  <si>
    <t>05</t>
  </si>
  <si>
    <t>06</t>
  </si>
  <si>
    <t>09</t>
  </si>
  <si>
    <t>08</t>
  </si>
  <si>
    <t>07</t>
  </si>
  <si>
    <t>Tag</t>
  </si>
  <si>
    <t>Monat</t>
  </si>
  <si>
    <t>Date</t>
  </si>
  <si>
    <t>Id</t>
  </si>
  <si>
    <t>Location</t>
  </si>
  <si>
    <t>Title</t>
  </si>
  <si>
    <t>Easter Day</t>
  </si>
  <si>
    <t>The Queen's Birthday is observed on the second Monday of June in most of Australia</t>
  </si>
  <si>
    <t>fix</t>
  </si>
  <si>
    <t>depends on easter</t>
  </si>
  <si>
    <t>easter</t>
  </si>
  <si>
    <t>Rule</t>
  </si>
  <si>
    <t>second Sunday of May</t>
  </si>
  <si>
    <t>first Monday of May</t>
  </si>
  <si>
    <t>third Monday of February</t>
  </si>
  <si>
    <t>second Monday of October</t>
  </si>
  <si>
    <t>fourth Thusday of November</t>
  </si>
  <si>
    <t>first Sunday of September</t>
  </si>
  <si>
    <t xml:space="preserve"> 'Germany (Augsburg)'</t>
  </si>
  <si>
    <t>first Monday of September</t>
  </si>
  <si>
    <t>first Monday of October</t>
  </si>
  <si>
    <t>first Monday of March</t>
  </si>
  <si>
    <t>second Monday of March</t>
  </si>
  <si>
    <t>second Monday of June</t>
  </si>
  <si>
    <t>last Monday in September</t>
  </si>
  <si>
    <t xml:space="preserve"> 'Rama Navami'</t>
  </si>
  <si>
    <t xml:space="preserve"> 'Hanuman Jayanti'</t>
  </si>
  <si>
    <t xml:space="preserve"> 'New Year''s Day'</t>
  </si>
  <si>
    <t xml:space="preserve"> 'Valentine''s Day'</t>
  </si>
  <si>
    <t xml:space="preserve"> 'Mother''s Day'</t>
  </si>
  <si>
    <t xml:space="preserve"> 'Queen''s Birthday'</t>
  </si>
  <si>
    <t xml:space="preserve"> 'Father''s Day'</t>
  </si>
  <si>
    <t xml:space="preserve"> 'New Year''s Eve'</t>
  </si>
  <si>
    <t xml:space="preserve"> 'Australia State Holiday (ACT, NSW, SA)'</t>
  </si>
  <si>
    <t>SET SQL_MODE='NO_AUTO_VALUE_ON_ZERO';
/*!40101 SET @OLD_CHARACTER_SET_CLIENT=@@CHARACTER_SET_CLIENT */;
/*!40101 SET @OLD_CHARACTER_SET_RESULTS=@@CHARACTER_SET_RESULTS */;
/*!40101 SET @OLD_COLLATION_CONNECTION=@@COLLATION_CONNECTION */;
/*!40101 SET NAMES utf8 */;
INSERT INTO `wp_eventscalendar_main` (`id`, `eventTitle`, `eventDescription`, `eventLocation`, `eventLinkout`, `eventStartDate`, `eventStartTime`, `eventEndDate`, `eventEndTime`, `accessLevel`, `postID`)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</si>
</sst>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right"/>
    </xf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quotePrefix="1" applyAlignment="1">
      <alignment wrapText="1"/>
    </xf>
  </cellXfs>
  <cellStyles count="1">
    <cellStyle name="Standard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9"/>
  <sheetViews>
    <sheetView workbookViewId="0">
      <selection activeCell="I2" sqref="I2:I32"/>
    </sheetView>
  </sheetViews>
  <sheetFormatPr baseColWidth="10" defaultRowHeight="15" x14ac:dyDescent="0.25"/>
  <cols>
    <col min="2" max="2" width="25.140625" bestFit="1" customWidth="1"/>
    <col min="3" max="3" width="31.140625" customWidth="1"/>
    <col min="4" max="4" width="23" customWidth="1"/>
    <col min="5" max="5" width="16.140625" bestFit="1" customWidth="1"/>
    <col min="6" max="6" width="15.140625" bestFit="1" customWidth="1"/>
    <col min="8" max="8" width="11.28515625" bestFit="1" customWidth="1"/>
    <col min="9" max="9" width="107.42578125" bestFit="1" customWidth="1"/>
  </cols>
  <sheetData>
    <row r="1" spans="1:9" x14ac:dyDescent="0.25">
      <c r="A1" t="s">
        <v>51</v>
      </c>
      <c r="B1">
        <v>2014</v>
      </c>
      <c r="D1" t="s">
        <v>67</v>
      </c>
      <c r="E1" s="4">
        <f>DOLLAR((DAY(MINUTE(year/38)/2+55)&amp;".4."&amp;year)/7,)*7-6</f>
        <v>41749</v>
      </c>
    </row>
    <row r="2" spans="1:9" ht="105" x14ac:dyDescent="0.25">
      <c r="A2" s="3" t="s">
        <v>64</v>
      </c>
      <c r="B2" s="3" t="s">
        <v>66</v>
      </c>
      <c r="C2" s="3" t="s">
        <v>65</v>
      </c>
      <c r="D2" s="3" t="s">
        <v>72</v>
      </c>
      <c r="E2" s="3" t="s">
        <v>61</v>
      </c>
      <c r="F2" s="3" t="s">
        <v>62</v>
      </c>
      <c r="G2" s="3" t="s">
        <v>64</v>
      </c>
      <c r="H2" s="3" t="s">
        <v>63</v>
      </c>
      <c r="I2" s="6" t="s">
        <v>95</v>
      </c>
    </row>
    <row r="3" spans="1:9" x14ac:dyDescent="0.25">
      <c r="A3" s="1">
        <v>1</v>
      </c>
      <c r="B3" t="s">
        <v>88</v>
      </c>
      <c r="C3" t="s">
        <v>0</v>
      </c>
      <c r="D3" t="s">
        <v>69</v>
      </c>
      <c r="E3" s="2" t="s">
        <v>52</v>
      </c>
      <c r="F3" s="2" t="s">
        <v>52</v>
      </c>
      <c r="G3">
        <f t="shared" ref="G3:G24" si="0">(year-2000)*1000+A3</f>
        <v>14001</v>
      </c>
      <c r="H3" t="str">
        <f t="shared" ref="H3:H24" si="1">CONCATENATE("'",year,"-",F3,"-",E3,"'")</f>
        <v>'2014-01-01'</v>
      </c>
      <c r="I3" t="str">
        <f>CONCATENATE("(",G3,",",B3,",'',",C3,",NULL,",H3,",NULL,",H3,",NULL,'public',NULL),")</f>
        <v>(14001, 'New Year''s Day','', 'World Wide',NULL,'2014-01-01',NULL,'2014-01-01',NULL,'public',NULL),</v>
      </c>
    </row>
    <row r="4" spans="1:9" x14ac:dyDescent="0.25">
      <c r="A4" s="1">
        <v>3</v>
      </c>
      <c r="B4" t="s">
        <v>19</v>
      </c>
      <c r="C4" t="s">
        <v>20</v>
      </c>
      <c r="D4" t="s">
        <v>69</v>
      </c>
      <c r="E4" s="2">
        <v>17</v>
      </c>
      <c r="F4" s="2" t="s">
        <v>52</v>
      </c>
      <c r="G4">
        <f t="shared" si="0"/>
        <v>14003</v>
      </c>
      <c r="H4" t="str">
        <f t="shared" si="1"/>
        <v>'2014-01-17'</v>
      </c>
      <c r="I4" t="str">
        <f t="shared" ref="I4:I50" si="2">CONCATENATE("(",G4,",",B4,",'',",C4,",NULL,",H4,",NULL,",H4,",NULL,'public',NULL),")</f>
        <v>(14003, 'Martin Luther King Day ','', 'USA',NULL,'2014-01-17',NULL,'2014-01-17',NULL,'public',NULL),</v>
      </c>
    </row>
    <row r="5" spans="1:9" x14ac:dyDescent="0.25">
      <c r="A5" s="1">
        <v>4</v>
      </c>
      <c r="B5" t="s">
        <v>21</v>
      </c>
      <c r="C5" t="s">
        <v>9</v>
      </c>
      <c r="D5" t="s">
        <v>69</v>
      </c>
      <c r="E5" s="2">
        <v>26</v>
      </c>
      <c r="F5" s="2" t="s">
        <v>52</v>
      </c>
      <c r="G5">
        <f t="shared" si="0"/>
        <v>14004</v>
      </c>
      <c r="H5" t="str">
        <f t="shared" si="1"/>
        <v>'2014-01-26'</v>
      </c>
      <c r="I5" t="str">
        <f t="shared" si="2"/>
        <v>(14004, 'Australia Day','', 'Australia',NULL,'2014-01-26',NULL,'2014-01-26',NULL,'public',NULL),</v>
      </c>
    </row>
    <row r="6" spans="1:9" x14ac:dyDescent="0.25">
      <c r="A6" s="1">
        <v>5</v>
      </c>
      <c r="B6" t="s">
        <v>22</v>
      </c>
      <c r="C6" t="s">
        <v>18</v>
      </c>
      <c r="D6" t="s">
        <v>69</v>
      </c>
      <c r="E6" s="2">
        <v>26</v>
      </c>
      <c r="F6" s="2" t="s">
        <v>52</v>
      </c>
      <c r="G6">
        <f t="shared" si="0"/>
        <v>14005</v>
      </c>
      <c r="H6" t="str">
        <f t="shared" si="1"/>
        <v>'2014-01-26'</v>
      </c>
      <c r="I6" t="str">
        <f t="shared" si="2"/>
        <v>(14005, 'Republic Day','', 'India',NULL,'2014-01-26',NULL,'2014-01-26',NULL,'public',NULL),</v>
      </c>
    </row>
    <row r="7" spans="1:9" x14ac:dyDescent="0.25">
      <c r="A7" s="1">
        <v>7</v>
      </c>
      <c r="B7" t="s">
        <v>89</v>
      </c>
      <c r="C7" t="s">
        <v>0</v>
      </c>
      <c r="D7" t="s">
        <v>69</v>
      </c>
      <c r="E7" s="2">
        <v>14</v>
      </c>
      <c r="F7" s="2" t="s">
        <v>53</v>
      </c>
      <c r="G7">
        <f t="shared" si="0"/>
        <v>14007</v>
      </c>
      <c r="H7" t="str">
        <f t="shared" si="1"/>
        <v>'2014-02-14'</v>
      </c>
      <c r="I7" t="str">
        <f t="shared" si="2"/>
        <v>(14007, 'Valentine''s Day','', 'World Wide',NULL,'2014-02-14',NULL,'2014-02-14',NULL,'public',NULL),</v>
      </c>
    </row>
    <row r="8" spans="1:9" x14ac:dyDescent="0.25">
      <c r="A8" s="1">
        <v>8</v>
      </c>
      <c r="B8" t="s">
        <v>23</v>
      </c>
      <c r="C8" t="s">
        <v>20</v>
      </c>
      <c r="D8" t="s">
        <v>75</v>
      </c>
      <c r="E8" s="2">
        <f>DAY(DATE(year, F8, 1)-1-WEEKDAY(DATE(year,F8,1)-1,3)+7*3)</f>
        <v>17</v>
      </c>
      <c r="F8" s="2" t="s">
        <v>53</v>
      </c>
      <c r="G8">
        <f t="shared" si="0"/>
        <v>14008</v>
      </c>
      <c r="H8" t="str">
        <f t="shared" si="1"/>
        <v>'2014-02-17'</v>
      </c>
      <c r="I8" t="str">
        <f t="shared" si="2"/>
        <v>(14008, 'Presidents Day','', 'USA',NULL,'2014-02-17',NULL,'2014-02-17',NULL,'public',NULL),</v>
      </c>
    </row>
    <row r="9" spans="1:9" hidden="1" x14ac:dyDescent="0.25">
      <c r="A9" s="1">
        <v>10</v>
      </c>
      <c r="B9" t="s">
        <v>24</v>
      </c>
      <c r="C9" t="s">
        <v>18</v>
      </c>
      <c r="E9" s="2" t="s">
        <v>54</v>
      </c>
      <c r="F9" s="2" t="s">
        <v>54</v>
      </c>
      <c r="G9">
        <f t="shared" si="0"/>
        <v>14010</v>
      </c>
      <c r="H9" t="str">
        <f t="shared" si="1"/>
        <v>'2014-03-03'</v>
      </c>
      <c r="I9" t="str">
        <f t="shared" si="2"/>
        <v>(14010, 'Maha Shivaratri','', 'India',NULL,'2014-03-03',NULL,'2014-03-03',NULL,'public',NULL),</v>
      </c>
    </row>
    <row r="10" spans="1:9" x14ac:dyDescent="0.25">
      <c r="A10" s="1">
        <v>11</v>
      </c>
      <c r="B10" t="s">
        <v>1</v>
      </c>
      <c r="C10" t="s">
        <v>2</v>
      </c>
      <c r="D10" t="s">
        <v>82</v>
      </c>
      <c r="E10" s="2">
        <f>DAY(DATE(year, F10, 1)-1-WEEKDAY(DATE(year,F10,1)-1,3)+7*1)</f>
        <v>3</v>
      </c>
      <c r="F10" s="2" t="s">
        <v>54</v>
      </c>
      <c r="G10">
        <f t="shared" si="0"/>
        <v>14011</v>
      </c>
      <c r="H10" t="str">
        <f t="shared" si="1"/>
        <v>'2014-03-3'</v>
      </c>
      <c r="I10" t="str">
        <f t="shared" si="2"/>
        <v>(14011, 'Labour Day','', 'Australia State Holiday (WA)',NULL,'2014-03-3',NULL,'2014-03-3',NULL,'public',NULL),</v>
      </c>
    </row>
    <row r="11" spans="1:9" x14ac:dyDescent="0.25">
      <c r="A11" s="1">
        <v>12</v>
      </c>
      <c r="B11" t="s">
        <v>1</v>
      </c>
      <c r="C11" t="s">
        <v>3</v>
      </c>
      <c r="D11" t="s">
        <v>83</v>
      </c>
      <c r="E11" s="2">
        <f>DAY(DATE(year, F11, 1)-1-WEEKDAY(DATE(year,F11,1)-1,3)+7*2)</f>
        <v>10</v>
      </c>
      <c r="F11" s="2" t="s">
        <v>54</v>
      </c>
      <c r="G11">
        <f t="shared" si="0"/>
        <v>14012</v>
      </c>
      <c r="H11" t="str">
        <f t="shared" si="1"/>
        <v>'2014-03-10'</v>
      </c>
      <c r="I11" t="str">
        <f t="shared" si="2"/>
        <v>(14012, 'Labour Day','', 'Australia State Holiday (Vic)',NULL,'2014-03-10',NULL,'2014-03-10',NULL,'public',NULL),</v>
      </c>
    </row>
    <row r="12" spans="1:9" x14ac:dyDescent="0.25">
      <c r="A12" s="1">
        <v>13</v>
      </c>
      <c r="B12" t="s">
        <v>4</v>
      </c>
      <c r="C12" t="s">
        <v>0</v>
      </c>
      <c r="D12" t="s">
        <v>70</v>
      </c>
      <c r="E12" s="2">
        <f>DAY(easter-2)</f>
        <v>18</v>
      </c>
      <c r="F12" s="2">
        <f>MONTH(easter-2)</f>
        <v>4</v>
      </c>
      <c r="G12">
        <f t="shared" si="0"/>
        <v>14013</v>
      </c>
      <c r="H12" t="str">
        <f t="shared" si="1"/>
        <v>'2014-4-18'</v>
      </c>
      <c r="I12" t="str">
        <f t="shared" si="2"/>
        <v>(14013, 'Good Friday ','', 'World Wide',NULL,'2014-4-18',NULL,'2014-4-18',NULL,'public',NULL),</v>
      </c>
    </row>
    <row r="13" spans="1:9" x14ac:dyDescent="0.25">
      <c r="A13" s="1">
        <v>14</v>
      </c>
      <c r="B13" t="s">
        <v>5</v>
      </c>
      <c r="C13" t="s">
        <v>0</v>
      </c>
      <c r="D13" t="s">
        <v>70</v>
      </c>
      <c r="E13" s="2">
        <f>DAY(easter-1)</f>
        <v>19</v>
      </c>
      <c r="F13" s="2">
        <f>MONTH(easter-1)</f>
        <v>4</v>
      </c>
      <c r="G13">
        <f t="shared" si="0"/>
        <v>14014</v>
      </c>
      <c r="H13" t="str">
        <f t="shared" si="1"/>
        <v>'2014-4-19'</v>
      </c>
      <c r="I13" t="str">
        <f t="shared" si="2"/>
        <v>(14014, 'Holy Saturday','', 'World Wide',NULL,'2014-4-19',NULL,'2014-4-19',NULL,'public',NULL),</v>
      </c>
    </row>
    <row r="14" spans="1:9" x14ac:dyDescent="0.25">
      <c r="A14" s="1">
        <v>15</v>
      </c>
      <c r="B14" t="s">
        <v>6</v>
      </c>
      <c r="C14" t="s">
        <v>0</v>
      </c>
      <c r="D14" t="s">
        <v>71</v>
      </c>
      <c r="E14" s="2">
        <f>DAY(easter)</f>
        <v>20</v>
      </c>
      <c r="F14" s="2">
        <f>MONTH(easter)</f>
        <v>4</v>
      </c>
      <c r="G14">
        <f t="shared" si="0"/>
        <v>14015</v>
      </c>
      <c r="H14" t="str">
        <f t="shared" si="1"/>
        <v>'2014-4-20'</v>
      </c>
      <c r="I14" t="str">
        <f t="shared" si="2"/>
        <v>(14015, 'Easter Day ','', 'World Wide',NULL,'2014-4-20',NULL,'2014-4-20',NULL,'public',NULL),</v>
      </c>
    </row>
    <row r="15" spans="1:9" x14ac:dyDescent="0.25">
      <c r="A15" s="1">
        <v>16</v>
      </c>
      <c r="B15" t="s">
        <v>7</v>
      </c>
      <c r="C15" t="s">
        <v>0</v>
      </c>
      <c r="D15" t="s">
        <v>70</v>
      </c>
      <c r="E15" s="2">
        <f>DAY(easter+1)</f>
        <v>21</v>
      </c>
      <c r="F15" s="2">
        <f>MONTH(easter+1)</f>
        <v>4</v>
      </c>
      <c r="G15">
        <f t="shared" si="0"/>
        <v>14016</v>
      </c>
      <c r="H15" t="str">
        <f t="shared" si="1"/>
        <v>'2014-4-21'</v>
      </c>
      <c r="I15" t="str">
        <f t="shared" si="2"/>
        <v>(14016, 'Easter Monday','', 'World Wide',NULL,'2014-4-21',NULL,'2014-4-21',NULL,'public',NULL),</v>
      </c>
    </row>
    <row r="16" spans="1:9" hidden="1" x14ac:dyDescent="0.25">
      <c r="A16" s="1">
        <v>17</v>
      </c>
      <c r="B16" t="s">
        <v>86</v>
      </c>
      <c r="C16" t="s">
        <v>18</v>
      </c>
      <c r="E16" s="2">
        <v>12</v>
      </c>
      <c r="F16" s="2" t="s">
        <v>55</v>
      </c>
      <c r="G16">
        <f t="shared" si="0"/>
        <v>14017</v>
      </c>
      <c r="H16" t="str">
        <f t="shared" si="1"/>
        <v>'2014-04-12'</v>
      </c>
      <c r="I16" t="str">
        <f t="shared" si="2"/>
        <v>(14017, 'Rama Navami','', 'India',NULL,'2014-04-12',NULL,'2014-04-12',NULL,'public',NULL),</v>
      </c>
    </row>
    <row r="17" spans="1:10" hidden="1" x14ac:dyDescent="0.25">
      <c r="A17" s="1">
        <v>18</v>
      </c>
      <c r="B17" t="s">
        <v>87</v>
      </c>
      <c r="C17" t="s">
        <v>18</v>
      </c>
      <c r="E17" s="2">
        <v>18</v>
      </c>
      <c r="F17" s="2" t="s">
        <v>55</v>
      </c>
      <c r="G17">
        <f t="shared" si="0"/>
        <v>14018</v>
      </c>
      <c r="H17" t="str">
        <f t="shared" si="1"/>
        <v>'2014-04-18'</v>
      </c>
      <c r="I17" t="str">
        <f t="shared" si="2"/>
        <v>(14018, 'Hanuman Jayanti','', 'India',NULL,'2014-04-18',NULL,'2014-04-18',NULL,'public',NULL),</v>
      </c>
    </row>
    <row r="18" spans="1:10" x14ac:dyDescent="0.25">
      <c r="A18" s="1">
        <v>19</v>
      </c>
      <c r="B18" t="s">
        <v>8</v>
      </c>
      <c r="C18" t="s">
        <v>9</v>
      </c>
      <c r="D18" t="s">
        <v>69</v>
      </c>
      <c r="E18" s="2">
        <v>25</v>
      </c>
      <c r="F18" s="2" t="s">
        <v>55</v>
      </c>
      <c r="G18">
        <f t="shared" si="0"/>
        <v>14019</v>
      </c>
      <c r="H18" t="str">
        <f t="shared" si="1"/>
        <v>'2014-04-25'</v>
      </c>
      <c r="I18" t="str">
        <f t="shared" si="2"/>
        <v>(14019, 'Anzac Day ','', 'Australia',NULL,'2014-04-25',NULL,'2014-04-25',NULL,'public',NULL),</v>
      </c>
    </row>
    <row r="19" spans="1:10" x14ac:dyDescent="0.25">
      <c r="A19" s="1">
        <v>20</v>
      </c>
      <c r="B19" t="s">
        <v>10</v>
      </c>
      <c r="C19" t="s">
        <v>25</v>
      </c>
      <c r="D19" t="s">
        <v>69</v>
      </c>
      <c r="E19" s="2" t="s">
        <v>52</v>
      </c>
      <c r="F19" s="2" t="s">
        <v>56</v>
      </c>
      <c r="G19">
        <f t="shared" si="0"/>
        <v>14020</v>
      </c>
      <c r="H19" t="str">
        <f t="shared" si="1"/>
        <v>'2014-05-01'</v>
      </c>
      <c r="I19" t="str">
        <f t="shared" si="2"/>
        <v>(14020, 'May Day','', 'Germany',NULL,'2014-05-01',NULL,'2014-05-01',NULL,'public',NULL),</v>
      </c>
    </row>
    <row r="20" spans="1:10" x14ac:dyDescent="0.25">
      <c r="A20" s="1">
        <v>21</v>
      </c>
      <c r="B20" t="s">
        <v>10</v>
      </c>
      <c r="C20" t="s">
        <v>11</v>
      </c>
      <c r="D20" t="s">
        <v>69</v>
      </c>
      <c r="E20" s="2" t="s">
        <v>53</v>
      </c>
      <c r="F20" s="2" t="s">
        <v>56</v>
      </c>
      <c r="G20">
        <f t="shared" si="0"/>
        <v>14021</v>
      </c>
      <c r="H20" t="str">
        <f t="shared" si="1"/>
        <v>'2014-05-02'</v>
      </c>
      <c r="I20" t="str">
        <f t="shared" si="2"/>
        <v>(14021, 'May Day','', 'Australia State Holiday (NT)',NULL,'2014-05-02',NULL,'2014-05-02',NULL,'public',NULL),</v>
      </c>
    </row>
    <row r="21" spans="1:10" x14ac:dyDescent="0.25">
      <c r="A21" s="1">
        <v>22</v>
      </c>
      <c r="B21" t="s">
        <v>1</v>
      </c>
      <c r="C21" t="s">
        <v>12</v>
      </c>
      <c r="D21" t="s">
        <v>74</v>
      </c>
      <c r="E21" s="2">
        <f>DAY(DATE(year, F21, 1)-1-WEEKDAY(DATE(year,F21,1)-1,3)+7*1)</f>
        <v>5</v>
      </c>
      <c r="F21" s="2" t="s">
        <v>56</v>
      </c>
      <c r="G21">
        <f t="shared" si="0"/>
        <v>14022</v>
      </c>
      <c r="H21" t="str">
        <f t="shared" si="1"/>
        <v>'2014-05-5'</v>
      </c>
      <c r="I21" t="str">
        <f t="shared" si="2"/>
        <v>(14022, 'Labour Day','', 'Australia State Holiday (Qld)',NULL,'2014-05-5',NULL,'2014-05-5',NULL,'public',NULL),</v>
      </c>
    </row>
    <row r="22" spans="1:10" x14ac:dyDescent="0.25">
      <c r="A22" s="1">
        <v>23</v>
      </c>
      <c r="B22" t="s">
        <v>26</v>
      </c>
      <c r="C22" t="s">
        <v>27</v>
      </c>
      <c r="D22" t="s">
        <v>74</v>
      </c>
      <c r="E22" s="2">
        <f>DAY(DATE(year, F22, 1)-1-WEEKDAY(DATE(year,F22,1)-1,3)+7*1)</f>
        <v>5</v>
      </c>
      <c r="F22" s="2" t="s">
        <v>56</v>
      </c>
      <c r="G22">
        <f t="shared" si="0"/>
        <v>14023</v>
      </c>
      <c r="H22" t="str">
        <f t="shared" si="1"/>
        <v>'2014-05-5'</v>
      </c>
      <c r="I22" t="str">
        <f t="shared" si="2"/>
        <v>(14023, 'Early May Bank Holiday','', 'UK',NULL,'2014-05-5',NULL,'2014-05-5',NULL,'public',NULL),</v>
      </c>
    </row>
    <row r="23" spans="1:10" x14ac:dyDescent="0.25">
      <c r="A23" s="1">
        <v>24</v>
      </c>
      <c r="B23" t="s">
        <v>90</v>
      </c>
      <c r="C23" t="s">
        <v>9</v>
      </c>
      <c r="D23" t="s">
        <v>73</v>
      </c>
      <c r="E23" s="2">
        <f>DAY(DATE(year, F23, 1)-1-WEEKDAY(DATE(year,F23,1)-7,3)+7*2)</f>
        <v>11</v>
      </c>
      <c r="F23" s="2" t="s">
        <v>56</v>
      </c>
      <c r="G23">
        <f t="shared" si="0"/>
        <v>14024</v>
      </c>
      <c r="H23" t="str">
        <f t="shared" si="1"/>
        <v>'2014-05-11'</v>
      </c>
      <c r="I23" t="str">
        <f t="shared" si="2"/>
        <v>(14024, 'Mother''s Day','', 'Australia',NULL,'2014-05-11',NULL,'2014-05-11',NULL,'public',NULL),</v>
      </c>
    </row>
    <row r="24" spans="1:10" x14ac:dyDescent="0.25">
      <c r="A24" s="1">
        <v>25</v>
      </c>
      <c r="B24" t="s">
        <v>28</v>
      </c>
      <c r="C24" t="s">
        <v>20</v>
      </c>
      <c r="D24" t="s">
        <v>69</v>
      </c>
      <c r="E24" s="2">
        <v>30</v>
      </c>
      <c r="F24" s="2" t="s">
        <v>56</v>
      </c>
      <c r="G24">
        <f t="shared" si="0"/>
        <v>14025</v>
      </c>
      <c r="H24" t="str">
        <f t="shared" si="1"/>
        <v>'2014-05-30'</v>
      </c>
      <c r="I24" t="str">
        <f t="shared" si="2"/>
        <v>(14025, 'Memorial Day','', 'USA',NULL,'2014-05-30',NULL,'2014-05-30',NULL,'public',NULL),</v>
      </c>
    </row>
    <row r="25" spans="1:10" x14ac:dyDescent="0.25">
      <c r="A25" s="1">
        <v>26</v>
      </c>
      <c r="B25" t="s">
        <v>29</v>
      </c>
      <c r="C25" t="s">
        <v>27</v>
      </c>
      <c r="D25" t="s">
        <v>69</v>
      </c>
      <c r="E25" s="2">
        <v>30</v>
      </c>
      <c r="F25" s="2" t="s">
        <v>56</v>
      </c>
      <c r="G25">
        <f t="shared" ref="G25:G50" si="3">(year-2000)*1000+A25</f>
        <v>14026</v>
      </c>
      <c r="H25" t="str">
        <f t="shared" ref="H25:H50" si="4">CONCATENATE("'",year,"-",F25,"-",E25,"'")</f>
        <v>'2014-05-30'</v>
      </c>
      <c r="I25" t="str">
        <f t="shared" si="2"/>
        <v>(14026, 'Spring Bank Holiday','', 'UK',NULL,'2014-05-30',NULL,'2014-05-30',NULL,'public',NULL),</v>
      </c>
    </row>
    <row r="26" spans="1:10" x14ac:dyDescent="0.25">
      <c r="A26" s="1">
        <v>27</v>
      </c>
      <c r="B26" t="s">
        <v>30</v>
      </c>
      <c r="C26" t="s">
        <v>25</v>
      </c>
      <c r="D26" t="s">
        <v>69</v>
      </c>
      <c r="E26" s="2">
        <f>DAY(easter+39)</f>
        <v>29</v>
      </c>
      <c r="F26" s="2">
        <f>MONTH(easter+39)</f>
        <v>5</v>
      </c>
      <c r="G26">
        <f t="shared" si="3"/>
        <v>14027</v>
      </c>
      <c r="H26" t="str">
        <f t="shared" si="4"/>
        <v>'2014-5-29'</v>
      </c>
      <c r="I26" t="str">
        <f t="shared" si="2"/>
        <v>(14027, 'Ascension Day','', 'Germany',NULL,'2014-5-29',NULL,'2014-5-29',NULL,'public',NULL),</v>
      </c>
    </row>
    <row r="27" spans="1:10" x14ac:dyDescent="0.25">
      <c r="A27" s="1">
        <v>28</v>
      </c>
      <c r="B27" t="s">
        <v>31</v>
      </c>
      <c r="C27" t="s">
        <v>25</v>
      </c>
      <c r="D27" t="s">
        <v>70</v>
      </c>
      <c r="E27" s="2">
        <f>DAY(easter+49)</f>
        <v>8</v>
      </c>
      <c r="F27" s="2">
        <f>MONTH(easter+49)</f>
        <v>6</v>
      </c>
      <c r="G27">
        <f t="shared" si="3"/>
        <v>14028</v>
      </c>
      <c r="H27" t="str">
        <f t="shared" si="4"/>
        <v>'2014-6-8'</v>
      </c>
      <c r="I27" t="str">
        <f t="shared" si="2"/>
        <v>(14028, 'Whit Sunday','', 'Germany',NULL,'2014-6-8',NULL,'2014-6-8',NULL,'public',NULL),</v>
      </c>
    </row>
    <row r="28" spans="1:10" x14ac:dyDescent="0.25">
      <c r="A28" s="1">
        <v>29</v>
      </c>
      <c r="B28" t="s">
        <v>32</v>
      </c>
      <c r="C28" t="s">
        <v>25</v>
      </c>
      <c r="D28" t="s">
        <v>70</v>
      </c>
      <c r="E28" s="2">
        <f>DAY(easter+50)</f>
        <v>9</v>
      </c>
      <c r="F28" s="2">
        <f>MONTH(easter+50)</f>
        <v>6</v>
      </c>
      <c r="G28">
        <f t="shared" si="3"/>
        <v>14029</v>
      </c>
      <c r="H28" t="str">
        <f t="shared" si="4"/>
        <v>'2014-6-9'</v>
      </c>
      <c r="I28" t="str">
        <f t="shared" si="2"/>
        <v>(14029, 'Whit Monday','', 'Germany',NULL,'2014-6-9',NULL,'2014-6-9',NULL,'public',NULL),</v>
      </c>
    </row>
    <row r="29" spans="1:10" x14ac:dyDescent="0.25">
      <c r="A29" s="1">
        <v>30</v>
      </c>
      <c r="B29" t="s">
        <v>91</v>
      </c>
      <c r="C29" t="s">
        <v>9</v>
      </c>
      <c r="D29" t="s">
        <v>84</v>
      </c>
      <c r="E29" s="2">
        <f>DAY(DATE(year, F29, 1)-1-WEEKDAY(DATE(year,F29,1)-1,3)+7*2)</f>
        <v>9</v>
      </c>
      <c r="F29" s="2" t="s">
        <v>57</v>
      </c>
      <c r="G29">
        <f t="shared" si="3"/>
        <v>14030</v>
      </c>
      <c r="H29" t="str">
        <f t="shared" si="4"/>
        <v>'2014-06-9'</v>
      </c>
      <c r="I29" t="str">
        <f t="shared" si="2"/>
        <v>(14030, 'Queen''s Birthday','', 'Australia',NULL,'2014-06-9',NULL,'2014-06-9',NULL,'public',NULL),</v>
      </c>
      <c r="J29" s="5" t="s">
        <v>68</v>
      </c>
    </row>
    <row r="30" spans="1:10" x14ac:dyDescent="0.25">
      <c r="A30" s="1">
        <v>31</v>
      </c>
      <c r="B30" t="s">
        <v>33</v>
      </c>
      <c r="C30" t="s">
        <v>25</v>
      </c>
      <c r="D30" t="s">
        <v>70</v>
      </c>
      <c r="E30" s="2">
        <f>DAY(easter+60)</f>
        <v>19</v>
      </c>
      <c r="F30" s="2">
        <f>MONTH(easter+60)</f>
        <v>6</v>
      </c>
      <c r="G30">
        <f t="shared" si="3"/>
        <v>14031</v>
      </c>
      <c r="H30" t="str">
        <f t="shared" si="4"/>
        <v>'2014-6-19'</v>
      </c>
      <c r="I30" t="str">
        <f t="shared" si="2"/>
        <v>(14031, 'Corpus Christi','', 'Germany',NULL,'2014-6-19',NULL,'2014-6-19',NULL,'public',NULL),</v>
      </c>
    </row>
    <row r="31" spans="1:10" x14ac:dyDescent="0.25">
      <c r="A31" s="1">
        <v>32</v>
      </c>
      <c r="B31" t="s">
        <v>34</v>
      </c>
      <c r="C31" t="s">
        <v>20</v>
      </c>
      <c r="D31" t="s">
        <v>69</v>
      </c>
      <c r="E31" s="2">
        <v>4</v>
      </c>
      <c r="F31" s="2" t="s">
        <v>60</v>
      </c>
      <c r="G31">
        <f t="shared" si="3"/>
        <v>14032</v>
      </c>
      <c r="H31" t="str">
        <f t="shared" si="4"/>
        <v>'2014-07-4'</v>
      </c>
      <c r="I31" t="str">
        <f t="shared" si="2"/>
        <v>(14032, 'Independence Day','', 'USA',NULL,'2014-07-4',NULL,'2014-07-4',NULL,'public',NULL),</v>
      </c>
    </row>
    <row r="32" spans="1:10" x14ac:dyDescent="0.25">
      <c r="A32" s="1">
        <v>33</v>
      </c>
      <c r="B32" t="s">
        <v>35</v>
      </c>
      <c r="C32" t="s">
        <v>79</v>
      </c>
      <c r="D32" t="s">
        <v>69</v>
      </c>
      <c r="E32" s="2" t="s">
        <v>59</v>
      </c>
      <c r="F32" s="2" t="s">
        <v>59</v>
      </c>
      <c r="G32">
        <f t="shared" si="3"/>
        <v>14033</v>
      </c>
      <c r="H32" t="str">
        <f t="shared" si="4"/>
        <v>'2014-08-08'</v>
      </c>
      <c r="I32" t="str">
        <f t="shared" si="2"/>
        <v>(14033, 'Peace Festival','', 'Germany (Augsburg)',NULL,'2014-08-08',NULL,'2014-08-08',NULL,'public',NULL),</v>
      </c>
    </row>
    <row r="33" spans="1:10" hidden="1" x14ac:dyDescent="0.25">
      <c r="A33" s="1">
        <v>34</v>
      </c>
      <c r="B33" t="s">
        <v>36</v>
      </c>
      <c r="C33" t="s">
        <v>18</v>
      </c>
      <c r="E33" s="2">
        <v>13</v>
      </c>
      <c r="F33" s="2" t="s">
        <v>59</v>
      </c>
      <c r="G33">
        <f t="shared" si="3"/>
        <v>14034</v>
      </c>
      <c r="H33" t="str">
        <f t="shared" si="4"/>
        <v>'2014-08-13'</v>
      </c>
      <c r="I33" t="str">
        <f t="shared" si="2"/>
        <v>(14034, 'Raksha Bandhan','', 'India',NULL,'2014-08-13',NULL,'2014-08-13',NULL,'public',NULL),</v>
      </c>
    </row>
    <row r="34" spans="1:10" x14ac:dyDescent="0.25">
      <c r="A34" s="1">
        <v>35</v>
      </c>
      <c r="B34" t="s">
        <v>37</v>
      </c>
      <c r="C34" t="s">
        <v>18</v>
      </c>
      <c r="D34" t="s">
        <v>69</v>
      </c>
      <c r="E34" s="2">
        <v>15</v>
      </c>
      <c r="F34" s="2" t="s">
        <v>59</v>
      </c>
      <c r="G34">
        <f t="shared" si="3"/>
        <v>14035</v>
      </c>
      <c r="H34" t="str">
        <f t="shared" si="4"/>
        <v>'2014-08-15'</v>
      </c>
      <c r="I34" t="str">
        <f t="shared" si="2"/>
        <v>(14035, 'Indian Independence Day','', 'India',NULL,'2014-08-15',NULL,'2014-08-15',NULL,'public',NULL),</v>
      </c>
    </row>
    <row r="35" spans="1:10" hidden="1" x14ac:dyDescent="0.25">
      <c r="A35" s="1">
        <v>36</v>
      </c>
      <c r="B35" t="s">
        <v>38</v>
      </c>
      <c r="C35" t="s">
        <v>18</v>
      </c>
      <c r="E35" s="2">
        <v>22</v>
      </c>
      <c r="F35" s="2" t="s">
        <v>59</v>
      </c>
      <c r="G35">
        <f t="shared" si="3"/>
        <v>14036</v>
      </c>
      <c r="H35" t="str">
        <f t="shared" si="4"/>
        <v>'2014-08-22'</v>
      </c>
      <c r="I35" t="str">
        <f t="shared" si="2"/>
        <v>(14036, 'Krishna Jammashthami','', 'India',NULL,'2014-08-22',NULL,'2014-08-22',NULL,'public',NULL),</v>
      </c>
    </row>
    <row r="36" spans="1:10" hidden="1" x14ac:dyDescent="0.25">
      <c r="A36" s="1">
        <v>37</v>
      </c>
      <c r="B36" t="s">
        <v>39</v>
      </c>
      <c r="C36" t="s">
        <v>18</v>
      </c>
      <c r="E36" s="2" t="s">
        <v>52</v>
      </c>
      <c r="F36" s="2" t="s">
        <v>58</v>
      </c>
      <c r="G36">
        <f t="shared" si="3"/>
        <v>14037</v>
      </c>
      <c r="H36" t="str">
        <f t="shared" si="4"/>
        <v>'2014-09-01'</v>
      </c>
      <c r="I36" t="str">
        <f t="shared" si="2"/>
        <v>(14037, 'Ganesh Chathurthi','', 'India',NULL,'2014-09-01',NULL,'2014-09-01',NULL,'public',NULL),</v>
      </c>
    </row>
    <row r="37" spans="1:10" x14ac:dyDescent="0.25">
      <c r="A37" s="1">
        <v>38</v>
      </c>
      <c r="B37" t="s">
        <v>92</v>
      </c>
      <c r="C37" t="s">
        <v>9</v>
      </c>
      <c r="D37" t="s">
        <v>78</v>
      </c>
      <c r="E37" s="2">
        <f>DAY(DATE(year, F37, 1)-1-WEEKDAY(DATE(year,F37,1)-7,3)+7*1)</f>
        <v>7</v>
      </c>
      <c r="F37" s="2" t="s">
        <v>58</v>
      </c>
      <c r="G37">
        <f t="shared" si="3"/>
        <v>14038</v>
      </c>
      <c r="H37" t="str">
        <f t="shared" si="4"/>
        <v>'2014-09-7'</v>
      </c>
      <c r="I37" t="str">
        <f t="shared" si="2"/>
        <v>(14038, 'Father''s Day','', 'Australia',NULL,'2014-09-7',NULL,'2014-09-7',NULL,'public',NULL),</v>
      </c>
    </row>
    <row r="38" spans="1:10" x14ac:dyDescent="0.25">
      <c r="A38" s="1">
        <v>39</v>
      </c>
      <c r="B38" t="s">
        <v>1</v>
      </c>
      <c r="C38" t="s">
        <v>20</v>
      </c>
      <c r="D38" t="s">
        <v>80</v>
      </c>
      <c r="E38" s="2">
        <f>DAY(DATE(year, F38, 1)-1-WEEKDAY(DATE(year,F38,1)-1,3)+7*1)</f>
        <v>1</v>
      </c>
      <c r="F38" s="2" t="s">
        <v>58</v>
      </c>
      <c r="G38">
        <f t="shared" si="3"/>
        <v>14039</v>
      </c>
      <c r="H38" t="str">
        <f t="shared" si="4"/>
        <v>'2014-09-1'</v>
      </c>
      <c r="I38" t="str">
        <f t="shared" si="2"/>
        <v>(14039, 'Labour Day','', 'USA',NULL,'2014-09-1',NULL,'2014-09-1',NULL,'public',NULL),</v>
      </c>
    </row>
    <row r="39" spans="1:10" x14ac:dyDescent="0.25">
      <c r="A39" s="1">
        <v>40</v>
      </c>
      <c r="B39" t="s">
        <v>91</v>
      </c>
      <c r="C39" t="s">
        <v>2</v>
      </c>
      <c r="D39" t="s">
        <v>85</v>
      </c>
      <c r="E39" s="2">
        <f>DAY(DATE(year, 10, 1)-1-WEEKDAY(DATE(year,10,1)-1,3)+7*1-7)</f>
        <v>29</v>
      </c>
      <c r="F39" s="2" t="s">
        <v>58</v>
      </c>
      <c r="G39">
        <f t="shared" si="3"/>
        <v>14040</v>
      </c>
      <c r="H39" t="str">
        <f t="shared" si="4"/>
        <v>'2014-09-29'</v>
      </c>
      <c r="I39" t="str">
        <f t="shared" si="2"/>
        <v>(14040, 'Queen''s Birthday','', 'Australia State Holiday (WA)',NULL,'2014-09-29',NULL,'2014-09-29',NULL,'public',NULL),</v>
      </c>
      <c r="J39" s="5" t="s">
        <v>68</v>
      </c>
    </row>
    <row r="40" spans="1:10" x14ac:dyDescent="0.25">
      <c r="A40" s="1">
        <v>41</v>
      </c>
      <c r="B40" t="s">
        <v>40</v>
      </c>
      <c r="C40" t="s">
        <v>18</v>
      </c>
      <c r="D40" t="s">
        <v>69</v>
      </c>
      <c r="E40" s="2" t="s">
        <v>53</v>
      </c>
      <c r="F40" s="2">
        <v>10</v>
      </c>
      <c r="G40">
        <f t="shared" si="3"/>
        <v>14041</v>
      </c>
      <c r="H40" t="str">
        <f t="shared" si="4"/>
        <v>'2014-10-02'</v>
      </c>
      <c r="I40" t="str">
        <f t="shared" si="2"/>
        <v>(14041, 'Mahatma Gandhi Jayanti','', 'India',NULL,'2014-10-02',NULL,'2014-10-02',NULL,'public',NULL),</v>
      </c>
    </row>
    <row r="41" spans="1:10" x14ac:dyDescent="0.25">
      <c r="A41" s="1">
        <v>42</v>
      </c>
      <c r="B41" t="s">
        <v>41</v>
      </c>
      <c r="C41" t="s">
        <v>25</v>
      </c>
      <c r="D41" t="s">
        <v>69</v>
      </c>
      <c r="E41" s="2" t="s">
        <v>54</v>
      </c>
      <c r="F41" s="2">
        <v>10</v>
      </c>
      <c r="G41">
        <f t="shared" si="3"/>
        <v>14042</v>
      </c>
      <c r="H41" t="str">
        <f t="shared" si="4"/>
        <v>'2014-10-03'</v>
      </c>
      <c r="I41" t="str">
        <f t="shared" si="2"/>
        <v>(14042, 'Day of German Unity','', 'Germany',NULL,'2014-10-03',NULL,'2014-10-03',NULL,'public',NULL),</v>
      </c>
    </row>
    <row r="42" spans="1:10" x14ac:dyDescent="0.25">
      <c r="A42" s="1">
        <v>43</v>
      </c>
      <c r="B42" t="s">
        <v>1</v>
      </c>
      <c r="C42" t="s">
        <v>94</v>
      </c>
      <c r="D42" t="s">
        <v>81</v>
      </c>
      <c r="E42" s="2">
        <f>DAY(DATE(year, F42, 1)-1-WEEKDAY(DATE(year,F42,1)-1,3)+7*1)</f>
        <v>6</v>
      </c>
      <c r="F42" s="2">
        <v>10</v>
      </c>
      <c r="G42">
        <f t="shared" si="3"/>
        <v>14043</v>
      </c>
      <c r="H42" t="str">
        <f t="shared" si="4"/>
        <v>'2014-10-6'</v>
      </c>
      <c r="I42" t="str">
        <f t="shared" si="2"/>
        <v>(14043, 'Labour Day','', 'Australia State Holiday (ACT, NSW, SA)',NULL,'2014-10-6',NULL,'2014-10-6',NULL,'public',NULL),</v>
      </c>
    </row>
    <row r="43" spans="1:10" hidden="1" x14ac:dyDescent="0.25">
      <c r="A43" s="1">
        <v>44</v>
      </c>
      <c r="B43" t="s">
        <v>42</v>
      </c>
      <c r="C43" t="s">
        <v>18</v>
      </c>
      <c r="E43" s="2" t="s">
        <v>57</v>
      </c>
      <c r="F43" s="2">
        <v>10</v>
      </c>
      <c r="G43">
        <f t="shared" si="3"/>
        <v>14044</v>
      </c>
      <c r="H43" t="str">
        <f t="shared" si="4"/>
        <v>'2014-10-06'</v>
      </c>
      <c r="I43" t="str">
        <f t="shared" si="2"/>
        <v>(14044, 'Dussera','', 'India',NULL,'2014-10-06',NULL,'2014-10-06',NULL,'public',NULL),</v>
      </c>
    </row>
    <row r="44" spans="1:10" x14ac:dyDescent="0.25">
      <c r="A44" s="1">
        <v>45</v>
      </c>
      <c r="B44" t="s">
        <v>43</v>
      </c>
      <c r="C44" t="s">
        <v>20</v>
      </c>
      <c r="D44" t="s">
        <v>76</v>
      </c>
      <c r="E44" s="2">
        <f>DAY(DATE(year, F44, 1)-1-WEEKDAY(DATE(year,F44,1)-1,3)+7*2)</f>
        <v>13</v>
      </c>
      <c r="F44" s="2">
        <v>10</v>
      </c>
      <c r="G44">
        <f t="shared" si="3"/>
        <v>14045</v>
      </c>
      <c r="H44" t="str">
        <f t="shared" si="4"/>
        <v>'2014-10-13'</v>
      </c>
      <c r="I44" t="str">
        <f t="shared" si="2"/>
        <v>(14045, 'Columbus Day','', 'USA',NULL,'2014-10-13',NULL,'2014-10-13',NULL,'public',NULL),</v>
      </c>
    </row>
    <row r="45" spans="1:10" hidden="1" x14ac:dyDescent="0.25">
      <c r="A45" s="1">
        <v>46</v>
      </c>
      <c r="B45" t="s">
        <v>44</v>
      </c>
      <c r="C45" t="s">
        <v>18</v>
      </c>
      <c r="E45" s="2">
        <v>30</v>
      </c>
      <c r="F45" s="2">
        <v>10</v>
      </c>
      <c r="G45">
        <f t="shared" si="3"/>
        <v>14046</v>
      </c>
      <c r="H45" t="str">
        <f t="shared" si="4"/>
        <v>'2014-10-30'</v>
      </c>
      <c r="I45" t="str">
        <f t="shared" si="2"/>
        <v>(14046, 'Diwali','', 'India',NULL,'2014-10-30',NULL,'2014-10-30',NULL,'public',NULL),</v>
      </c>
    </row>
    <row r="46" spans="1:10" x14ac:dyDescent="0.25">
      <c r="A46" s="1">
        <v>47</v>
      </c>
      <c r="B46" t="s">
        <v>13</v>
      </c>
      <c r="C46" t="s">
        <v>0</v>
      </c>
      <c r="D46" t="s">
        <v>69</v>
      </c>
      <c r="E46" s="2">
        <v>31</v>
      </c>
      <c r="F46" s="2">
        <v>10</v>
      </c>
      <c r="G46">
        <f t="shared" si="3"/>
        <v>14047</v>
      </c>
      <c r="H46" t="str">
        <f t="shared" si="4"/>
        <v>'2014-10-31'</v>
      </c>
      <c r="I46" t="str">
        <f t="shared" si="2"/>
        <v>(14047, 'Halloween','', 'World Wide',NULL,'2014-10-31',NULL,'2014-10-31',NULL,'public',NULL),</v>
      </c>
    </row>
    <row r="47" spans="1:10" x14ac:dyDescent="0.25">
      <c r="A47" s="1">
        <v>48</v>
      </c>
      <c r="B47" t="s">
        <v>45</v>
      </c>
      <c r="C47" t="s">
        <v>25</v>
      </c>
      <c r="D47" t="s">
        <v>69</v>
      </c>
      <c r="E47" s="2">
        <v>31</v>
      </c>
      <c r="F47" s="2">
        <v>10</v>
      </c>
      <c r="G47">
        <f t="shared" si="3"/>
        <v>14048</v>
      </c>
      <c r="H47" t="str">
        <f t="shared" si="4"/>
        <v>'2014-10-31'</v>
      </c>
      <c r="I47" t="str">
        <f t="shared" si="2"/>
        <v>(14048, 'Reformation Day','', 'Germany',NULL,'2014-10-31',NULL,'2014-10-31',NULL,'public',NULL),</v>
      </c>
    </row>
    <row r="48" spans="1:10" x14ac:dyDescent="0.25">
      <c r="A48" s="1">
        <v>49</v>
      </c>
      <c r="B48" t="s">
        <v>46</v>
      </c>
      <c r="C48" t="s">
        <v>25</v>
      </c>
      <c r="D48" t="s">
        <v>69</v>
      </c>
      <c r="E48" s="2" t="s">
        <v>52</v>
      </c>
      <c r="F48" s="2">
        <v>11</v>
      </c>
      <c r="G48">
        <f t="shared" si="3"/>
        <v>14049</v>
      </c>
      <c r="H48" t="str">
        <f t="shared" si="4"/>
        <v>'2014-11-01'</v>
      </c>
      <c r="I48" t="str">
        <f t="shared" si="2"/>
        <v>(14049, 'All Saints','', 'Germany',NULL,'2014-11-01',NULL,'2014-11-01',NULL,'public',NULL),</v>
      </c>
    </row>
    <row r="49" spans="1:9" x14ac:dyDescent="0.25">
      <c r="A49" s="1">
        <v>50</v>
      </c>
      <c r="B49" t="s">
        <v>47</v>
      </c>
      <c r="C49" t="s">
        <v>27</v>
      </c>
      <c r="D49" t="s">
        <v>69</v>
      </c>
      <c r="E49" s="2" t="s">
        <v>56</v>
      </c>
      <c r="F49" s="2">
        <v>11</v>
      </c>
      <c r="G49">
        <f t="shared" si="3"/>
        <v>14050</v>
      </c>
      <c r="H49" t="str">
        <f t="shared" si="4"/>
        <v>'2014-11-05'</v>
      </c>
      <c r="I49" t="str">
        <f t="shared" si="2"/>
        <v>(14050, 'Guy Fawkes Day','', 'UK',NULL,'2014-11-05',NULL,'2014-11-05',NULL,'public',NULL),</v>
      </c>
    </row>
    <row r="50" spans="1:9" x14ac:dyDescent="0.25">
      <c r="A50" s="1">
        <v>51</v>
      </c>
      <c r="B50" t="s">
        <v>14</v>
      </c>
      <c r="C50" t="s">
        <v>0</v>
      </c>
      <c r="D50" t="s">
        <v>69</v>
      </c>
      <c r="E50" s="2">
        <v>11</v>
      </c>
      <c r="F50" s="2">
        <v>11</v>
      </c>
      <c r="G50">
        <f t="shared" si="3"/>
        <v>14051</v>
      </c>
      <c r="H50" t="str">
        <f t="shared" si="4"/>
        <v>'2014-11-11'</v>
      </c>
      <c r="I50" t="str">
        <f t="shared" si="2"/>
        <v>(14051, 'Remembrance Day','', 'World Wide',NULL,'2014-11-11',NULL,'2014-11-11',NULL,'public',NULL),</v>
      </c>
    </row>
    <row r="51" spans="1:9" x14ac:dyDescent="0.25">
      <c r="A51" s="1">
        <v>52</v>
      </c>
      <c r="B51" t="s">
        <v>48</v>
      </c>
      <c r="C51" t="s">
        <v>20</v>
      </c>
      <c r="D51" t="s">
        <v>69</v>
      </c>
      <c r="E51" s="2">
        <v>11</v>
      </c>
      <c r="F51" s="2">
        <v>11</v>
      </c>
      <c r="G51">
        <f t="shared" ref="G51:G57" si="5">(year-2000)*1000+A51</f>
        <v>14052</v>
      </c>
      <c r="H51" t="str">
        <f t="shared" ref="H51:H57" si="6">CONCATENATE("'",year,"-",F51,"-",E51,"'")</f>
        <v>'2014-11-11'</v>
      </c>
      <c r="I51" t="str">
        <f t="shared" ref="I51:I57" si="7">CONCATENATE("(",G51,",",B51,",'',",C51,",NULL,",H51,",NULL,",H51,",NULL,'public',NULL),")</f>
        <v>(14052, 'Veterans Day','', 'USA',NULL,'2014-11-11',NULL,'2014-11-11',NULL,'public',NULL),</v>
      </c>
    </row>
    <row r="52" spans="1:9" x14ac:dyDescent="0.25">
      <c r="A52" s="1">
        <v>53</v>
      </c>
      <c r="B52" t="s">
        <v>49</v>
      </c>
      <c r="C52" t="s">
        <v>20</v>
      </c>
      <c r="D52" t="s">
        <v>77</v>
      </c>
      <c r="E52" s="2">
        <f>DAY(DATE(year,11,CHOOSE(WEEKDAY(DATE(year,11,1)),26,25,24,23,22,28,27)))</f>
        <v>27</v>
      </c>
      <c r="F52" s="2">
        <v>11</v>
      </c>
      <c r="G52">
        <f t="shared" si="5"/>
        <v>14053</v>
      </c>
      <c r="H52" t="str">
        <f t="shared" si="6"/>
        <v>'2014-11-27'</v>
      </c>
      <c r="I52" t="str">
        <f t="shared" si="7"/>
        <v>(14053, 'Thanks Giving Day','', 'USA',NULL,'2014-11-27',NULL,'2014-11-27',NULL,'public',NULL),</v>
      </c>
    </row>
    <row r="53" spans="1:9" x14ac:dyDescent="0.25">
      <c r="A53" s="1">
        <v>54</v>
      </c>
      <c r="B53" t="s">
        <v>15</v>
      </c>
      <c r="C53" t="s">
        <v>0</v>
      </c>
      <c r="D53" t="s">
        <v>69</v>
      </c>
      <c r="E53" s="2">
        <v>24</v>
      </c>
      <c r="F53" s="2">
        <v>12</v>
      </c>
      <c r="G53">
        <f t="shared" si="5"/>
        <v>14054</v>
      </c>
      <c r="H53" t="str">
        <f t="shared" si="6"/>
        <v>'2014-12-24'</v>
      </c>
      <c r="I53" t="str">
        <f t="shared" si="7"/>
        <v>(14054, 'Christmas Eve','', 'World Wide',NULL,'2014-12-24',NULL,'2014-12-24',NULL,'public',NULL),</v>
      </c>
    </row>
    <row r="54" spans="1:9" x14ac:dyDescent="0.25">
      <c r="A54" s="1">
        <v>55</v>
      </c>
      <c r="B54" t="s">
        <v>16</v>
      </c>
      <c r="C54" t="s">
        <v>0</v>
      </c>
      <c r="D54" t="s">
        <v>69</v>
      </c>
      <c r="E54" s="2">
        <v>25</v>
      </c>
      <c r="F54" s="2">
        <v>12</v>
      </c>
      <c r="G54">
        <f t="shared" si="5"/>
        <v>14055</v>
      </c>
      <c r="H54" t="str">
        <f t="shared" si="6"/>
        <v>'2014-12-25'</v>
      </c>
      <c r="I54" t="str">
        <f t="shared" si="7"/>
        <v>(14055, 'Christmas Day','', 'World Wide',NULL,'2014-12-25',NULL,'2014-12-25',NULL,'public',NULL),</v>
      </c>
    </row>
    <row r="55" spans="1:9" x14ac:dyDescent="0.25">
      <c r="A55" s="1">
        <v>56</v>
      </c>
      <c r="B55" t="s">
        <v>17</v>
      </c>
      <c r="C55" t="s">
        <v>0</v>
      </c>
      <c r="D55" t="s">
        <v>69</v>
      </c>
      <c r="E55" s="2">
        <v>26</v>
      </c>
      <c r="F55" s="2">
        <v>12</v>
      </c>
      <c r="G55">
        <f t="shared" si="5"/>
        <v>14056</v>
      </c>
      <c r="H55" t="str">
        <f t="shared" si="6"/>
        <v>'2014-12-26'</v>
      </c>
      <c r="I55" t="str">
        <f t="shared" si="7"/>
        <v>(14056, 'Boxing Day','', 'World Wide',NULL,'2014-12-26',NULL,'2014-12-26',NULL,'public',NULL),</v>
      </c>
    </row>
    <row r="56" spans="1:9" x14ac:dyDescent="0.25">
      <c r="A56" s="1">
        <v>57</v>
      </c>
      <c r="B56" t="s">
        <v>50</v>
      </c>
      <c r="C56" t="s">
        <v>9</v>
      </c>
      <c r="D56" t="s">
        <v>69</v>
      </c>
      <c r="E56" s="2">
        <v>27</v>
      </c>
      <c r="F56" s="2">
        <v>12</v>
      </c>
      <c r="G56">
        <f t="shared" si="5"/>
        <v>14057</v>
      </c>
      <c r="H56" t="str">
        <f t="shared" si="6"/>
        <v>'2014-12-27'</v>
      </c>
      <c r="I56" t="str">
        <f t="shared" si="7"/>
        <v>(14057, 'Boxing Day Holiday','', 'Australia',NULL,'2014-12-27',NULL,'2014-12-27',NULL,'public',NULL),</v>
      </c>
    </row>
    <row r="57" spans="1:9" x14ac:dyDescent="0.25">
      <c r="A57" s="1">
        <v>58</v>
      </c>
      <c r="B57" t="s">
        <v>93</v>
      </c>
      <c r="C57" t="s">
        <v>0</v>
      </c>
      <c r="D57" t="s">
        <v>69</v>
      </c>
      <c r="E57" s="2">
        <v>31</v>
      </c>
      <c r="F57" s="2">
        <v>12</v>
      </c>
      <c r="G57">
        <f t="shared" si="5"/>
        <v>14058</v>
      </c>
      <c r="H57" t="str">
        <f t="shared" si="6"/>
        <v>'2014-12-31'</v>
      </c>
      <c r="I57" t="str">
        <f t="shared" si="7"/>
        <v>(14058, 'New Year''s Eve','', 'World Wide',NULL,'2014-12-31',NULL,'2014-12-31',NULL,'public',NULL),</v>
      </c>
    </row>
    <row r="58" spans="1:9" hidden="1" x14ac:dyDescent="0.25"/>
    <row r="59" spans="1:9" hidden="1" x14ac:dyDescent="0.25">
      <c r="G59">
        <f>(year-2000)*1000+999</f>
        <v>14999</v>
      </c>
      <c r="I59" t="str">
        <f>CONCATENATE("(",G59,", '','', '',NULL,'',NULL,'',NULL,'public',NULL);")</f>
        <v>(14999, '','', '',NULL,'',NULL,'',NULL,'public',NULL);</v>
      </c>
    </row>
  </sheetData>
  <autoFilter ref="A2:I59">
    <filterColumn colId="3">
      <customFilters>
        <customFilter operator="notEqual" val=" "/>
      </customFilters>
    </filterColumn>
    <sortState ref="A3:I82">
      <sortCondition ref="H2:H82"/>
    </sortState>
  </autoFilter>
  <sortState ref="A1:N81">
    <sortCondition ref="E2"/>
  </sortState>
  <conditionalFormatting sqref="E3:F57">
    <cfRule type="expression" dxfId="4" priority="1">
      <formula>IF($D3&lt;&gt;"",TRUE, FALSE)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selection activeCell="I59" sqref="I2:I59"/>
    </sheetView>
  </sheetViews>
  <sheetFormatPr baseColWidth="10" defaultRowHeight="15" x14ac:dyDescent="0.25"/>
  <cols>
    <col min="2" max="2" width="25.140625" bestFit="1" customWidth="1"/>
    <col min="3" max="3" width="31.140625" customWidth="1"/>
    <col min="4" max="4" width="23" customWidth="1"/>
    <col min="5" max="5" width="16.140625" bestFit="1" customWidth="1"/>
    <col min="6" max="6" width="15.140625" bestFit="1" customWidth="1"/>
    <col min="8" max="8" width="11.28515625" bestFit="1" customWidth="1"/>
    <col min="9" max="9" width="107.42578125" bestFit="1" customWidth="1"/>
  </cols>
  <sheetData>
    <row r="1" spans="1:9" x14ac:dyDescent="0.25">
      <c r="A1" t="s">
        <v>51</v>
      </c>
      <c r="B1">
        <v>2014</v>
      </c>
      <c r="D1" t="s">
        <v>67</v>
      </c>
      <c r="E1" s="4">
        <f>DOLLAR((DAY(MINUTE(year/38)/2+55)&amp;".4."&amp;year)/7,)*7-6</f>
        <v>41749</v>
      </c>
    </row>
    <row r="2" spans="1:9" ht="105" x14ac:dyDescent="0.25">
      <c r="A2" s="3" t="s">
        <v>64</v>
      </c>
      <c r="B2" s="3" t="s">
        <v>66</v>
      </c>
      <c r="C2" s="3" t="s">
        <v>65</v>
      </c>
      <c r="D2" s="3" t="s">
        <v>72</v>
      </c>
      <c r="E2" s="3" t="s">
        <v>61</v>
      </c>
      <c r="F2" s="3" t="s">
        <v>62</v>
      </c>
      <c r="G2" s="3" t="s">
        <v>64</v>
      </c>
      <c r="H2" s="3" t="s">
        <v>63</v>
      </c>
      <c r="I2" s="6" t="str">
        <f>generic!I2</f>
        <v>SET SQL_MODE='NO_AUTO_VALUE_ON_ZERO';
/*!40101 SET @OLD_CHARACTER_SET_CLIENT=@@CHARACTER_SET_CLIENT */;
/*!40101 SET @OLD_CHARACTER_SET_RESULTS=@@CHARACTER_SET_RESULTS */;
/*!40101 SET @OLD_COLLATION_CONNECTION=@@COLLATION_CONNECTION */;
/*!40101 SET NAMES utf8 */;
INSERT INTO `wp_eventscalendar_main` (`id`, `eventTitle`, `eventDescription`, `eventLocation`, `eventLinkout`, `eventStartDate`, `eventStartTime`, `eventEndDate`, `eventEndTime`, `accessLevel`, `postID`) VALUES</v>
      </c>
    </row>
    <row r="3" spans="1:9" x14ac:dyDescent="0.25">
      <c r="A3" s="1">
        <f>generic!A3</f>
        <v>1</v>
      </c>
      <c r="B3" s="1" t="str">
        <f>generic!B3</f>
        <v xml:space="preserve"> 'New Year''s Day'</v>
      </c>
      <c r="C3" s="1" t="str">
        <f>generic!C3</f>
        <v xml:space="preserve"> 'World Wide'</v>
      </c>
      <c r="D3" s="1" t="str">
        <f>generic!D3</f>
        <v>fix</v>
      </c>
      <c r="E3" s="2" t="s">
        <v>52</v>
      </c>
      <c r="F3" s="2" t="s">
        <v>52</v>
      </c>
      <c r="G3">
        <f t="shared" ref="G3:G24" si="0">(year-2000)*1000+A3</f>
        <v>14001</v>
      </c>
      <c r="H3" t="str">
        <f t="shared" ref="H3:H24" si="1">CONCATENATE("'",year,"-",F3,"-",E3,"'")</f>
        <v>'2014-01-01'</v>
      </c>
      <c r="I3" t="str">
        <f>CONCATENATE("(",G3,",",B3,",'',",C3,",NULL,",H3,",NULL,",H3,",NULL,'public',NULL),")</f>
        <v>(14001, 'New Year''s Day','', 'World Wide',NULL,'2014-01-01',NULL,'2014-01-01',NULL,'public',NULL),</v>
      </c>
    </row>
    <row r="4" spans="1:9" x14ac:dyDescent="0.25">
      <c r="A4" s="1">
        <f>generic!A4</f>
        <v>3</v>
      </c>
      <c r="B4" s="1" t="str">
        <f>generic!B4</f>
        <v xml:space="preserve"> 'Martin Luther King Day '</v>
      </c>
      <c r="C4" s="1" t="str">
        <f>generic!C4</f>
        <v xml:space="preserve"> 'USA'</v>
      </c>
      <c r="D4" s="1" t="str">
        <f>generic!D4</f>
        <v>fix</v>
      </c>
      <c r="E4" s="2">
        <v>17</v>
      </c>
      <c r="F4" s="2" t="s">
        <v>52</v>
      </c>
      <c r="G4">
        <f t="shared" si="0"/>
        <v>14003</v>
      </c>
      <c r="H4" t="str">
        <f t="shared" si="1"/>
        <v>'2014-01-17'</v>
      </c>
      <c r="I4" t="str">
        <f t="shared" ref="I4:I57" si="2">CONCATENATE("(",G4,",",B4,",'',",C4,",NULL,",H4,",NULL,",H4,",NULL,'public',NULL),")</f>
        <v>(14003, 'Martin Luther King Day ','', 'USA',NULL,'2014-01-17',NULL,'2014-01-17',NULL,'public',NULL),</v>
      </c>
    </row>
    <row r="5" spans="1:9" x14ac:dyDescent="0.25">
      <c r="A5" s="1">
        <f>generic!A5</f>
        <v>4</v>
      </c>
      <c r="B5" s="1" t="str">
        <f>generic!B5</f>
        <v xml:space="preserve"> 'Australia Day'</v>
      </c>
      <c r="C5" s="1" t="str">
        <f>generic!C5</f>
        <v xml:space="preserve"> 'Australia'</v>
      </c>
      <c r="D5" s="1" t="str">
        <f>generic!D5</f>
        <v>fix</v>
      </c>
      <c r="E5" s="2">
        <v>26</v>
      </c>
      <c r="F5" s="2" t="s">
        <v>52</v>
      </c>
      <c r="G5">
        <f t="shared" si="0"/>
        <v>14004</v>
      </c>
      <c r="H5" t="str">
        <f t="shared" si="1"/>
        <v>'2014-01-26'</v>
      </c>
      <c r="I5" t="str">
        <f t="shared" si="2"/>
        <v>(14004, 'Australia Day','', 'Australia',NULL,'2014-01-26',NULL,'2014-01-26',NULL,'public',NULL),</v>
      </c>
    </row>
    <row r="6" spans="1:9" x14ac:dyDescent="0.25">
      <c r="A6" s="1">
        <f>generic!A6</f>
        <v>5</v>
      </c>
      <c r="B6" s="1" t="str">
        <f>generic!B6</f>
        <v xml:space="preserve"> 'Republic Day'</v>
      </c>
      <c r="C6" s="1" t="str">
        <f>generic!C6</f>
        <v xml:space="preserve"> 'India'</v>
      </c>
      <c r="D6" s="1" t="str">
        <f>generic!D6</f>
        <v>fix</v>
      </c>
      <c r="E6" s="2">
        <v>26</v>
      </c>
      <c r="F6" s="2" t="s">
        <v>52</v>
      </c>
      <c r="G6">
        <f t="shared" si="0"/>
        <v>14005</v>
      </c>
      <c r="H6" t="str">
        <f t="shared" si="1"/>
        <v>'2014-01-26'</v>
      </c>
      <c r="I6" t="str">
        <f t="shared" si="2"/>
        <v>(14005, 'Republic Day','', 'India',NULL,'2014-01-26',NULL,'2014-01-26',NULL,'public',NULL),</v>
      </c>
    </row>
    <row r="7" spans="1:9" x14ac:dyDescent="0.25">
      <c r="A7" s="1">
        <f>generic!A7</f>
        <v>7</v>
      </c>
      <c r="B7" s="1" t="str">
        <f>generic!B7</f>
        <v xml:space="preserve"> 'Valentine''s Day'</v>
      </c>
      <c r="C7" s="1" t="str">
        <f>generic!C7</f>
        <v xml:space="preserve"> 'World Wide'</v>
      </c>
      <c r="D7" s="1" t="str">
        <f>generic!D7</f>
        <v>fix</v>
      </c>
      <c r="E7" s="2">
        <v>14</v>
      </c>
      <c r="F7" s="2" t="s">
        <v>53</v>
      </c>
      <c r="G7">
        <f t="shared" si="0"/>
        <v>14007</v>
      </c>
      <c r="H7" t="str">
        <f t="shared" si="1"/>
        <v>'2014-02-14'</v>
      </c>
      <c r="I7" t="str">
        <f t="shared" si="2"/>
        <v>(14007, 'Valentine''s Day','', 'World Wide',NULL,'2014-02-14',NULL,'2014-02-14',NULL,'public',NULL),</v>
      </c>
    </row>
    <row r="8" spans="1:9" x14ac:dyDescent="0.25">
      <c r="A8" s="1">
        <f>generic!A8</f>
        <v>8</v>
      </c>
      <c r="B8" s="1" t="str">
        <f>generic!B8</f>
        <v xml:space="preserve"> 'Presidents Day'</v>
      </c>
      <c r="C8" s="1" t="str">
        <f>generic!C8</f>
        <v xml:space="preserve"> 'USA'</v>
      </c>
      <c r="D8" s="1" t="str">
        <f>generic!D8</f>
        <v>third Monday of February</v>
      </c>
      <c r="E8" s="2">
        <f>DAY(DATE(year, F8, 1)-1-WEEKDAY(DATE(year,F8,1)-1,3)+7*3)</f>
        <v>17</v>
      </c>
      <c r="F8" s="2" t="s">
        <v>53</v>
      </c>
      <c r="G8">
        <f t="shared" si="0"/>
        <v>14008</v>
      </c>
      <c r="H8" t="str">
        <f t="shared" si="1"/>
        <v>'2014-02-17'</v>
      </c>
      <c r="I8" t="str">
        <f t="shared" si="2"/>
        <v>(14008, 'Presidents Day','', 'USA',NULL,'2014-02-17',NULL,'2014-02-17',NULL,'public',NULL),</v>
      </c>
    </row>
    <row r="9" spans="1:9" x14ac:dyDescent="0.25">
      <c r="A9" s="1">
        <f>generic!A9</f>
        <v>10</v>
      </c>
      <c r="B9" s="1" t="str">
        <f>generic!B9</f>
        <v xml:space="preserve"> 'Maha Shivaratri'</v>
      </c>
      <c r="C9" s="1" t="str">
        <f>generic!C9</f>
        <v xml:space="preserve"> 'India'</v>
      </c>
      <c r="D9" s="1"/>
      <c r="E9" s="2">
        <v>27</v>
      </c>
      <c r="F9" s="2">
        <v>2</v>
      </c>
      <c r="G9">
        <f t="shared" si="0"/>
        <v>14010</v>
      </c>
      <c r="H9" t="str">
        <f t="shared" si="1"/>
        <v>'2014-2-27'</v>
      </c>
      <c r="I9" t="str">
        <f t="shared" si="2"/>
        <v>(14010, 'Maha Shivaratri','', 'India',NULL,'2014-2-27',NULL,'2014-2-27',NULL,'public',NULL),</v>
      </c>
    </row>
    <row r="10" spans="1:9" x14ac:dyDescent="0.25">
      <c r="A10" s="1">
        <f>generic!A10</f>
        <v>11</v>
      </c>
      <c r="B10" s="1" t="str">
        <f>generic!B10</f>
        <v xml:space="preserve"> 'Labour Day'</v>
      </c>
      <c r="C10" s="1" t="str">
        <f>generic!C10</f>
        <v xml:space="preserve"> 'Australia State Holiday (WA)'</v>
      </c>
      <c r="D10" s="1" t="str">
        <f>generic!D10</f>
        <v>first Monday of March</v>
      </c>
      <c r="E10" s="2">
        <f>DAY(DATE(year, F10, 1)-1-WEEKDAY(DATE(year,F10,1)-1,3)+7*1)</f>
        <v>3</v>
      </c>
      <c r="F10" s="2" t="s">
        <v>54</v>
      </c>
      <c r="G10">
        <f t="shared" si="0"/>
        <v>14011</v>
      </c>
      <c r="H10" t="str">
        <f t="shared" si="1"/>
        <v>'2014-03-3'</v>
      </c>
      <c r="I10" t="str">
        <f t="shared" si="2"/>
        <v>(14011, 'Labour Day','', 'Australia State Holiday (WA)',NULL,'2014-03-3',NULL,'2014-03-3',NULL,'public',NULL),</v>
      </c>
    </row>
    <row r="11" spans="1:9" x14ac:dyDescent="0.25">
      <c r="A11" s="1">
        <f>generic!A11</f>
        <v>12</v>
      </c>
      <c r="B11" s="1" t="str">
        <f>generic!B11</f>
        <v xml:space="preserve"> 'Labour Day'</v>
      </c>
      <c r="C11" s="1" t="str">
        <f>generic!C11</f>
        <v xml:space="preserve"> 'Australia State Holiday (Vic)'</v>
      </c>
      <c r="D11" s="1" t="str">
        <f>generic!D11</f>
        <v>second Monday of March</v>
      </c>
      <c r="E11" s="2">
        <f>DAY(DATE(year, F11, 1)-1-WEEKDAY(DATE(year,F11,1)-1,3)+7*2)</f>
        <v>10</v>
      </c>
      <c r="F11" s="2" t="s">
        <v>54</v>
      </c>
      <c r="G11">
        <f t="shared" si="0"/>
        <v>14012</v>
      </c>
      <c r="H11" t="str">
        <f t="shared" si="1"/>
        <v>'2014-03-10'</v>
      </c>
      <c r="I11" t="str">
        <f t="shared" si="2"/>
        <v>(14012, 'Labour Day','', 'Australia State Holiday (Vic)',NULL,'2014-03-10',NULL,'2014-03-10',NULL,'public',NULL),</v>
      </c>
    </row>
    <row r="12" spans="1:9" x14ac:dyDescent="0.25">
      <c r="A12" s="1">
        <f>generic!A12</f>
        <v>13</v>
      </c>
      <c r="B12" s="1" t="str">
        <f>generic!B12</f>
        <v xml:space="preserve"> 'Good Friday '</v>
      </c>
      <c r="C12" s="1" t="str">
        <f>generic!C12</f>
        <v xml:space="preserve"> 'World Wide'</v>
      </c>
      <c r="D12" s="1" t="str">
        <f>generic!D12</f>
        <v>depends on easter</v>
      </c>
      <c r="E12" s="2">
        <f>DAY(easter-2)</f>
        <v>18</v>
      </c>
      <c r="F12" s="2">
        <f>MONTH(easter-2)</f>
        <v>4</v>
      </c>
      <c r="G12">
        <f t="shared" si="0"/>
        <v>14013</v>
      </c>
      <c r="H12" t="str">
        <f t="shared" si="1"/>
        <v>'2014-4-18'</v>
      </c>
      <c r="I12" t="str">
        <f t="shared" si="2"/>
        <v>(14013, 'Good Friday ','', 'World Wide',NULL,'2014-4-18',NULL,'2014-4-18',NULL,'public',NULL),</v>
      </c>
    </row>
    <row r="13" spans="1:9" x14ac:dyDescent="0.25">
      <c r="A13" s="1">
        <f>generic!A13</f>
        <v>14</v>
      </c>
      <c r="B13" s="1" t="str">
        <f>generic!B13</f>
        <v xml:space="preserve"> 'Holy Saturday'</v>
      </c>
      <c r="C13" s="1" t="str">
        <f>generic!C13</f>
        <v xml:space="preserve"> 'World Wide'</v>
      </c>
      <c r="D13" s="1" t="str">
        <f>generic!D13</f>
        <v>depends on easter</v>
      </c>
      <c r="E13" s="2">
        <f>DAY(easter-1)</f>
        <v>19</v>
      </c>
      <c r="F13" s="2">
        <f>MONTH(easter-1)</f>
        <v>4</v>
      </c>
      <c r="G13">
        <f t="shared" si="0"/>
        <v>14014</v>
      </c>
      <c r="H13" t="str">
        <f t="shared" si="1"/>
        <v>'2014-4-19'</v>
      </c>
      <c r="I13" t="str">
        <f t="shared" si="2"/>
        <v>(14014, 'Holy Saturday','', 'World Wide',NULL,'2014-4-19',NULL,'2014-4-19',NULL,'public',NULL),</v>
      </c>
    </row>
    <row r="14" spans="1:9" x14ac:dyDescent="0.25">
      <c r="A14" s="1">
        <f>generic!A14</f>
        <v>15</v>
      </c>
      <c r="B14" s="1" t="str">
        <f>generic!B14</f>
        <v xml:space="preserve"> 'Easter Day '</v>
      </c>
      <c r="C14" s="1" t="str">
        <f>generic!C14</f>
        <v xml:space="preserve"> 'World Wide'</v>
      </c>
      <c r="D14" s="1" t="str">
        <f>generic!D14</f>
        <v>easter</v>
      </c>
      <c r="E14" s="2">
        <f>DAY(easter)</f>
        <v>20</v>
      </c>
      <c r="F14" s="2">
        <f>MONTH(easter)</f>
        <v>4</v>
      </c>
      <c r="G14">
        <f t="shared" si="0"/>
        <v>14015</v>
      </c>
      <c r="H14" t="str">
        <f t="shared" si="1"/>
        <v>'2014-4-20'</v>
      </c>
      <c r="I14" t="str">
        <f t="shared" si="2"/>
        <v>(14015, 'Easter Day ','', 'World Wide',NULL,'2014-4-20',NULL,'2014-4-20',NULL,'public',NULL),</v>
      </c>
    </row>
    <row r="15" spans="1:9" x14ac:dyDescent="0.25">
      <c r="A15" s="1">
        <f>generic!A15</f>
        <v>16</v>
      </c>
      <c r="B15" s="1" t="str">
        <f>generic!B15</f>
        <v xml:space="preserve"> 'Easter Monday'</v>
      </c>
      <c r="C15" s="1" t="str">
        <f>generic!C15</f>
        <v xml:space="preserve"> 'World Wide'</v>
      </c>
      <c r="D15" s="1" t="str">
        <f>generic!D15</f>
        <v>depends on easter</v>
      </c>
      <c r="E15" s="2">
        <f>DAY(easter+1)</f>
        <v>21</v>
      </c>
      <c r="F15" s="2">
        <f>MONTH(easter+1)</f>
        <v>4</v>
      </c>
      <c r="G15">
        <f t="shared" si="0"/>
        <v>14016</v>
      </c>
      <c r="H15" t="str">
        <f t="shared" si="1"/>
        <v>'2014-4-21'</v>
      </c>
      <c r="I15" t="str">
        <f t="shared" si="2"/>
        <v>(14016, 'Easter Monday','', 'World Wide',NULL,'2014-4-21',NULL,'2014-4-21',NULL,'public',NULL),</v>
      </c>
    </row>
    <row r="16" spans="1:9" x14ac:dyDescent="0.25">
      <c r="A16" s="1">
        <f>generic!A16</f>
        <v>17</v>
      </c>
      <c r="B16" s="1" t="str">
        <f>generic!B16</f>
        <v xml:space="preserve"> 'Rama Navami'</v>
      </c>
      <c r="C16" s="1" t="str">
        <f>generic!C16</f>
        <v xml:space="preserve"> 'India'</v>
      </c>
      <c r="D16" s="1"/>
      <c r="E16" s="2">
        <v>8</v>
      </c>
      <c r="F16" s="2" t="s">
        <v>55</v>
      </c>
      <c r="G16">
        <f t="shared" si="0"/>
        <v>14017</v>
      </c>
      <c r="H16" t="str">
        <f t="shared" si="1"/>
        <v>'2014-04-8'</v>
      </c>
      <c r="I16" t="str">
        <f t="shared" si="2"/>
        <v>(14017, 'Rama Navami','', 'India',NULL,'2014-04-8',NULL,'2014-04-8',NULL,'public',NULL),</v>
      </c>
    </row>
    <row r="17" spans="1:10" x14ac:dyDescent="0.25">
      <c r="A17" s="1">
        <f>generic!A17</f>
        <v>18</v>
      </c>
      <c r="B17" s="1" t="str">
        <f>generic!B17</f>
        <v xml:space="preserve"> 'Hanuman Jayanti'</v>
      </c>
      <c r="C17" s="1" t="str">
        <f>generic!C17</f>
        <v xml:space="preserve"> 'India'</v>
      </c>
      <c r="D17" s="1"/>
      <c r="E17" s="2">
        <v>9</v>
      </c>
      <c r="F17" s="2" t="s">
        <v>55</v>
      </c>
      <c r="G17">
        <f t="shared" si="0"/>
        <v>14018</v>
      </c>
      <c r="H17" t="str">
        <f t="shared" si="1"/>
        <v>'2014-04-9'</v>
      </c>
      <c r="I17" t="str">
        <f t="shared" si="2"/>
        <v>(14018, 'Hanuman Jayanti','', 'India',NULL,'2014-04-9',NULL,'2014-04-9',NULL,'public',NULL),</v>
      </c>
    </row>
    <row r="18" spans="1:10" x14ac:dyDescent="0.25">
      <c r="A18" s="1">
        <f>generic!A18</f>
        <v>19</v>
      </c>
      <c r="B18" s="1" t="str">
        <f>generic!B18</f>
        <v xml:space="preserve"> 'Anzac Day '</v>
      </c>
      <c r="C18" s="1" t="str">
        <f>generic!C18</f>
        <v xml:space="preserve"> 'Australia'</v>
      </c>
      <c r="D18" s="1" t="str">
        <f>generic!D18</f>
        <v>fix</v>
      </c>
      <c r="E18" s="2">
        <v>25</v>
      </c>
      <c r="F18" s="2" t="s">
        <v>55</v>
      </c>
      <c r="G18">
        <f t="shared" si="0"/>
        <v>14019</v>
      </c>
      <c r="H18" t="str">
        <f t="shared" si="1"/>
        <v>'2014-04-25'</v>
      </c>
      <c r="I18" t="str">
        <f t="shared" si="2"/>
        <v>(14019, 'Anzac Day ','', 'Australia',NULL,'2014-04-25',NULL,'2014-04-25',NULL,'public',NULL),</v>
      </c>
    </row>
    <row r="19" spans="1:10" x14ac:dyDescent="0.25">
      <c r="A19" s="1">
        <f>generic!A19</f>
        <v>20</v>
      </c>
      <c r="B19" s="1" t="str">
        <f>generic!B19</f>
        <v xml:space="preserve"> 'May Day'</v>
      </c>
      <c r="C19" s="1" t="str">
        <f>generic!C19</f>
        <v xml:space="preserve"> 'Germany'</v>
      </c>
      <c r="D19" s="1" t="str">
        <f>generic!D19</f>
        <v>fix</v>
      </c>
      <c r="E19" s="2" t="s">
        <v>52</v>
      </c>
      <c r="F19" s="2" t="s">
        <v>56</v>
      </c>
      <c r="G19">
        <f t="shared" si="0"/>
        <v>14020</v>
      </c>
      <c r="H19" t="str">
        <f t="shared" si="1"/>
        <v>'2014-05-01'</v>
      </c>
      <c r="I19" t="str">
        <f t="shared" si="2"/>
        <v>(14020, 'May Day','', 'Germany',NULL,'2014-05-01',NULL,'2014-05-01',NULL,'public',NULL),</v>
      </c>
    </row>
    <row r="20" spans="1:10" x14ac:dyDescent="0.25">
      <c r="A20" s="1">
        <f>generic!A20</f>
        <v>21</v>
      </c>
      <c r="B20" s="1" t="str">
        <f>generic!B20</f>
        <v xml:space="preserve"> 'May Day'</v>
      </c>
      <c r="C20" s="1" t="str">
        <f>generic!C20</f>
        <v xml:space="preserve"> 'Australia State Holiday (NT)'</v>
      </c>
      <c r="D20" s="1" t="str">
        <f>generic!D20</f>
        <v>fix</v>
      </c>
      <c r="E20" s="2" t="s">
        <v>53</v>
      </c>
      <c r="F20" s="2" t="s">
        <v>56</v>
      </c>
      <c r="G20">
        <f t="shared" si="0"/>
        <v>14021</v>
      </c>
      <c r="H20" t="str">
        <f t="shared" si="1"/>
        <v>'2014-05-02'</v>
      </c>
      <c r="I20" t="str">
        <f t="shared" si="2"/>
        <v>(14021, 'May Day','', 'Australia State Holiday (NT)',NULL,'2014-05-02',NULL,'2014-05-02',NULL,'public',NULL),</v>
      </c>
    </row>
    <row r="21" spans="1:10" x14ac:dyDescent="0.25">
      <c r="A21" s="1">
        <f>generic!A21</f>
        <v>22</v>
      </c>
      <c r="B21" s="1" t="str">
        <f>generic!B21</f>
        <v xml:space="preserve"> 'Labour Day'</v>
      </c>
      <c r="C21" s="1" t="str">
        <f>generic!C21</f>
        <v xml:space="preserve"> 'Australia State Holiday (Qld)'</v>
      </c>
      <c r="D21" s="1" t="str">
        <f>generic!D21</f>
        <v>first Monday of May</v>
      </c>
      <c r="E21" s="2">
        <f>DAY(DATE(year, F21, 1)-1-WEEKDAY(DATE(year,F21,1)-1,3)+7*1)</f>
        <v>5</v>
      </c>
      <c r="F21" s="2" t="s">
        <v>56</v>
      </c>
      <c r="G21">
        <f t="shared" si="0"/>
        <v>14022</v>
      </c>
      <c r="H21" t="str">
        <f t="shared" si="1"/>
        <v>'2014-05-5'</v>
      </c>
      <c r="I21" t="str">
        <f t="shared" si="2"/>
        <v>(14022, 'Labour Day','', 'Australia State Holiday (Qld)',NULL,'2014-05-5',NULL,'2014-05-5',NULL,'public',NULL),</v>
      </c>
    </row>
    <row r="22" spans="1:10" x14ac:dyDescent="0.25">
      <c r="A22" s="1">
        <f>generic!A22</f>
        <v>23</v>
      </c>
      <c r="B22" s="1" t="str">
        <f>generic!B22</f>
        <v xml:space="preserve"> 'Early May Bank Holiday'</v>
      </c>
      <c r="C22" s="1" t="str">
        <f>generic!C22</f>
        <v xml:space="preserve"> 'UK'</v>
      </c>
      <c r="D22" s="1" t="str">
        <f>generic!D22</f>
        <v>first Monday of May</v>
      </c>
      <c r="E22" s="2">
        <f>DAY(DATE(year, F22, 1)-1-WEEKDAY(DATE(year,F22,1)-1,3)+7*1)</f>
        <v>5</v>
      </c>
      <c r="F22" s="2" t="s">
        <v>56</v>
      </c>
      <c r="G22">
        <f t="shared" si="0"/>
        <v>14023</v>
      </c>
      <c r="H22" t="str">
        <f t="shared" si="1"/>
        <v>'2014-05-5'</v>
      </c>
      <c r="I22" t="str">
        <f t="shared" si="2"/>
        <v>(14023, 'Early May Bank Holiday','', 'UK',NULL,'2014-05-5',NULL,'2014-05-5',NULL,'public',NULL),</v>
      </c>
    </row>
    <row r="23" spans="1:10" x14ac:dyDescent="0.25">
      <c r="A23" s="1">
        <f>generic!A23</f>
        <v>24</v>
      </c>
      <c r="B23" s="1" t="str">
        <f>generic!B23</f>
        <v xml:space="preserve"> 'Mother''s Day'</v>
      </c>
      <c r="C23" s="1" t="str">
        <f>generic!C23</f>
        <v xml:space="preserve"> 'Australia'</v>
      </c>
      <c r="D23" s="1" t="str">
        <f>generic!D23</f>
        <v>second Sunday of May</v>
      </c>
      <c r="E23" s="2">
        <f>DAY(DATE(year, F23, 1)-1-WEEKDAY(DATE(year,F23,1)-7,3)+7*2)</f>
        <v>11</v>
      </c>
      <c r="F23" s="2" t="s">
        <v>56</v>
      </c>
      <c r="G23">
        <f t="shared" si="0"/>
        <v>14024</v>
      </c>
      <c r="H23" t="str">
        <f t="shared" si="1"/>
        <v>'2014-05-11'</v>
      </c>
      <c r="I23" t="str">
        <f t="shared" si="2"/>
        <v>(14024, 'Mother''s Day','', 'Australia',NULL,'2014-05-11',NULL,'2014-05-11',NULL,'public',NULL),</v>
      </c>
    </row>
    <row r="24" spans="1:10" x14ac:dyDescent="0.25">
      <c r="A24" s="1">
        <f>generic!A24</f>
        <v>25</v>
      </c>
      <c r="B24" s="1" t="str">
        <f>generic!B24</f>
        <v xml:space="preserve"> 'Memorial Day'</v>
      </c>
      <c r="C24" s="1" t="str">
        <f>generic!C24</f>
        <v xml:space="preserve"> 'USA'</v>
      </c>
      <c r="D24" s="1" t="str">
        <f>generic!D24</f>
        <v>fix</v>
      </c>
      <c r="E24" s="2">
        <v>30</v>
      </c>
      <c r="F24" s="2" t="s">
        <v>56</v>
      </c>
      <c r="G24">
        <f t="shared" si="0"/>
        <v>14025</v>
      </c>
      <c r="H24" t="str">
        <f t="shared" si="1"/>
        <v>'2014-05-30'</v>
      </c>
      <c r="I24" t="str">
        <f t="shared" si="2"/>
        <v>(14025, 'Memorial Day','', 'USA',NULL,'2014-05-30',NULL,'2014-05-30',NULL,'public',NULL),</v>
      </c>
    </row>
    <row r="25" spans="1:10" x14ac:dyDescent="0.25">
      <c r="A25" s="1">
        <f>generic!A25</f>
        <v>26</v>
      </c>
      <c r="B25" s="1" t="str">
        <f>generic!B25</f>
        <v xml:space="preserve"> 'Spring Bank Holiday'</v>
      </c>
      <c r="C25" s="1" t="str">
        <f>generic!C25</f>
        <v xml:space="preserve"> 'UK'</v>
      </c>
      <c r="D25" s="1" t="str">
        <f>generic!D25</f>
        <v>fix</v>
      </c>
      <c r="E25" s="2">
        <v>30</v>
      </c>
      <c r="F25" s="2" t="s">
        <v>56</v>
      </c>
      <c r="G25">
        <f t="shared" ref="G25:G50" si="3">(year-2000)*1000+A25</f>
        <v>14026</v>
      </c>
      <c r="H25" t="str">
        <f t="shared" ref="H25:H50" si="4">CONCATENATE("'",year,"-",F25,"-",E25,"'")</f>
        <v>'2014-05-30'</v>
      </c>
      <c r="I25" t="str">
        <f t="shared" si="2"/>
        <v>(14026, 'Spring Bank Holiday','', 'UK',NULL,'2014-05-30',NULL,'2014-05-30',NULL,'public',NULL),</v>
      </c>
    </row>
    <row r="26" spans="1:10" x14ac:dyDescent="0.25">
      <c r="A26" s="1">
        <f>generic!A26</f>
        <v>27</v>
      </c>
      <c r="B26" s="1" t="str">
        <f>generic!B26</f>
        <v xml:space="preserve"> 'Ascension Day'</v>
      </c>
      <c r="C26" s="1" t="str">
        <f>generic!C26</f>
        <v xml:space="preserve"> 'Germany'</v>
      </c>
      <c r="D26" s="1" t="str">
        <f>generic!D26</f>
        <v>fix</v>
      </c>
      <c r="E26" s="2">
        <f>DAY(easter+39)</f>
        <v>29</v>
      </c>
      <c r="F26" s="2">
        <f>MONTH(easter+39)</f>
        <v>5</v>
      </c>
      <c r="G26">
        <f t="shared" si="3"/>
        <v>14027</v>
      </c>
      <c r="H26" t="str">
        <f t="shared" si="4"/>
        <v>'2014-5-29'</v>
      </c>
      <c r="I26" t="str">
        <f t="shared" si="2"/>
        <v>(14027, 'Ascension Day','', 'Germany',NULL,'2014-5-29',NULL,'2014-5-29',NULL,'public',NULL),</v>
      </c>
    </row>
    <row r="27" spans="1:10" x14ac:dyDescent="0.25">
      <c r="A27" s="1">
        <f>generic!A27</f>
        <v>28</v>
      </c>
      <c r="B27" s="1" t="str">
        <f>generic!B27</f>
        <v xml:space="preserve"> 'Whit Sunday'</v>
      </c>
      <c r="C27" s="1" t="str">
        <f>generic!C27</f>
        <v xml:space="preserve"> 'Germany'</v>
      </c>
      <c r="D27" s="1" t="str">
        <f>generic!D27</f>
        <v>depends on easter</v>
      </c>
      <c r="E27" s="2">
        <f>DAY(easter+49)</f>
        <v>8</v>
      </c>
      <c r="F27" s="2">
        <f>MONTH(easter+49)</f>
        <v>6</v>
      </c>
      <c r="G27">
        <f t="shared" si="3"/>
        <v>14028</v>
      </c>
      <c r="H27" t="str">
        <f t="shared" si="4"/>
        <v>'2014-6-8'</v>
      </c>
      <c r="I27" t="str">
        <f t="shared" si="2"/>
        <v>(14028, 'Whit Sunday','', 'Germany',NULL,'2014-6-8',NULL,'2014-6-8',NULL,'public',NULL),</v>
      </c>
    </row>
    <row r="28" spans="1:10" x14ac:dyDescent="0.25">
      <c r="A28" s="1">
        <f>generic!A28</f>
        <v>29</v>
      </c>
      <c r="B28" s="1" t="str">
        <f>generic!B28</f>
        <v xml:space="preserve"> 'Whit Monday'</v>
      </c>
      <c r="C28" s="1" t="str">
        <f>generic!C28</f>
        <v xml:space="preserve"> 'Germany'</v>
      </c>
      <c r="D28" s="1" t="str">
        <f>generic!D28</f>
        <v>depends on easter</v>
      </c>
      <c r="E28" s="2">
        <f>DAY(easter+50)</f>
        <v>9</v>
      </c>
      <c r="F28" s="2">
        <f>MONTH(easter+50)</f>
        <v>6</v>
      </c>
      <c r="G28">
        <f t="shared" si="3"/>
        <v>14029</v>
      </c>
      <c r="H28" t="str">
        <f t="shared" si="4"/>
        <v>'2014-6-9'</v>
      </c>
      <c r="I28" t="str">
        <f t="shared" si="2"/>
        <v>(14029, 'Whit Monday','', 'Germany',NULL,'2014-6-9',NULL,'2014-6-9',NULL,'public',NULL),</v>
      </c>
    </row>
    <row r="29" spans="1:10" x14ac:dyDescent="0.25">
      <c r="A29" s="1">
        <f>generic!A29</f>
        <v>30</v>
      </c>
      <c r="B29" s="1" t="str">
        <f>generic!B29</f>
        <v xml:space="preserve"> 'Queen''s Birthday'</v>
      </c>
      <c r="C29" s="1" t="str">
        <f>generic!C29</f>
        <v xml:space="preserve"> 'Australia'</v>
      </c>
      <c r="D29" s="1" t="str">
        <f>generic!D29</f>
        <v>second Monday of June</v>
      </c>
      <c r="E29" s="2">
        <f>DAY(DATE(year, F29, 1)-1-WEEKDAY(DATE(year,F29,1)-1,3)+7*2)</f>
        <v>9</v>
      </c>
      <c r="F29" s="2" t="s">
        <v>57</v>
      </c>
      <c r="G29">
        <f t="shared" si="3"/>
        <v>14030</v>
      </c>
      <c r="H29" t="str">
        <f t="shared" si="4"/>
        <v>'2014-06-9'</v>
      </c>
      <c r="I29" t="str">
        <f t="shared" si="2"/>
        <v>(14030, 'Queen''s Birthday','', 'Australia',NULL,'2014-06-9',NULL,'2014-06-9',NULL,'public',NULL),</v>
      </c>
      <c r="J29" s="5" t="s">
        <v>68</v>
      </c>
    </row>
    <row r="30" spans="1:10" x14ac:dyDescent="0.25">
      <c r="A30" s="1">
        <f>generic!A30</f>
        <v>31</v>
      </c>
      <c r="B30" s="1" t="str">
        <f>generic!B30</f>
        <v xml:space="preserve"> 'Corpus Christi'</v>
      </c>
      <c r="C30" s="1" t="str">
        <f>generic!C30</f>
        <v xml:space="preserve"> 'Germany'</v>
      </c>
      <c r="D30" s="1" t="str">
        <f>generic!D30</f>
        <v>depends on easter</v>
      </c>
      <c r="E30" s="2">
        <f>DAY(easter+60)</f>
        <v>19</v>
      </c>
      <c r="F30" s="2">
        <f>MONTH(easter+60)</f>
        <v>6</v>
      </c>
      <c r="G30">
        <f t="shared" si="3"/>
        <v>14031</v>
      </c>
      <c r="H30" t="str">
        <f t="shared" si="4"/>
        <v>'2014-6-19'</v>
      </c>
      <c r="I30" t="str">
        <f t="shared" si="2"/>
        <v>(14031, 'Corpus Christi','', 'Germany',NULL,'2014-6-19',NULL,'2014-6-19',NULL,'public',NULL),</v>
      </c>
    </row>
    <row r="31" spans="1:10" x14ac:dyDescent="0.25">
      <c r="A31" s="1">
        <f>generic!A31</f>
        <v>32</v>
      </c>
      <c r="B31" s="1" t="str">
        <f>generic!B31</f>
        <v xml:space="preserve"> 'Independence Day'</v>
      </c>
      <c r="C31" s="1" t="str">
        <f>generic!C31</f>
        <v xml:space="preserve"> 'USA'</v>
      </c>
      <c r="D31" s="1" t="str">
        <f>generic!D31</f>
        <v>fix</v>
      </c>
      <c r="E31" s="2">
        <v>4</v>
      </c>
      <c r="F31" s="2" t="s">
        <v>60</v>
      </c>
      <c r="G31">
        <f t="shared" si="3"/>
        <v>14032</v>
      </c>
      <c r="H31" t="str">
        <f t="shared" si="4"/>
        <v>'2014-07-4'</v>
      </c>
      <c r="I31" t="str">
        <f t="shared" si="2"/>
        <v>(14032, 'Independence Day','', 'USA',NULL,'2014-07-4',NULL,'2014-07-4',NULL,'public',NULL),</v>
      </c>
    </row>
    <row r="32" spans="1:10" x14ac:dyDescent="0.25">
      <c r="A32" s="1">
        <f>generic!A32</f>
        <v>33</v>
      </c>
      <c r="B32" s="1" t="str">
        <f>generic!B32</f>
        <v xml:space="preserve"> 'Peace Festival'</v>
      </c>
      <c r="C32" s="1" t="str">
        <f>generic!C32</f>
        <v xml:space="preserve"> 'Germany (Augsburg)'</v>
      </c>
      <c r="D32" s="1" t="str">
        <f>generic!D32</f>
        <v>fix</v>
      </c>
      <c r="E32" s="2" t="s">
        <v>59</v>
      </c>
      <c r="F32" s="2" t="s">
        <v>59</v>
      </c>
      <c r="G32">
        <f t="shared" si="3"/>
        <v>14033</v>
      </c>
      <c r="H32" t="str">
        <f t="shared" si="4"/>
        <v>'2014-08-08'</v>
      </c>
      <c r="I32" t="str">
        <f t="shared" si="2"/>
        <v>(14033, 'Peace Festival','', 'Germany (Augsburg)',NULL,'2014-08-08',NULL,'2014-08-08',NULL,'public',NULL),</v>
      </c>
    </row>
    <row r="33" spans="1:10" x14ac:dyDescent="0.25">
      <c r="A33" s="1">
        <f>generic!A33</f>
        <v>34</v>
      </c>
      <c r="B33" s="1" t="str">
        <f>generic!B33</f>
        <v xml:space="preserve"> 'Raksha Bandhan'</v>
      </c>
      <c r="C33" s="1" t="str">
        <f>generic!C33</f>
        <v xml:space="preserve"> 'India'</v>
      </c>
      <c r="D33" s="1"/>
      <c r="E33" s="2">
        <v>10</v>
      </c>
      <c r="F33" s="2" t="s">
        <v>59</v>
      </c>
      <c r="G33">
        <f t="shared" si="3"/>
        <v>14034</v>
      </c>
      <c r="H33" t="str">
        <f t="shared" si="4"/>
        <v>'2014-08-10'</v>
      </c>
      <c r="I33" t="str">
        <f t="shared" si="2"/>
        <v>(14034, 'Raksha Bandhan','', 'India',NULL,'2014-08-10',NULL,'2014-08-10',NULL,'public',NULL),</v>
      </c>
    </row>
    <row r="34" spans="1:10" x14ac:dyDescent="0.25">
      <c r="A34" s="1">
        <f>generic!A34</f>
        <v>35</v>
      </c>
      <c r="B34" s="1" t="str">
        <f>generic!B34</f>
        <v xml:space="preserve"> 'Indian Independence Day'</v>
      </c>
      <c r="C34" s="1" t="str">
        <f>generic!C34</f>
        <v xml:space="preserve"> 'India'</v>
      </c>
      <c r="D34" s="1" t="str">
        <f>generic!D34</f>
        <v>fix</v>
      </c>
      <c r="E34" s="2">
        <v>15</v>
      </c>
      <c r="F34" s="2" t="s">
        <v>59</v>
      </c>
      <c r="G34">
        <f t="shared" si="3"/>
        <v>14035</v>
      </c>
      <c r="H34" t="str">
        <f t="shared" si="4"/>
        <v>'2014-08-15'</v>
      </c>
      <c r="I34" t="str">
        <f t="shared" si="2"/>
        <v>(14035, 'Indian Independence Day','', 'India',NULL,'2014-08-15',NULL,'2014-08-15',NULL,'public',NULL),</v>
      </c>
    </row>
    <row r="35" spans="1:10" x14ac:dyDescent="0.25">
      <c r="A35" s="1">
        <f>generic!A35</f>
        <v>36</v>
      </c>
      <c r="B35" s="1" t="str">
        <f>generic!B35</f>
        <v xml:space="preserve"> 'Krishna Jammashthami'</v>
      </c>
      <c r="C35" s="1" t="str">
        <f>generic!C35</f>
        <v xml:space="preserve"> 'India'</v>
      </c>
      <c r="D35" s="1"/>
      <c r="E35" s="2">
        <v>17</v>
      </c>
      <c r="F35" s="2" t="s">
        <v>59</v>
      </c>
      <c r="G35">
        <f t="shared" si="3"/>
        <v>14036</v>
      </c>
      <c r="H35" t="str">
        <f t="shared" si="4"/>
        <v>'2014-08-17'</v>
      </c>
      <c r="I35" t="str">
        <f t="shared" si="2"/>
        <v>(14036, 'Krishna Jammashthami','', 'India',NULL,'2014-08-17',NULL,'2014-08-17',NULL,'public',NULL),</v>
      </c>
    </row>
    <row r="36" spans="1:10" x14ac:dyDescent="0.25">
      <c r="A36" s="1">
        <f>generic!A36</f>
        <v>37</v>
      </c>
      <c r="B36" s="1" t="str">
        <f>generic!B36</f>
        <v xml:space="preserve"> 'Ganesh Chathurthi'</v>
      </c>
      <c r="C36" s="1" t="str">
        <f>generic!C36</f>
        <v xml:space="preserve"> 'India'</v>
      </c>
      <c r="D36" s="1"/>
      <c r="E36" s="2">
        <v>29</v>
      </c>
      <c r="F36" s="2">
        <v>8</v>
      </c>
      <c r="G36">
        <f t="shared" si="3"/>
        <v>14037</v>
      </c>
      <c r="H36" t="str">
        <f t="shared" si="4"/>
        <v>'2014-8-29'</v>
      </c>
      <c r="I36" t="str">
        <f t="shared" si="2"/>
        <v>(14037, 'Ganesh Chathurthi','', 'India',NULL,'2014-8-29',NULL,'2014-8-29',NULL,'public',NULL),</v>
      </c>
    </row>
    <row r="37" spans="1:10" x14ac:dyDescent="0.25">
      <c r="A37" s="1">
        <f>generic!A37</f>
        <v>38</v>
      </c>
      <c r="B37" s="1" t="str">
        <f>generic!B37</f>
        <v xml:space="preserve"> 'Father''s Day'</v>
      </c>
      <c r="C37" s="1" t="str">
        <f>generic!C37</f>
        <v xml:space="preserve"> 'Australia'</v>
      </c>
      <c r="D37" s="1" t="str">
        <f>generic!D37</f>
        <v>first Sunday of September</v>
      </c>
      <c r="E37" s="2">
        <f>DAY(DATE(year, F37, 1)-1-WEEKDAY(DATE(year,F37,1)-7,3)+7*1)</f>
        <v>7</v>
      </c>
      <c r="F37" s="2" t="s">
        <v>58</v>
      </c>
      <c r="G37">
        <f t="shared" si="3"/>
        <v>14038</v>
      </c>
      <c r="H37" t="str">
        <f t="shared" si="4"/>
        <v>'2014-09-7'</v>
      </c>
      <c r="I37" t="str">
        <f t="shared" si="2"/>
        <v>(14038, 'Father''s Day','', 'Australia',NULL,'2014-09-7',NULL,'2014-09-7',NULL,'public',NULL),</v>
      </c>
    </row>
    <row r="38" spans="1:10" x14ac:dyDescent="0.25">
      <c r="A38" s="1">
        <f>generic!A38</f>
        <v>39</v>
      </c>
      <c r="B38" s="1" t="str">
        <f>generic!B38</f>
        <v xml:space="preserve"> 'Labour Day'</v>
      </c>
      <c r="C38" s="1" t="str">
        <f>generic!C38</f>
        <v xml:space="preserve"> 'USA'</v>
      </c>
      <c r="D38" s="1" t="str">
        <f>generic!D38</f>
        <v>first Monday of September</v>
      </c>
      <c r="E38" s="2">
        <f>DAY(DATE(year, F38, 1)-1-WEEKDAY(DATE(year,F38,1)-1,3)+7*1)</f>
        <v>1</v>
      </c>
      <c r="F38" s="2" t="s">
        <v>58</v>
      </c>
      <c r="G38">
        <f t="shared" si="3"/>
        <v>14039</v>
      </c>
      <c r="H38" t="str">
        <f t="shared" si="4"/>
        <v>'2014-09-1'</v>
      </c>
      <c r="I38" t="str">
        <f t="shared" si="2"/>
        <v>(14039, 'Labour Day','', 'USA',NULL,'2014-09-1',NULL,'2014-09-1',NULL,'public',NULL),</v>
      </c>
    </row>
    <row r="39" spans="1:10" x14ac:dyDescent="0.25">
      <c r="A39" s="1">
        <f>generic!A39</f>
        <v>40</v>
      </c>
      <c r="B39" s="1" t="str">
        <f>generic!B39</f>
        <v xml:space="preserve"> 'Queen''s Birthday'</v>
      </c>
      <c r="C39" s="1" t="str">
        <f>generic!C39</f>
        <v xml:space="preserve"> 'Australia State Holiday (WA)'</v>
      </c>
      <c r="D39" s="1" t="str">
        <f>generic!D39</f>
        <v>last Monday in September</v>
      </c>
      <c r="E39" s="2">
        <f>DAY(DATE(year, 10, 1)-1-WEEKDAY(DATE(year,10,1)-1,3)+7*1-7)</f>
        <v>29</v>
      </c>
      <c r="F39" s="2" t="s">
        <v>58</v>
      </c>
      <c r="G39">
        <f t="shared" si="3"/>
        <v>14040</v>
      </c>
      <c r="H39" t="str">
        <f t="shared" si="4"/>
        <v>'2014-09-29'</v>
      </c>
      <c r="I39" t="str">
        <f t="shared" si="2"/>
        <v>(14040, 'Queen''s Birthday','', 'Australia State Holiday (WA)',NULL,'2014-09-29',NULL,'2014-09-29',NULL,'public',NULL),</v>
      </c>
      <c r="J39" s="5" t="s">
        <v>68</v>
      </c>
    </row>
    <row r="40" spans="1:10" x14ac:dyDescent="0.25">
      <c r="A40" s="1">
        <f>generic!A40</f>
        <v>41</v>
      </c>
      <c r="B40" s="1" t="str">
        <f>generic!B40</f>
        <v xml:space="preserve"> 'Mahatma Gandhi Jayanti'</v>
      </c>
      <c r="C40" s="1" t="str">
        <f>generic!C40</f>
        <v xml:space="preserve"> 'India'</v>
      </c>
      <c r="D40" s="1" t="str">
        <f>generic!D40</f>
        <v>fix</v>
      </c>
      <c r="E40" s="2" t="s">
        <v>53</v>
      </c>
      <c r="F40" s="2">
        <v>10</v>
      </c>
      <c r="G40">
        <f t="shared" si="3"/>
        <v>14041</v>
      </c>
      <c r="H40" t="str">
        <f t="shared" si="4"/>
        <v>'2014-10-02'</v>
      </c>
      <c r="I40" t="str">
        <f t="shared" si="2"/>
        <v>(14041, 'Mahatma Gandhi Jayanti','', 'India',NULL,'2014-10-02',NULL,'2014-10-02',NULL,'public',NULL),</v>
      </c>
    </row>
    <row r="41" spans="1:10" x14ac:dyDescent="0.25">
      <c r="A41" s="1">
        <f>generic!A41</f>
        <v>42</v>
      </c>
      <c r="B41" s="1" t="str">
        <f>generic!B41</f>
        <v xml:space="preserve"> 'Day of German Unity'</v>
      </c>
      <c r="C41" s="1" t="str">
        <f>generic!C41</f>
        <v xml:space="preserve"> 'Germany'</v>
      </c>
      <c r="D41" s="1" t="str">
        <f>generic!D41</f>
        <v>fix</v>
      </c>
      <c r="E41" s="2" t="s">
        <v>54</v>
      </c>
      <c r="F41" s="2">
        <v>10</v>
      </c>
      <c r="G41">
        <f t="shared" si="3"/>
        <v>14042</v>
      </c>
      <c r="H41" t="str">
        <f t="shared" si="4"/>
        <v>'2014-10-03'</v>
      </c>
      <c r="I41" t="str">
        <f t="shared" si="2"/>
        <v>(14042, 'Day of German Unity','', 'Germany',NULL,'2014-10-03',NULL,'2014-10-03',NULL,'public',NULL),</v>
      </c>
    </row>
    <row r="42" spans="1:10" x14ac:dyDescent="0.25">
      <c r="A42" s="1">
        <f>generic!A42</f>
        <v>43</v>
      </c>
      <c r="B42" s="1" t="str">
        <f>generic!B42</f>
        <v xml:space="preserve"> 'Labour Day'</v>
      </c>
      <c r="C42" s="1" t="str">
        <f>generic!C42</f>
        <v xml:space="preserve"> 'Australia State Holiday (ACT, NSW, SA)'</v>
      </c>
      <c r="D42" s="1" t="str">
        <f>generic!D42</f>
        <v>first Monday of October</v>
      </c>
      <c r="E42" s="2">
        <f>DAY(DATE(year, F42, 1)-1-WEEKDAY(DATE(year,F42,1)-1,3)+7*1)</f>
        <v>6</v>
      </c>
      <c r="F42" s="2">
        <v>10</v>
      </c>
      <c r="G42">
        <f t="shared" si="3"/>
        <v>14043</v>
      </c>
      <c r="H42" t="str">
        <f t="shared" si="4"/>
        <v>'2014-10-6'</v>
      </c>
      <c r="I42" t="str">
        <f t="shared" si="2"/>
        <v>(14043, 'Labour Day','', 'Australia State Holiday (ACT, NSW, SA)',NULL,'2014-10-6',NULL,'2014-10-6',NULL,'public',NULL),</v>
      </c>
    </row>
    <row r="43" spans="1:10" x14ac:dyDescent="0.25">
      <c r="A43" s="1">
        <f>generic!A43</f>
        <v>44</v>
      </c>
      <c r="B43" s="1" t="str">
        <f>generic!B43</f>
        <v xml:space="preserve"> 'Dussera'</v>
      </c>
      <c r="C43" s="1" t="str">
        <f>generic!C43</f>
        <v xml:space="preserve"> 'India'</v>
      </c>
      <c r="D43" s="1"/>
      <c r="E43" s="2">
        <v>3</v>
      </c>
      <c r="F43" s="2">
        <v>10</v>
      </c>
      <c r="G43">
        <f t="shared" si="3"/>
        <v>14044</v>
      </c>
      <c r="H43" t="str">
        <f t="shared" si="4"/>
        <v>'2014-10-3'</v>
      </c>
      <c r="I43" t="str">
        <f t="shared" si="2"/>
        <v>(14044, 'Dussera','', 'India',NULL,'2014-10-3',NULL,'2014-10-3',NULL,'public',NULL),</v>
      </c>
    </row>
    <row r="44" spans="1:10" x14ac:dyDescent="0.25">
      <c r="A44" s="1">
        <f>generic!A44</f>
        <v>45</v>
      </c>
      <c r="B44" s="1" t="str">
        <f>generic!B44</f>
        <v xml:space="preserve"> 'Columbus Day'</v>
      </c>
      <c r="C44" s="1" t="str">
        <f>generic!C44</f>
        <v xml:space="preserve"> 'USA'</v>
      </c>
      <c r="D44" s="1" t="str">
        <f>generic!D44</f>
        <v>second Monday of October</v>
      </c>
      <c r="E44" s="2">
        <f>DAY(DATE(year, F44, 1)-1-WEEKDAY(DATE(year,F44,1)-1,3)+7*2)</f>
        <v>13</v>
      </c>
      <c r="F44" s="2">
        <v>10</v>
      </c>
      <c r="G44">
        <f t="shared" si="3"/>
        <v>14045</v>
      </c>
      <c r="H44" t="str">
        <f t="shared" si="4"/>
        <v>'2014-10-13'</v>
      </c>
      <c r="I44" t="str">
        <f t="shared" si="2"/>
        <v>(14045, 'Columbus Day','', 'USA',NULL,'2014-10-13',NULL,'2014-10-13',NULL,'public',NULL),</v>
      </c>
    </row>
    <row r="45" spans="1:10" x14ac:dyDescent="0.25">
      <c r="A45" s="1">
        <f>generic!A45</f>
        <v>46</v>
      </c>
      <c r="B45" s="1" t="str">
        <f>generic!B45</f>
        <v xml:space="preserve"> 'Diwali'</v>
      </c>
      <c r="C45" s="1" t="str">
        <f>generic!C45</f>
        <v xml:space="preserve"> 'India'</v>
      </c>
      <c r="D45" s="1"/>
      <c r="E45" s="2">
        <v>23</v>
      </c>
      <c r="F45" s="2">
        <v>10</v>
      </c>
      <c r="G45">
        <f t="shared" si="3"/>
        <v>14046</v>
      </c>
      <c r="H45" t="str">
        <f t="shared" si="4"/>
        <v>'2014-10-23'</v>
      </c>
      <c r="I45" t="str">
        <f t="shared" si="2"/>
        <v>(14046, 'Diwali','', 'India',NULL,'2014-10-23',NULL,'2014-10-23',NULL,'public',NULL),</v>
      </c>
    </row>
    <row r="46" spans="1:10" x14ac:dyDescent="0.25">
      <c r="A46" s="1">
        <f>generic!A46</f>
        <v>47</v>
      </c>
      <c r="B46" s="1" t="str">
        <f>generic!B46</f>
        <v xml:space="preserve"> 'Halloween'</v>
      </c>
      <c r="C46" s="1" t="str">
        <f>generic!C46</f>
        <v xml:space="preserve"> 'World Wide'</v>
      </c>
      <c r="D46" s="1" t="str">
        <f>generic!D46</f>
        <v>fix</v>
      </c>
      <c r="E46" s="2">
        <v>31</v>
      </c>
      <c r="F46" s="2">
        <v>10</v>
      </c>
      <c r="G46">
        <f t="shared" si="3"/>
        <v>14047</v>
      </c>
      <c r="H46" t="str">
        <f t="shared" si="4"/>
        <v>'2014-10-31'</v>
      </c>
      <c r="I46" t="str">
        <f t="shared" si="2"/>
        <v>(14047, 'Halloween','', 'World Wide',NULL,'2014-10-31',NULL,'2014-10-31',NULL,'public',NULL),</v>
      </c>
    </row>
    <row r="47" spans="1:10" x14ac:dyDescent="0.25">
      <c r="A47" s="1">
        <f>generic!A47</f>
        <v>48</v>
      </c>
      <c r="B47" s="1" t="str">
        <f>generic!B47</f>
        <v xml:space="preserve"> 'Reformation Day'</v>
      </c>
      <c r="C47" s="1" t="str">
        <f>generic!C47</f>
        <v xml:space="preserve"> 'Germany'</v>
      </c>
      <c r="D47" s="1" t="str">
        <f>generic!D47</f>
        <v>fix</v>
      </c>
      <c r="E47" s="2">
        <v>31</v>
      </c>
      <c r="F47" s="2">
        <v>10</v>
      </c>
      <c r="G47">
        <f t="shared" si="3"/>
        <v>14048</v>
      </c>
      <c r="H47" t="str">
        <f t="shared" si="4"/>
        <v>'2014-10-31'</v>
      </c>
      <c r="I47" t="str">
        <f t="shared" si="2"/>
        <v>(14048, 'Reformation Day','', 'Germany',NULL,'2014-10-31',NULL,'2014-10-31',NULL,'public',NULL),</v>
      </c>
    </row>
    <row r="48" spans="1:10" x14ac:dyDescent="0.25">
      <c r="A48" s="1">
        <f>generic!A48</f>
        <v>49</v>
      </c>
      <c r="B48" s="1" t="str">
        <f>generic!B48</f>
        <v xml:space="preserve"> 'All Saints'</v>
      </c>
      <c r="C48" s="1" t="str">
        <f>generic!C48</f>
        <v xml:space="preserve"> 'Germany'</v>
      </c>
      <c r="D48" s="1" t="str">
        <f>generic!D48</f>
        <v>fix</v>
      </c>
      <c r="E48" s="2" t="s">
        <v>52</v>
      </c>
      <c r="F48" s="2">
        <v>11</v>
      </c>
      <c r="G48">
        <f t="shared" si="3"/>
        <v>14049</v>
      </c>
      <c r="H48" t="str">
        <f t="shared" si="4"/>
        <v>'2014-11-01'</v>
      </c>
      <c r="I48" t="str">
        <f t="shared" si="2"/>
        <v>(14049, 'All Saints','', 'Germany',NULL,'2014-11-01',NULL,'2014-11-01',NULL,'public',NULL),</v>
      </c>
    </row>
    <row r="49" spans="1:9" x14ac:dyDescent="0.25">
      <c r="A49" s="1">
        <f>generic!A49</f>
        <v>50</v>
      </c>
      <c r="B49" s="1" t="str">
        <f>generic!B49</f>
        <v xml:space="preserve"> 'Guy Fawkes Day'</v>
      </c>
      <c r="C49" s="1" t="str">
        <f>generic!C49</f>
        <v xml:space="preserve"> 'UK'</v>
      </c>
      <c r="D49" s="1" t="str">
        <f>generic!D49</f>
        <v>fix</v>
      </c>
      <c r="E49" s="2" t="s">
        <v>56</v>
      </c>
      <c r="F49" s="2">
        <v>11</v>
      </c>
      <c r="G49">
        <f t="shared" si="3"/>
        <v>14050</v>
      </c>
      <c r="H49" t="str">
        <f t="shared" si="4"/>
        <v>'2014-11-05'</v>
      </c>
      <c r="I49" t="str">
        <f t="shared" si="2"/>
        <v>(14050, 'Guy Fawkes Day','', 'UK',NULL,'2014-11-05',NULL,'2014-11-05',NULL,'public',NULL),</v>
      </c>
    </row>
    <row r="50" spans="1:9" x14ac:dyDescent="0.25">
      <c r="A50" s="1">
        <f>generic!A50</f>
        <v>51</v>
      </c>
      <c r="B50" s="1" t="str">
        <f>generic!B50</f>
        <v xml:space="preserve"> 'Remembrance Day'</v>
      </c>
      <c r="C50" s="1" t="str">
        <f>generic!C50</f>
        <v xml:space="preserve"> 'World Wide'</v>
      </c>
      <c r="D50" s="1" t="str">
        <f>generic!D50</f>
        <v>fix</v>
      </c>
      <c r="E50" s="2">
        <v>11</v>
      </c>
      <c r="F50" s="2">
        <v>11</v>
      </c>
      <c r="G50">
        <f t="shared" si="3"/>
        <v>14051</v>
      </c>
      <c r="H50" t="str">
        <f t="shared" si="4"/>
        <v>'2014-11-11'</v>
      </c>
      <c r="I50" t="str">
        <f t="shared" si="2"/>
        <v>(14051, 'Remembrance Day','', 'World Wide',NULL,'2014-11-11',NULL,'2014-11-11',NULL,'public',NULL),</v>
      </c>
    </row>
    <row r="51" spans="1:9" x14ac:dyDescent="0.25">
      <c r="A51" s="1">
        <f>generic!A51</f>
        <v>52</v>
      </c>
      <c r="B51" s="1" t="str">
        <f>generic!B51</f>
        <v xml:space="preserve"> 'Veterans Day'</v>
      </c>
      <c r="C51" s="1" t="str">
        <f>generic!C51</f>
        <v xml:space="preserve"> 'USA'</v>
      </c>
      <c r="D51" s="1" t="str">
        <f>generic!D51</f>
        <v>fix</v>
      </c>
      <c r="E51" s="2">
        <v>11</v>
      </c>
      <c r="F51" s="2">
        <v>11</v>
      </c>
      <c r="G51">
        <f t="shared" ref="G51:G57" si="5">(year-2000)*1000+A51</f>
        <v>14052</v>
      </c>
      <c r="H51" t="str">
        <f t="shared" ref="H51:H57" si="6">CONCATENATE("'",year,"-",F51,"-",E51,"'")</f>
        <v>'2014-11-11'</v>
      </c>
      <c r="I51" t="str">
        <f t="shared" si="2"/>
        <v>(14052, 'Veterans Day','', 'USA',NULL,'2014-11-11',NULL,'2014-11-11',NULL,'public',NULL),</v>
      </c>
    </row>
    <row r="52" spans="1:9" x14ac:dyDescent="0.25">
      <c r="A52" s="1">
        <f>generic!A52</f>
        <v>53</v>
      </c>
      <c r="B52" s="1" t="str">
        <f>generic!B52</f>
        <v xml:space="preserve"> 'Thanks Giving Day'</v>
      </c>
      <c r="C52" s="1" t="str">
        <f>generic!C52</f>
        <v xml:space="preserve"> 'USA'</v>
      </c>
      <c r="D52" s="1" t="str">
        <f>generic!D52</f>
        <v>fourth Thusday of November</v>
      </c>
      <c r="E52" s="2">
        <f>DAY(DATE(year,11,CHOOSE(WEEKDAY(DATE(year,11,1)),26,25,24,23,22,28,27)))</f>
        <v>27</v>
      </c>
      <c r="F52" s="2">
        <v>11</v>
      </c>
      <c r="G52">
        <f t="shared" si="5"/>
        <v>14053</v>
      </c>
      <c r="H52" t="str">
        <f t="shared" si="6"/>
        <v>'2014-11-27'</v>
      </c>
      <c r="I52" t="str">
        <f t="shared" si="2"/>
        <v>(14053, 'Thanks Giving Day','', 'USA',NULL,'2014-11-27',NULL,'2014-11-27',NULL,'public',NULL),</v>
      </c>
    </row>
    <row r="53" spans="1:9" x14ac:dyDescent="0.25">
      <c r="A53" s="1">
        <f>generic!A53</f>
        <v>54</v>
      </c>
      <c r="B53" s="1" t="str">
        <f>generic!B53</f>
        <v xml:space="preserve"> 'Christmas Eve'</v>
      </c>
      <c r="C53" s="1" t="str">
        <f>generic!C53</f>
        <v xml:space="preserve"> 'World Wide'</v>
      </c>
      <c r="D53" s="1" t="str">
        <f>generic!D53</f>
        <v>fix</v>
      </c>
      <c r="E53" s="2">
        <v>24</v>
      </c>
      <c r="F53" s="2">
        <v>12</v>
      </c>
      <c r="G53">
        <f t="shared" si="5"/>
        <v>14054</v>
      </c>
      <c r="H53" t="str">
        <f t="shared" si="6"/>
        <v>'2014-12-24'</v>
      </c>
      <c r="I53" t="str">
        <f t="shared" si="2"/>
        <v>(14054, 'Christmas Eve','', 'World Wide',NULL,'2014-12-24',NULL,'2014-12-24',NULL,'public',NULL),</v>
      </c>
    </row>
    <row r="54" spans="1:9" x14ac:dyDescent="0.25">
      <c r="A54" s="1">
        <f>generic!A54</f>
        <v>55</v>
      </c>
      <c r="B54" s="1" t="str">
        <f>generic!B54</f>
        <v xml:space="preserve"> 'Christmas Day'</v>
      </c>
      <c r="C54" s="1" t="str">
        <f>generic!C54</f>
        <v xml:space="preserve"> 'World Wide'</v>
      </c>
      <c r="D54" s="1" t="str">
        <f>generic!D54</f>
        <v>fix</v>
      </c>
      <c r="E54" s="2">
        <v>25</v>
      </c>
      <c r="F54" s="2">
        <v>12</v>
      </c>
      <c r="G54">
        <f t="shared" si="5"/>
        <v>14055</v>
      </c>
      <c r="H54" t="str">
        <f t="shared" si="6"/>
        <v>'2014-12-25'</v>
      </c>
      <c r="I54" t="str">
        <f t="shared" si="2"/>
        <v>(14055, 'Christmas Day','', 'World Wide',NULL,'2014-12-25',NULL,'2014-12-25',NULL,'public',NULL),</v>
      </c>
    </row>
    <row r="55" spans="1:9" x14ac:dyDescent="0.25">
      <c r="A55" s="1">
        <f>generic!A55</f>
        <v>56</v>
      </c>
      <c r="B55" s="1" t="str">
        <f>generic!B55</f>
        <v xml:space="preserve"> 'Boxing Day'</v>
      </c>
      <c r="C55" s="1" t="str">
        <f>generic!C55</f>
        <v xml:space="preserve"> 'World Wide'</v>
      </c>
      <c r="D55" s="1" t="str">
        <f>generic!D55</f>
        <v>fix</v>
      </c>
      <c r="E55" s="2">
        <v>26</v>
      </c>
      <c r="F55" s="2">
        <v>12</v>
      </c>
      <c r="G55">
        <f t="shared" si="5"/>
        <v>14056</v>
      </c>
      <c r="H55" t="str">
        <f t="shared" si="6"/>
        <v>'2014-12-26'</v>
      </c>
      <c r="I55" t="str">
        <f t="shared" si="2"/>
        <v>(14056, 'Boxing Day','', 'World Wide',NULL,'2014-12-26',NULL,'2014-12-26',NULL,'public',NULL),</v>
      </c>
    </row>
    <row r="56" spans="1:9" x14ac:dyDescent="0.25">
      <c r="A56" s="1">
        <f>generic!A56</f>
        <v>57</v>
      </c>
      <c r="B56" s="1" t="str">
        <f>generic!B56</f>
        <v xml:space="preserve"> 'Boxing Day Holiday'</v>
      </c>
      <c r="C56" s="1" t="str">
        <f>generic!C56</f>
        <v xml:space="preserve"> 'Australia'</v>
      </c>
      <c r="D56" s="1" t="str">
        <f>generic!D56</f>
        <v>fix</v>
      </c>
      <c r="E56" s="2">
        <v>27</v>
      </c>
      <c r="F56" s="2">
        <v>12</v>
      </c>
      <c r="G56">
        <f t="shared" si="5"/>
        <v>14057</v>
      </c>
      <c r="H56" t="str">
        <f t="shared" si="6"/>
        <v>'2014-12-27'</v>
      </c>
      <c r="I56" t="str">
        <f t="shared" si="2"/>
        <v>(14057, 'Boxing Day Holiday','', 'Australia',NULL,'2014-12-27',NULL,'2014-12-27',NULL,'public',NULL),</v>
      </c>
    </row>
    <row r="57" spans="1:9" x14ac:dyDescent="0.25">
      <c r="A57" s="1">
        <f>generic!A57</f>
        <v>58</v>
      </c>
      <c r="B57" s="1" t="str">
        <f>generic!B57</f>
        <v xml:space="preserve"> 'New Year''s Eve'</v>
      </c>
      <c r="C57" s="1" t="str">
        <f>generic!C57</f>
        <v xml:space="preserve"> 'World Wide'</v>
      </c>
      <c r="D57" s="1" t="str">
        <f>generic!D57</f>
        <v>fix</v>
      </c>
      <c r="E57" s="2">
        <v>31</v>
      </c>
      <c r="F57" s="2">
        <v>12</v>
      </c>
      <c r="G57">
        <f t="shared" si="5"/>
        <v>14058</v>
      </c>
      <c r="H57" t="str">
        <f t="shared" si="6"/>
        <v>'2014-12-31'</v>
      </c>
      <c r="I57" t="str">
        <f t="shared" si="2"/>
        <v>(14058, 'New Year''s Eve','', 'World Wide',NULL,'2014-12-31',NULL,'2014-12-31',NULL,'public',NULL),</v>
      </c>
    </row>
    <row r="59" spans="1:9" x14ac:dyDescent="0.25">
      <c r="G59">
        <f>(year-2000)*1000+999</f>
        <v>14999</v>
      </c>
      <c r="I59" t="str">
        <f>CONCATENATE("(",G59,", '','', '',NULL,'',NULL,'',NULL,'public',NULL);")</f>
        <v>(14999, '','', '',NULL,'',NULL,'',NULL,'public',NULL);</v>
      </c>
    </row>
  </sheetData>
  <autoFilter ref="A2:I59">
    <sortState ref="A3:I82">
      <sortCondition ref="H2:H82"/>
    </sortState>
  </autoFilter>
  <conditionalFormatting sqref="E3:F57">
    <cfRule type="expression" dxfId="3" priority="1">
      <formula>IF($D3&lt;&gt;"",TRUE, FALSE)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28" workbookViewId="0">
      <selection activeCell="I2" sqref="I2:I59"/>
    </sheetView>
  </sheetViews>
  <sheetFormatPr baseColWidth="10" defaultRowHeight="15" x14ac:dyDescent="0.25"/>
  <cols>
    <col min="2" max="2" width="25.140625" bestFit="1" customWidth="1"/>
    <col min="3" max="3" width="31.140625" customWidth="1"/>
    <col min="4" max="4" width="23" customWidth="1"/>
    <col min="5" max="5" width="16.140625" bestFit="1" customWidth="1"/>
    <col min="6" max="6" width="15.140625" bestFit="1" customWidth="1"/>
    <col min="8" max="8" width="11.28515625" bestFit="1" customWidth="1"/>
    <col min="9" max="9" width="107.42578125" bestFit="1" customWidth="1"/>
  </cols>
  <sheetData>
    <row r="1" spans="1:9" x14ac:dyDescent="0.25">
      <c r="A1" t="s">
        <v>51</v>
      </c>
      <c r="B1">
        <v>2015</v>
      </c>
      <c r="D1" t="s">
        <v>67</v>
      </c>
      <c r="E1" s="4">
        <f>DOLLAR((DAY(MINUTE(year/38)/2+55)&amp;".4."&amp;year)/7,)*7-6</f>
        <v>42099</v>
      </c>
    </row>
    <row r="2" spans="1:9" ht="105" x14ac:dyDescent="0.25">
      <c r="A2" s="3" t="s">
        <v>64</v>
      </c>
      <c r="B2" s="3" t="s">
        <v>66</v>
      </c>
      <c r="C2" s="3" t="s">
        <v>65</v>
      </c>
      <c r="D2" s="3" t="s">
        <v>72</v>
      </c>
      <c r="E2" s="3" t="s">
        <v>61</v>
      </c>
      <c r="F2" s="3" t="s">
        <v>62</v>
      </c>
      <c r="G2" s="3" t="s">
        <v>64</v>
      </c>
      <c r="H2" s="3" t="s">
        <v>63</v>
      </c>
      <c r="I2" s="6" t="str">
        <f>generic!I2</f>
        <v>SET SQL_MODE='NO_AUTO_VALUE_ON_ZERO';
/*!40101 SET @OLD_CHARACTER_SET_CLIENT=@@CHARACTER_SET_CLIENT */;
/*!40101 SET @OLD_CHARACTER_SET_RESULTS=@@CHARACTER_SET_RESULTS */;
/*!40101 SET @OLD_COLLATION_CONNECTION=@@COLLATION_CONNECTION */;
/*!40101 SET NAMES utf8 */;
INSERT INTO `wp_eventscalendar_main` (`id`, `eventTitle`, `eventDescription`, `eventLocation`, `eventLinkout`, `eventStartDate`, `eventStartTime`, `eventEndDate`, `eventEndTime`, `accessLevel`, `postID`) VALUES</v>
      </c>
    </row>
    <row r="3" spans="1:9" x14ac:dyDescent="0.25">
      <c r="A3" s="1">
        <f>generic!A3</f>
        <v>1</v>
      </c>
      <c r="B3" s="1" t="str">
        <f>generic!B3</f>
        <v xml:space="preserve"> 'New Year''s Day'</v>
      </c>
      <c r="C3" s="1" t="str">
        <f>generic!C3</f>
        <v xml:space="preserve"> 'World Wide'</v>
      </c>
      <c r="D3" s="1" t="str">
        <f>generic!D3</f>
        <v>fix</v>
      </c>
      <c r="E3" s="2" t="s">
        <v>52</v>
      </c>
      <c r="F3" s="2" t="s">
        <v>52</v>
      </c>
      <c r="G3">
        <f t="shared" ref="G3:G24" si="0">(year-2000)*1000+A3</f>
        <v>15001</v>
      </c>
      <c r="H3" t="str">
        <f t="shared" ref="H3:H24" si="1">CONCATENATE("'",year,"-",F3,"-",E3,"'")</f>
        <v>'2015-01-01'</v>
      </c>
      <c r="I3" t="str">
        <f>CONCATENATE("(",G3,",",B3,",'',",C3,",NULL,",H3,",NULL,",H3,",NULL,'public',NULL),")</f>
        <v>(15001, 'New Year''s Day','', 'World Wide',NULL,'2015-01-01',NULL,'2015-01-01',NULL,'public',NULL),</v>
      </c>
    </row>
    <row r="4" spans="1:9" x14ac:dyDescent="0.25">
      <c r="A4" s="1">
        <f>generic!A4</f>
        <v>3</v>
      </c>
      <c r="B4" s="1" t="str">
        <f>generic!B4</f>
        <v xml:space="preserve"> 'Martin Luther King Day '</v>
      </c>
      <c r="C4" s="1" t="str">
        <f>generic!C4</f>
        <v xml:space="preserve"> 'USA'</v>
      </c>
      <c r="D4" s="1" t="str">
        <f>generic!D4</f>
        <v>fix</v>
      </c>
      <c r="E4" s="2">
        <v>17</v>
      </c>
      <c r="F4" s="2" t="s">
        <v>52</v>
      </c>
      <c r="G4">
        <f t="shared" si="0"/>
        <v>15003</v>
      </c>
      <c r="H4" t="str">
        <f t="shared" si="1"/>
        <v>'2015-01-17'</v>
      </c>
      <c r="I4" t="str">
        <f t="shared" ref="I4:I57" si="2">CONCATENATE("(",G4,",",B4,",'',",C4,",NULL,",H4,",NULL,",H4,",NULL,'public',NULL),")</f>
        <v>(15003, 'Martin Luther King Day ','', 'USA',NULL,'2015-01-17',NULL,'2015-01-17',NULL,'public',NULL),</v>
      </c>
    </row>
    <row r="5" spans="1:9" x14ac:dyDescent="0.25">
      <c r="A5" s="1">
        <f>generic!A5</f>
        <v>4</v>
      </c>
      <c r="B5" s="1" t="str">
        <f>generic!B5</f>
        <v xml:space="preserve"> 'Australia Day'</v>
      </c>
      <c r="C5" s="1" t="str">
        <f>generic!C5</f>
        <v xml:space="preserve"> 'Australia'</v>
      </c>
      <c r="D5" s="1" t="str">
        <f>generic!D5</f>
        <v>fix</v>
      </c>
      <c r="E5" s="2">
        <v>26</v>
      </c>
      <c r="F5" s="2" t="s">
        <v>52</v>
      </c>
      <c r="G5">
        <f t="shared" si="0"/>
        <v>15004</v>
      </c>
      <c r="H5" t="str">
        <f t="shared" si="1"/>
        <v>'2015-01-26'</v>
      </c>
      <c r="I5" t="str">
        <f t="shared" si="2"/>
        <v>(15004, 'Australia Day','', 'Australia',NULL,'2015-01-26',NULL,'2015-01-26',NULL,'public',NULL),</v>
      </c>
    </row>
    <row r="6" spans="1:9" x14ac:dyDescent="0.25">
      <c r="A6" s="1">
        <f>generic!A6</f>
        <v>5</v>
      </c>
      <c r="B6" s="1" t="str">
        <f>generic!B6</f>
        <v xml:space="preserve"> 'Republic Day'</v>
      </c>
      <c r="C6" s="1" t="str">
        <f>generic!C6</f>
        <v xml:space="preserve"> 'India'</v>
      </c>
      <c r="D6" s="1" t="str">
        <f>generic!D6</f>
        <v>fix</v>
      </c>
      <c r="E6" s="2">
        <v>26</v>
      </c>
      <c r="F6" s="2" t="s">
        <v>52</v>
      </c>
      <c r="G6">
        <f t="shared" si="0"/>
        <v>15005</v>
      </c>
      <c r="H6" t="str">
        <f t="shared" si="1"/>
        <v>'2015-01-26'</v>
      </c>
      <c r="I6" t="str">
        <f t="shared" si="2"/>
        <v>(15005, 'Republic Day','', 'India',NULL,'2015-01-26',NULL,'2015-01-26',NULL,'public',NULL),</v>
      </c>
    </row>
    <row r="7" spans="1:9" x14ac:dyDescent="0.25">
      <c r="A7" s="1">
        <f>generic!A7</f>
        <v>7</v>
      </c>
      <c r="B7" s="1" t="str">
        <f>generic!B7</f>
        <v xml:space="preserve"> 'Valentine''s Day'</v>
      </c>
      <c r="C7" s="1" t="str">
        <f>generic!C7</f>
        <v xml:space="preserve"> 'World Wide'</v>
      </c>
      <c r="D7" s="1" t="str">
        <f>generic!D7</f>
        <v>fix</v>
      </c>
      <c r="E7" s="2">
        <v>14</v>
      </c>
      <c r="F7" s="2" t="s">
        <v>53</v>
      </c>
      <c r="G7">
        <f t="shared" si="0"/>
        <v>15007</v>
      </c>
      <c r="H7" t="str">
        <f t="shared" si="1"/>
        <v>'2015-02-14'</v>
      </c>
      <c r="I7" t="str">
        <f t="shared" si="2"/>
        <v>(15007, 'Valentine''s Day','', 'World Wide',NULL,'2015-02-14',NULL,'2015-02-14',NULL,'public',NULL),</v>
      </c>
    </row>
    <row r="8" spans="1:9" x14ac:dyDescent="0.25">
      <c r="A8" s="1">
        <f>generic!A8</f>
        <v>8</v>
      </c>
      <c r="B8" s="1" t="str">
        <f>generic!B8</f>
        <v xml:space="preserve"> 'Presidents Day'</v>
      </c>
      <c r="C8" s="1" t="str">
        <f>generic!C8</f>
        <v xml:space="preserve"> 'USA'</v>
      </c>
      <c r="D8" s="1" t="str">
        <f>generic!D8</f>
        <v>third Monday of February</v>
      </c>
      <c r="E8" s="2">
        <f>DAY(DATE(year, F8, 1)-1-WEEKDAY(DATE(year,F8,1)-1,3)+7*3)</f>
        <v>16</v>
      </c>
      <c r="F8" s="2" t="s">
        <v>53</v>
      </c>
      <c r="G8">
        <f t="shared" si="0"/>
        <v>15008</v>
      </c>
      <c r="H8" t="str">
        <f t="shared" si="1"/>
        <v>'2015-02-16'</v>
      </c>
      <c r="I8" t="str">
        <f t="shared" si="2"/>
        <v>(15008, 'Presidents Day','', 'USA',NULL,'2015-02-16',NULL,'2015-02-16',NULL,'public',NULL),</v>
      </c>
    </row>
    <row r="9" spans="1:9" x14ac:dyDescent="0.25">
      <c r="A9" s="1">
        <f>generic!A9</f>
        <v>10</v>
      </c>
      <c r="B9" s="1" t="str">
        <f>generic!B9</f>
        <v xml:space="preserve"> 'Maha Shivaratri'</v>
      </c>
      <c r="C9" s="1" t="str">
        <f>generic!C9</f>
        <v xml:space="preserve"> 'India'</v>
      </c>
      <c r="D9" s="1"/>
      <c r="E9" s="2">
        <v>17</v>
      </c>
      <c r="F9" s="2">
        <v>2</v>
      </c>
      <c r="G9">
        <f t="shared" si="0"/>
        <v>15010</v>
      </c>
      <c r="H9" t="str">
        <f t="shared" si="1"/>
        <v>'2015-2-17'</v>
      </c>
      <c r="I9" t="str">
        <f t="shared" si="2"/>
        <v>(15010, 'Maha Shivaratri','', 'India',NULL,'2015-2-17',NULL,'2015-2-17',NULL,'public',NULL),</v>
      </c>
    </row>
    <row r="10" spans="1:9" x14ac:dyDescent="0.25">
      <c r="A10" s="1">
        <f>generic!A10</f>
        <v>11</v>
      </c>
      <c r="B10" s="1" t="str">
        <f>generic!B10</f>
        <v xml:space="preserve"> 'Labour Day'</v>
      </c>
      <c r="C10" s="1" t="str">
        <f>generic!C10</f>
        <v xml:space="preserve"> 'Australia State Holiday (WA)'</v>
      </c>
      <c r="D10" s="1" t="str">
        <f>generic!D10</f>
        <v>first Monday of March</v>
      </c>
      <c r="E10" s="2">
        <f>DAY(DATE(year, F10, 1)-1-WEEKDAY(DATE(year,F10,1)-1,3)+7*1)</f>
        <v>2</v>
      </c>
      <c r="F10" s="2" t="s">
        <v>54</v>
      </c>
      <c r="G10">
        <f t="shared" si="0"/>
        <v>15011</v>
      </c>
      <c r="H10" t="str">
        <f t="shared" si="1"/>
        <v>'2015-03-2'</v>
      </c>
      <c r="I10" t="str">
        <f t="shared" si="2"/>
        <v>(15011, 'Labour Day','', 'Australia State Holiday (WA)',NULL,'2015-03-2',NULL,'2015-03-2',NULL,'public',NULL),</v>
      </c>
    </row>
    <row r="11" spans="1:9" x14ac:dyDescent="0.25">
      <c r="A11" s="1">
        <f>generic!A11</f>
        <v>12</v>
      </c>
      <c r="B11" s="1" t="str">
        <f>generic!B11</f>
        <v xml:space="preserve"> 'Labour Day'</v>
      </c>
      <c r="C11" s="1" t="str">
        <f>generic!C11</f>
        <v xml:space="preserve"> 'Australia State Holiday (Vic)'</v>
      </c>
      <c r="D11" s="1" t="str">
        <f>generic!D11</f>
        <v>second Monday of March</v>
      </c>
      <c r="E11" s="2">
        <f>DAY(DATE(year, F11, 1)-1-WEEKDAY(DATE(year,F11,1)-1,3)+7*2)</f>
        <v>9</v>
      </c>
      <c r="F11" s="2" t="s">
        <v>54</v>
      </c>
      <c r="G11">
        <f t="shared" si="0"/>
        <v>15012</v>
      </c>
      <c r="H11" t="str">
        <f t="shared" si="1"/>
        <v>'2015-03-9'</v>
      </c>
      <c r="I11" t="str">
        <f t="shared" si="2"/>
        <v>(15012, 'Labour Day','', 'Australia State Holiday (Vic)',NULL,'2015-03-9',NULL,'2015-03-9',NULL,'public',NULL),</v>
      </c>
    </row>
    <row r="12" spans="1:9" x14ac:dyDescent="0.25">
      <c r="A12" s="1">
        <f>generic!A12</f>
        <v>13</v>
      </c>
      <c r="B12" s="1" t="str">
        <f>generic!B12</f>
        <v xml:space="preserve"> 'Good Friday '</v>
      </c>
      <c r="C12" s="1" t="str">
        <f>generic!C12</f>
        <v xml:space="preserve"> 'World Wide'</v>
      </c>
      <c r="D12" s="1" t="str">
        <f>generic!D12</f>
        <v>depends on easter</v>
      </c>
      <c r="E12" s="2">
        <f>DAY(easter-2)</f>
        <v>3</v>
      </c>
      <c r="F12" s="2">
        <f>MONTH(easter-2)</f>
        <v>4</v>
      </c>
      <c r="G12">
        <f t="shared" si="0"/>
        <v>15013</v>
      </c>
      <c r="H12" t="str">
        <f t="shared" si="1"/>
        <v>'2015-4-3'</v>
      </c>
      <c r="I12" t="str">
        <f t="shared" si="2"/>
        <v>(15013, 'Good Friday ','', 'World Wide',NULL,'2015-4-3',NULL,'2015-4-3',NULL,'public',NULL),</v>
      </c>
    </row>
    <row r="13" spans="1:9" x14ac:dyDescent="0.25">
      <c r="A13" s="1">
        <f>generic!A13</f>
        <v>14</v>
      </c>
      <c r="B13" s="1" t="str">
        <f>generic!B13</f>
        <v xml:space="preserve"> 'Holy Saturday'</v>
      </c>
      <c r="C13" s="1" t="str">
        <f>generic!C13</f>
        <v xml:space="preserve"> 'World Wide'</v>
      </c>
      <c r="D13" s="1" t="str">
        <f>generic!D13</f>
        <v>depends on easter</v>
      </c>
      <c r="E13" s="2">
        <f>DAY(easter-1)</f>
        <v>4</v>
      </c>
      <c r="F13" s="2">
        <f>MONTH(easter-1)</f>
        <v>4</v>
      </c>
      <c r="G13">
        <f t="shared" si="0"/>
        <v>15014</v>
      </c>
      <c r="H13" t="str">
        <f t="shared" si="1"/>
        <v>'2015-4-4'</v>
      </c>
      <c r="I13" t="str">
        <f t="shared" si="2"/>
        <v>(15014, 'Holy Saturday','', 'World Wide',NULL,'2015-4-4',NULL,'2015-4-4',NULL,'public',NULL),</v>
      </c>
    </row>
    <row r="14" spans="1:9" x14ac:dyDescent="0.25">
      <c r="A14" s="1">
        <f>generic!A14</f>
        <v>15</v>
      </c>
      <c r="B14" s="1" t="str">
        <f>generic!B14</f>
        <v xml:space="preserve"> 'Easter Day '</v>
      </c>
      <c r="C14" s="1" t="str">
        <f>generic!C14</f>
        <v xml:space="preserve"> 'World Wide'</v>
      </c>
      <c r="D14" s="1" t="str">
        <f>generic!D14</f>
        <v>easter</v>
      </c>
      <c r="E14" s="2">
        <f>DAY(easter)</f>
        <v>5</v>
      </c>
      <c r="F14" s="2">
        <f>MONTH(easter)</f>
        <v>4</v>
      </c>
      <c r="G14">
        <f t="shared" si="0"/>
        <v>15015</v>
      </c>
      <c r="H14" t="str">
        <f t="shared" si="1"/>
        <v>'2015-4-5'</v>
      </c>
      <c r="I14" t="str">
        <f t="shared" si="2"/>
        <v>(15015, 'Easter Day ','', 'World Wide',NULL,'2015-4-5',NULL,'2015-4-5',NULL,'public',NULL),</v>
      </c>
    </row>
    <row r="15" spans="1:9" x14ac:dyDescent="0.25">
      <c r="A15" s="1">
        <f>generic!A15</f>
        <v>16</v>
      </c>
      <c r="B15" s="1" t="str">
        <f>generic!B15</f>
        <v xml:space="preserve"> 'Easter Monday'</v>
      </c>
      <c r="C15" s="1" t="str">
        <f>generic!C15</f>
        <v xml:space="preserve"> 'World Wide'</v>
      </c>
      <c r="D15" s="1" t="str">
        <f>generic!D15</f>
        <v>depends on easter</v>
      </c>
      <c r="E15" s="2">
        <f>DAY(easter+1)</f>
        <v>6</v>
      </c>
      <c r="F15" s="2">
        <f>MONTH(easter+1)</f>
        <v>4</v>
      </c>
      <c r="G15">
        <f t="shared" si="0"/>
        <v>15016</v>
      </c>
      <c r="H15" t="str">
        <f t="shared" si="1"/>
        <v>'2015-4-6'</v>
      </c>
      <c r="I15" t="str">
        <f t="shared" si="2"/>
        <v>(15016, 'Easter Monday','', 'World Wide',NULL,'2015-4-6',NULL,'2015-4-6',NULL,'public',NULL),</v>
      </c>
    </row>
    <row r="16" spans="1:9" x14ac:dyDescent="0.25">
      <c r="A16" s="1">
        <f>generic!A16</f>
        <v>17</v>
      </c>
      <c r="B16" s="1" t="str">
        <f>generic!B16</f>
        <v xml:space="preserve"> 'Rama Navami'</v>
      </c>
      <c r="C16" s="1" t="str">
        <f>generic!C16</f>
        <v xml:space="preserve"> 'India'</v>
      </c>
      <c r="D16" s="1"/>
      <c r="E16" s="2">
        <v>28</v>
      </c>
      <c r="F16" s="2">
        <v>3</v>
      </c>
      <c r="G16">
        <f t="shared" si="0"/>
        <v>15017</v>
      </c>
      <c r="H16" t="str">
        <f t="shared" si="1"/>
        <v>'2015-3-28'</v>
      </c>
      <c r="I16" t="str">
        <f t="shared" si="2"/>
        <v>(15017, 'Rama Navami','', 'India',NULL,'2015-3-28',NULL,'2015-3-28',NULL,'public',NULL),</v>
      </c>
    </row>
    <row r="17" spans="1:10" x14ac:dyDescent="0.25">
      <c r="A17" s="1">
        <f>generic!A17</f>
        <v>18</v>
      </c>
      <c r="B17" s="1" t="str">
        <f>generic!B17</f>
        <v xml:space="preserve"> 'Hanuman Jayanti'</v>
      </c>
      <c r="C17" s="1" t="str">
        <f>generic!C17</f>
        <v xml:space="preserve"> 'India'</v>
      </c>
      <c r="D17" s="1"/>
      <c r="E17" s="2"/>
      <c r="F17" s="2" t="s">
        <v>55</v>
      </c>
      <c r="G17">
        <f t="shared" si="0"/>
        <v>15018</v>
      </c>
      <c r="H17" t="str">
        <f t="shared" si="1"/>
        <v>'2015-04-'</v>
      </c>
      <c r="I17" t="str">
        <f t="shared" si="2"/>
        <v>(15018, 'Hanuman Jayanti','', 'India',NULL,'2015-04-',NULL,'2015-04-',NULL,'public',NULL),</v>
      </c>
    </row>
    <row r="18" spans="1:10" x14ac:dyDescent="0.25">
      <c r="A18" s="1">
        <f>generic!A18</f>
        <v>19</v>
      </c>
      <c r="B18" s="1" t="str">
        <f>generic!B18</f>
        <v xml:space="preserve"> 'Anzac Day '</v>
      </c>
      <c r="C18" s="1" t="str">
        <f>generic!C18</f>
        <v xml:space="preserve"> 'Australia'</v>
      </c>
      <c r="D18" s="1" t="str">
        <f>generic!D18</f>
        <v>fix</v>
      </c>
      <c r="E18" s="2">
        <v>25</v>
      </c>
      <c r="F18" s="2" t="s">
        <v>55</v>
      </c>
      <c r="G18">
        <f t="shared" si="0"/>
        <v>15019</v>
      </c>
      <c r="H18" t="str">
        <f t="shared" si="1"/>
        <v>'2015-04-25'</v>
      </c>
      <c r="I18" t="str">
        <f t="shared" si="2"/>
        <v>(15019, 'Anzac Day ','', 'Australia',NULL,'2015-04-25',NULL,'2015-04-25',NULL,'public',NULL),</v>
      </c>
    </row>
    <row r="19" spans="1:10" x14ac:dyDescent="0.25">
      <c r="A19" s="1">
        <f>generic!A19</f>
        <v>20</v>
      </c>
      <c r="B19" s="1" t="str">
        <f>generic!B19</f>
        <v xml:space="preserve"> 'May Day'</v>
      </c>
      <c r="C19" s="1" t="str">
        <f>generic!C19</f>
        <v xml:space="preserve"> 'Germany'</v>
      </c>
      <c r="D19" s="1" t="str">
        <f>generic!D19</f>
        <v>fix</v>
      </c>
      <c r="E19" s="2" t="s">
        <v>52</v>
      </c>
      <c r="F19" s="2" t="s">
        <v>56</v>
      </c>
      <c r="G19">
        <f t="shared" si="0"/>
        <v>15020</v>
      </c>
      <c r="H19" t="str">
        <f t="shared" si="1"/>
        <v>'2015-05-01'</v>
      </c>
      <c r="I19" t="str">
        <f t="shared" si="2"/>
        <v>(15020, 'May Day','', 'Germany',NULL,'2015-05-01',NULL,'2015-05-01',NULL,'public',NULL),</v>
      </c>
    </row>
    <row r="20" spans="1:10" x14ac:dyDescent="0.25">
      <c r="A20" s="1">
        <f>generic!A20</f>
        <v>21</v>
      </c>
      <c r="B20" s="1" t="str">
        <f>generic!B20</f>
        <v xml:space="preserve"> 'May Day'</v>
      </c>
      <c r="C20" s="1" t="str">
        <f>generic!C20</f>
        <v xml:space="preserve"> 'Australia State Holiday (NT)'</v>
      </c>
      <c r="D20" s="1" t="str">
        <f>generic!D20</f>
        <v>fix</v>
      </c>
      <c r="E20" s="2" t="s">
        <v>53</v>
      </c>
      <c r="F20" s="2" t="s">
        <v>56</v>
      </c>
      <c r="G20">
        <f t="shared" si="0"/>
        <v>15021</v>
      </c>
      <c r="H20" t="str">
        <f t="shared" si="1"/>
        <v>'2015-05-02'</v>
      </c>
      <c r="I20" t="str">
        <f t="shared" si="2"/>
        <v>(15021, 'May Day','', 'Australia State Holiday (NT)',NULL,'2015-05-02',NULL,'2015-05-02',NULL,'public',NULL),</v>
      </c>
    </row>
    <row r="21" spans="1:10" x14ac:dyDescent="0.25">
      <c r="A21" s="1">
        <f>generic!A21</f>
        <v>22</v>
      </c>
      <c r="B21" s="1" t="str">
        <f>generic!B21</f>
        <v xml:space="preserve"> 'Labour Day'</v>
      </c>
      <c r="C21" s="1" t="str">
        <f>generic!C21</f>
        <v xml:space="preserve"> 'Australia State Holiday (Qld)'</v>
      </c>
      <c r="D21" s="1" t="str">
        <f>generic!D21</f>
        <v>first Monday of May</v>
      </c>
      <c r="E21" s="2">
        <f>DAY(DATE(year, F21, 1)-1-WEEKDAY(DATE(year,F21,1)-1,3)+7*1)</f>
        <v>4</v>
      </c>
      <c r="F21" s="2" t="s">
        <v>56</v>
      </c>
      <c r="G21">
        <f t="shared" si="0"/>
        <v>15022</v>
      </c>
      <c r="H21" t="str">
        <f t="shared" si="1"/>
        <v>'2015-05-4'</v>
      </c>
      <c r="I21" t="str">
        <f t="shared" si="2"/>
        <v>(15022, 'Labour Day','', 'Australia State Holiday (Qld)',NULL,'2015-05-4',NULL,'2015-05-4',NULL,'public',NULL),</v>
      </c>
    </row>
    <row r="22" spans="1:10" x14ac:dyDescent="0.25">
      <c r="A22" s="1">
        <f>generic!A22</f>
        <v>23</v>
      </c>
      <c r="B22" s="1" t="str">
        <f>generic!B22</f>
        <v xml:space="preserve"> 'Early May Bank Holiday'</v>
      </c>
      <c r="C22" s="1" t="str">
        <f>generic!C22</f>
        <v xml:space="preserve"> 'UK'</v>
      </c>
      <c r="D22" s="1" t="str">
        <f>generic!D22</f>
        <v>first Monday of May</v>
      </c>
      <c r="E22" s="2">
        <f>DAY(DATE(year, F22, 1)-1-WEEKDAY(DATE(year,F22,1)-1,3)+7*1)</f>
        <v>4</v>
      </c>
      <c r="F22" s="2" t="s">
        <v>56</v>
      </c>
      <c r="G22">
        <f t="shared" si="0"/>
        <v>15023</v>
      </c>
      <c r="H22" t="str">
        <f t="shared" si="1"/>
        <v>'2015-05-4'</v>
      </c>
      <c r="I22" t="str">
        <f t="shared" si="2"/>
        <v>(15023, 'Early May Bank Holiday','', 'UK',NULL,'2015-05-4',NULL,'2015-05-4',NULL,'public',NULL),</v>
      </c>
    </row>
    <row r="23" spans="1:10" x14ac:dyDescent="0.25">
      <c r="A23" s="1">
        <f>generic!A23</f>
        <v>24</v>
      </c>
      <c r="B23" s="1" t="str">
        <f>generic!B23</f>
        <v xml:space="preserve"> 'Mother''s Day'</v>
      </c>
      <c r="C23" s="1" t="str">
        <f>generic!C23</f>
        <v xml:space="preserve"> 'Australia'</v>
      </c>
      <c r="D23" s="1" t="str">
        <f>generic!D23</f>
        <v>second Sunday of May</v>
      </c>
      <c r="E23" s="2">
        <f>DAY(DATE(year, F23, 1)-1-WEEKDAY(DATE(year,F23,1)-7,3)+7*2)</f>
        <v>10</v>
      </c>
      <c r="F23" s="2" t="s">
        <v>56</v>
      </c>
      <c r="G23">
        <f t="shared" si="0"/>
        <v>15024</v>
      </c>
      <c r="H23" t="str">
        <f t="shared" si="1"/>
        <v>'2015-05-10'</v>
      </c>
      <c r="I23" t="str">
        <f t="shared" si="2"/>
        <v>(15024, 'Mother''s Day','', 'Australia',NULL,'2015-05-10',NULL,'2015-05-10',NULL,'public',NULL),</v>
      </c>
    </row>
    <row r="24" spans="1:10" x14ac:dyDescent="0.25">
      <c r="A24" s="1">
        <f>generic!A24</f>
        <v>25</v>
      </c>
      <c r="B24" s="1" t="str">
        <f>generic!B24</f>
        <v xml:space="preserve"> 'Memorial Day'</v>
      </c>
      <c r="C24" s="1" t="str">
        <f>generic!C24</f>
        <v xml:space="preserve"> 'USA'</v>
      </c>
      <c r="D24" s="1" t="str">
        <f>generic!D24</f>
        <v>fix</v>
      </c>
      <c r="E24" s="2">
        <v>30</v>
      </c>
      <c r="F24" s="2" t="s">
        <v>56</v>
      </c>
      <c r="G24">
        <f t="shared" si="0"/>
        <v>15025</v>
      </c>
      <c r="H24" t="str">
        <f t="shared" si="1"/>
        <v>'2015-05-30'</v>
      </c>
      <c r="I24" t="str">
        <f t="shared" si="2"/>
        <v>(15025, 'Memorial Day','', 'USA',NULL,'2015-05-30',NULL,'2015-05-30',NULL,'public',NULL),</v>
      </c>
    </row>
    <row r="25" spans="1:10" x14ac:dyDescent="0.25">
      <c r="A25" s="1">
        <f>generic!A25</f>
        <v>26</v>
      </c>
      <c r="B25" s="1" t="str">
        <f>generic!B25</f>
        <v xml:space="preserve"> 'Spring Bank Holiday'</v>
      </c>
      <c r="C25" s="1" t="str">
        <f>generic!C25</f>
        <v xml:space="preserve"> 'UK'</v>
      </c>
      <c r="D25" s="1" t="str">
        <f>generic!D25</f>
        <v>fix</v>
      </c>
      <c r="E25" s="2">
        <v>30</v>
      </c>
      <c r="F25" s="2" t="s">
        <v>56</v>
      </c>
      <c r="G25">
        <f t="shared" ref="G25:G50" si="3">(year-2000)*1000+A25</f>
        <v>15026</v>
      </c>
      <c r="H25" t="str">
        <f t="shared" ref="H25:H50" si="4">CONCATENATE("'",year,"-",F25,"-",E25,"'")</f>
        <v>'2015-05-30'</v>
      </c>
      <c r="I25" t="str">
        <f t="shared" si="2"/>
        <v>(15026, 'Spring Bank Holiday','', 'UK',NULL,'2015-05-30',NULL,'2015-05-30',NULL,'public',NULL),</v>
      </c>
    </row>
    <row r="26" spans="1:10" x14ac:dyDescent="0.25">
      <c r="A26" s="1">
        <f>generic!A26</f>
        <v>27</v>
      </c>
      <c r="B26" s="1" t="str">
        <f>generic!B26</f>
        <v xml:space="preserve"> 'Ascension Day'</v>
      </c>
      <c r="C26" s="1" t="str">
        <f>generic!C26</f>
        <v xml:space="preserve"> 'Germany'</v>
      </c>
      <c r="D26" s="1" t="str">
        <f>generic!D26</f>
        <v>fix</v>
      </c>
      <c r="E26" s="2">
        <f>DAY(easter+39)</f>
        <v>14</v>
      </c>
      <c r="F26" s="2">
        <f>MONTH(easter+39)</f>
        <v>5</v>
      </c>
      <c r="G26">
        <f t="shared" si="3"/>
        <v>15027</v>
      </c>
      <c r="H26" t="str">
        <f t="shared" si="4"/>
        <v>'2015-5-14'</v>
      </c>
      <c r="I26" t="str">
        <f t="shared" si="2"/>
        <v>(15027, 'Ascension Day','', 'Germany',NULL,'2015-5-14',NULL,'2015-5-14',NULL,'public',NULL),</v>
      </c>
    </row>
    <row r="27" spans="1:10" x14ac:dyDescent="0.25">
      <c r="A27" s="1">
        <f>generic!A27</f>
        <v>28</v>
      </c>
      <c r="B27" s="1" t="str">
        <f>generic!B27</f>
        <v xml:space="preserve"> 'Whit Sunday'</v>
      </c>
      <c r="C27" s="1" t="str">
        <f>generic!C27</f>
        <v xml:space="preserve"> 'Germany'</v>
      </c>
      <c r="D27" s="1" t="str">
        <f>generic!D27</f>
        <v>depends on easter</v>
      </c>
      <c r="E27" s="2">
        <f>DAY(easter+49)</f>
        <v>24</v>
      </c>
      <c r="F27" s="2">
        <f>MONTH(easter+49)</f>
        <v>5</v>
      </c>
      <c r="G27">
        <f t="shared" si="3"/>
        <v>15028</v>
      </c>
      <c r="H27" t="str">
        <f t="shared" si="4"/>
        <v>'2015-5-24'</v>
      </c>
      <c r="I27" t="str">
        <f t="shared" si="2"/>
        <v>(15028, 'Whit Sunday','', 'Germany',NULL,'2015-5-24',NULL,'2015-5-24',NULL,'public',NULL),</v>
      </c>
    </row>
    <row r="28" spans="1:10" x14ac:dyDescent="0.25">
      <c r="A28" s="1">
        <f>generic!A28</f>
        <v>29</v>
      </c>
      <c r="B28" s="1" t="str">
        <f>generic!B28</f>
        <v xml:space="preserve"> 'Whit Monday'</v>
      </c>
      <c r="C28" s="1" t="str">
        <f>generic!C28</f>
        <v xml:space="preserve"> 'Germany'</v>
      </c>
      <c r="D28" s="1" t="str">
        <f>generic!D28</f>
        <v>depends on easter</v>
      </c>
      <c r="E28" s="2">
        <f>DAY(easter+50)</f>
        <v>25</v>
      </c>
      <c r="F28" s="2">
        <f>MONTH(easter+50)</f>
        <v>5</v>
      </c>
      <c r="G28">
        <f t="shared" si="3"/>
        <v>15029</v>
      </c>
      <c r="H28" t="str">
        <f t="shared" si="4"/>
        <v>'2015-5-25'</v>
      </c>
      <c r="I28" t="str">
        <f t="shared" si="2"/>
        <v>(15029, 'Whit Monday','', 'Germany',NULL,'2015-5-25',NULL,'2015-5-25',NULL,'public',NULL),</v>
      </c>
    </row>
    <row r="29" spans="1:10" x14ac:dyDescent="0.25">
      <c r="A29" s="1">
        <f>generic!A29</f>
        <v>30</v>
      </c>
      <c r="B29" s="1" t="str">
        <f>generic!B29</f>
        <v xml:space="preserve"> 'Queen''s Birthday'</v>
      </c>
      <c r="C29" s="1" t="str">
        <f>generic!C29</f>
        <v xml:space="preserve"> 'Australia'</v>
      </c>
      <c r="D29" s="1" t="str">
        <f>generic!D29</f>
        <v>second Monday of June</v>
      </c>
      <c r="E29" s="2">
        <f>DAY(DATE(year, F29, 1)-1-WEEKDAY(DATE(year,F29,1)-1,3)+7*2)</f>
        <v>8</v>
      </c>
      <c r="F29" s="2" t="s">
        <v>57</v>
      </c>
      <c r="G29">
        <f t="shared" si="3"/>
        <v>15030</v>
      </c>
      <c r="H29" t="str">
        <f t="shared" si="4"/>
        <v>'2015-06-8'</v>
      </c>
      <c r="I29" t="str">
        <f t="shared" si="2"/>
        <v>(15030, 'Queen''s Birthday','', 'Australia',NULL,'2015-06-8',NULL,'2015-06-8',NULL,'public',NULL),</v>
      </c>
      <c r="J29" s="5" t="s">
        <v>68</v>
      </c>
    </row>
    <row r="30" spans="1:10" x14ac:dyDescent="0.25">
      <c r="A30" s="1">
        <f>generic!A30</f>
        <v>31</v>
      </c>
      <c r="B30" s="1" t="str">
        <f>generic!B30</f>
        <v xml:space="preserve"> 'Corpus Christi'</v>
      </c>
      <c r="C30" s="1" t="str">
        <f>generic!C30</f>
        <v xml:space="preserve"> 'Germany'</v>
      </c>
      <c r="D30" s="1" t="str">
        <f>generic!D30</f>
        <v>depends on easter</v>
      </c>
      <c r="E30" s="2">
        <f>DAY(easter+60)</f>
        <v>4</v>
      </c>
      <c r="F30" s="2">
        <f>MONTH(easter+60)</f>
        <v>6</v>
      </c>
      <c r="G30">
        <f t="shared" si="3"/>
        <v>15031</v>
      </c>
      <c r="H30" t="str">
        <f t="shared" si="4"/>
        <v>'2015-6-4'</v>
      </c>
      <c r="I30" t="str">
        <f t="shared" si="2"/>
        <v>(15031, 'Corpus Christi','', 'Germany',NULL,'2015-6-4',NULL,'2015-6-4',NULL,'public',NULL),</v>
      </c>
    </row>
    <row r="31" spans="1:10" x14ac:dyDescent="0.25">
      <c r="A31" s="1">
        <f>generic!A31</f>
        <v>32</v>
      </c>
      <c r="B31" s="1" t="str">
        <f>generic!B31</f>
        <v xml:space="preserve"> 'Independence Day'</v>
      </c>
      <c r="C31" s="1" t="str">
        <f>generic!C31</f>
        <v xml:space="preserve"> 'USA'</v>
      </c>
      <c r="D31" s="1" t="str">
        <f>generic!D31</f>
        <v>fix</v>
      </c>
      <c r="E31" s="2">
        <v>4</v>
      </c>
      <c r="F31" s="2" t="s">
        <v>60</v>
      </c>
      <c r="G31">
        <f t="shared" si="3"/>
        <v>15032</v>
      </c>
      <c r="H31" t="str">
        <f t="shared" si="4"/>
        <v>'2015-07-4'</v>
      </c>
      <c r="I31" t="str">
        <f t="shared" si="2"/>
        <v>(15032, 'Independence Day','', 'USA',NULL,'2015-07-4',NULL,'2015-07-4',NULL,'public',NULL),</v>
      </c>
    </row>
    <row r="32" spans="1:10" x14ac:dyDescent="0.25">
      <c r="A32" s="1">
        <f>generic!A32</f>
        <v>33</v>
      </c>
      <c r="B32" s="1" t="str">
        <f>generic!B32</f>
        <v xml:space="preserve"> 'Peace Festival'</v>
      </c>
      <c r="C32" s="1" t="str">
        <f>generic!C32</f>
        <v xml:space="preserve"> 'Germany (Augsburg)'</v>
      </c>
      <c r="D32" s="1" t="str">
        <f>generic!D32</f>
        <v>fix</v>
      </c>
      <c r="E32" s="2" t="s">
        <v>59</v>
      </c>
      <c r="F32" s="2" t="s">
        <v>59</v>
      </c>
      <c r="G32">
        <f t="shared" si="3"/>
        <v>15033</v>
      </c>
      <c r="H32" t="str">
        <f t="shared" si="4"/>
        <v>'2015-08-08'</v>
      </c>
      <c r="I32" t="str">
        <f t="shared" si="2"/>
        <v>(15033, 'Peace Festival','', 'Germany (Augsburg)',NULL,'2015-08-08',NULL,'2015-08-08',NULL,'public',NULL),</v>
      </c>
    </row>
    <row r="33" spans="1:10" x14ac:dyDescent="0.25">
      <c r="A33" s="1">
        <f>generic!A33</f>
        <v>34</v>
      </c>
      <c r="B33" s="1" t="str">
        <f>generic!B33</f>
        <v xml:space="preserve"> 'Raksha Bandhan'</v>
      </c>
      <c r="C33" s="1" t="str">
        <f>generic!C33</f>
        <v xml:space="preserve"> 'India'</v>
      </c>
      <c r="D33" s="1"/>
      <c r="E33" s="2">
        <v>29</v>
      </c>
      <c r="F33" s="2" t="s">
        <v>59</v>
      </c>
      <c r="G33">
        <f t="shared" si="3"/>
        <v>15034</v>
      </c>
      <c r="H33" t="str">
        <f t="shared" si="4"/>
        <v>'2015-08-29'</v>
      </c>
      <c r="I33" t="str">
        <f t="shared" si="2"/>
        <v>(15034, 'Raksha Bandhan','', 'India',NULL,'2015-08-29',NULL,'2015-08-29',NULL,'public',NULL),</v>
      </c>
    </row>
    <row r="34" spans="1:10" x14ac:dyDescent="0.25">
      <c r="A34" s="1">
        <f>generic!A34</f>
        <v>35</v>
      </c>
      <c r="B34" s="1" t="str">
        <f>generic!B34</f>
        <v xml:space="preserve"> 'Indian Independence Day'</v>
      </c>
      <c r="C34" s="1" t="str">
        <f>generic!C34</f>
        <v xml:space="preserve"> 'India'</v>
      </c>
      <c r="D34" s="1" t="str">
        <f>generic!D34</f>
        <v>fix</v>
      </c>
      <c r="E34" s="2">
        <v>15</v>
      </c>
      <c r="F34" s="2" t="s">
        <v>59</v>
      </c>
      <c r="G34">
        <f t="shared" si="3"/>
        <v>15035</v>
      </c>
      <c r="H34" t="str">
        <f t="shared" si="4"/>
        <v>'2015-08-15'</v>
      </c>
      <c r="I34" t="str">
        <f t="shared" si="2"/>
        <v>(15035, 'Indian Independence Day','', 'India',NULL,'2015-08-15',NULL,'2015-08-15',NULL,'public',NULL),</v>
      </c>
    </row>
    <row r="35" spans="1:10" x14ac:dyDescent="0.25">
      <c r="A35" s="1">
        <f>generic!A35</f>
        <v>36</v>
      </c>
      <c r="B35" s="1" t="str">
        <f>generic!B35</f>
        <v xml:space="preserve"> 'Krishna Jammashthami'</v>
      </c>
      <c r="C35" s="1" t="str">
        <f>generic!C35</f>
        <v xml:space="preserve"> 'India'</v>
      </c>
      <c r="D35" s="1"/>
      <c r="E35" s="2">
        <v>5</v>
      </c>
      <c r="F35" s="2">
        <v>9</v>
      </c>
      <c r="G35">
        <f t="shared" si="3"/>
        <v>15036</v>
      </c>
      <c r="H35" t="str">
        <f t="shared" si="4"/>
        <v>'2015-9-5'</v>
      </c>
      <c r="I35" t="str">
        <f t="shared" si="2"/>
        <v>(15036, 'Krishna Jammashthami','', 'India',NULL,'2015-9-5',NULL,'2015-9-5',NULL,'public',NULL),</v>
      </c>
    </row>
    <row r="36" spans="1:10" x14ac:dyDescent="0.25">
      <c r="A36" s="1">
        <f>generic!A36</f>
        <v>37</v>
      </c>
      <c r="B36" s="1" t="str">
        <f>generic!B36</f>
        <v xml:space="preserve"> 'Ganesh Chathurthi'</v>
      </c>
      <c r="C36" s="1" t="str">
        <f>generic!C36</f>
        <v xml:space="preserve"> 'India'</v>
      </c>
      <c r="D36" s="1"/>
      <c r="E36" s="2">
        <v>17</v>
      </c>
      <c r="F36" s="2" t="s">
        <v>58</v>
      </c>
      <c r="G36">
        <f t="shared" si="3"/>
        <v>15037</v>
      </c>
      <c r="H36" t="str">
        <f t="shared" si="4"/>
        <v>'2015-09-17'</v>
      </c>
      <c r="I36" t="str">
        <f t="shared" si="2"/>
        <v>(15037, 'Ganesh Chathurthi','', 'India',NULL,'2015-09-17',NULL,'2015-09-17',NULL,'public',NULL),</v>
      </c>
    </row>
    <row r="37" spans="1:10" x14ac:dyDescent="0.25">
      <c r="A37" s="1">
        <f>generic!A37</f>
        <v>38</v>
      </c>
      <c r="B37" s="1" t="str">
        <f>generic!B37</f>
        <v xml:space="preserve"> 'Father''s Day'</v>
      </c>
      <c r="C37" s="1" t="str">
        <f>generic!C37</f>
        <v xml:space="preserve"> 'Australia'</v>
      </c>
      <c r="D37" s="1" t="str">
        <f>generic!D37</f>
        <v>first Sunday of September</v>
      </c>
      <c r="E37" s="2">
        <f>DAY(DATE(year, F37, 1)-1-WEEKDAY(DATE(year,F37,1)-7,3)+7*1)</f>
        <v>6</v>
      </c>
      <c r="F37" s="2" t="s">
        <v>58</v>
      </c>
      <c r="G37">
        <f t="shared" si="3"/>
        <v>15038</v>
      </c>
      <c r="H37" t="str">
        <f t="shared" si="4"/>
        <v>'2015-09-6'</v>
      </c>
      <c r="I37" t="str">
        <f t="shared" si="2"/>
        <v>(15038, 'Father''s Day','', 'Australia',NULL,'2015-09-6',NULL,'2015-09-6',NULL,'public',NULL),</v>
      </c>
    </row>
    <row r="38" spans="1:10" x14ac:dyDescent="0.25">
      <c r="A38" s="1">
        <f>generic!A38</f>
        <v>39</v>
      </c>
      <c r="B38" s="1" t="str">
        <f>generic!B38</f>
        <v xml:space="preserve"> 'Labour Day'</v>
      </c>
      <c r="C38" s="1" t="str">
        <f>generic!C38</f>
        <v xml:space="preserve"> 'USA'</v>
      </c>
      <c r="D38" s="1" t="str">
        <f>generic!D38</f>
        <v>first Monday of September</v>
      </c>
      <c r="E38" s="2">
        <f>DAY(DATE(year, F38, 1)-1-WEEKDAY(DATE(year,F38,1)-1,3)+7*1)</f>
        <v>7</v>
      </c>
      <c r="F38" s="2" t="s">
        <v>58</v>
      </c>
      <c r="G38">
        <f t="shared" si="3"/>
        <v>15039</v>
      </c>
      <c r="H38" t="str">
        <f t="shared" si="4"/>
        <v>'2015-09-7'</v>
      </c>
      <c r="I38" t="str">
        <f t="shared" si="2"/>
        <v>(15039, 'Labour Day','', 'USA',NULL,'2015-09-7',NULL,'2015-09-7',NULL,'public',NULL),</v>
      </c>
    </row>
    <row r="39" spans="1:10" x14ac:dyDescent="0.25">
      <c r="A39" s="1">
        <f>generic!A39</f>
        <v>40</v>
      </c>
      <c r="B39" s="1" t="str">
        <f>generic!B39</f>
        <v xml:space="preserve"> 'Queen''s Birthday'</v>
      </c>
      <c r="C39" s="1" t="str">
        <f>generic!C39</f>
        <v xml:space="preserve"> 'Australia State Holiday (WA)'</v>
      </c>
      <c r="D39" s="1" t="str">
        <f>generic!D39</f>
        <v>last Monday in September</v>
      </c>
      <c r="E39" s="2">
        <f>DAY(DATE(year, 10, 1)-1-WEEKDAY(DATE(year,10,1)-1,3)+7*1-7)</f>
        <v>28</v>
      </c>
      <c r="F39" s="2" t="s">
        <v>58</v>
      </c>
      <c r="G39">
        <f t="shared" si="3"/>
        <v>15040</v>
      </c>
      <c r="H39" t="str">
        <f t="shared" si="4"/>
        <v>'2015-09-28'</v>
      </c>
      <c r="I39" t="str">
        <f t="shared" si="2"/>
        <v>(15040, 'Queen''s Birthday','', 'Australia State Holiday (WA)',NULL,'2015-09-28',NULL,'2015-09-28',NULL,'public',NULL),</v>
      </c>
      <c r="J39" s="5" t="s">
        <v>68</v>
      </c>
    </row>
    <row r="40" spans="1:10" x14ac:dyDescent="0.25">
      <c r="A40" s="1">
        <f>generic!A40</f>
        <v>41</v>
      </c>
      <c r="B40" s="1" t="str">
        <f>generic!B40</f>
        <v xml:space="preserve"> 'Mahatma Gandhi Jayanti'</v>
      </c>
      <c r="C40" s="1" t="str">
        <f>generic!C40</f>
        <v xml:space="preserve"> 'India'</v>
      </c>
      <c r="D40" s="1" t="str">
        <f>generic!D40</f>
        <v>fix</v>
      </c>
      <c r="E40" s="2" t="s">
        <v>53</v>
      </c>
      <c r="F40" s="2">
        <v>10</v>
      </c>
      <c r="G40">
        <f t="shared" si="3"/>
        <v>15041</v>
      </c>
      <c r="H40" t="str">
        <f t="shared" si="4"/>
        <v>'2015-10-02'</v>
      </c>
      <c r="I40" t="str">
        <f t="shared" si="2"/>
        <v>(15041, 'Mahatma Gandhi Jayanti','', 'India',NULL,'2015-10-02',NULL,'2015-10-02',NULL,'public',NULL),</v>
      </c>
    </row>
    <row r="41" spans="1:10" x14ac:dyDescent="0.25">
      <c r="A41" s="1">
        <f>generic!A41</f>
        <v>42</v>
      </c>
      <c r="B41" s="1" t="str">
        <f>generic!B41</f>
        <v xml:space="preserve"> 'Day of German Unity'</v>
      </c>
      <c r="C41" s="1" t="str">
        <f>generic!C41</f>
        <v xml:space="preserve"> 'Germany'</v>
      </c>
      <c r="D41" s="1" t="str">
        <f>generic!D41</f>
        <v>fix</v>
      </c>
      <c r="E41" s="2" t="s">
        <v>54</v>
      </c>
      <c r="F41" s="2">
        <v>10</v>
      </c>
      <c r="G41">
        <f t="shared" si="3"/>
        <v>15042</v>
      </c>
      <c r="H41" t="str">
        <f t="shared" si="4"/>
        <v>'2015-10-03'</v>
      </c>
      <c r="I41" t="str">
        <f t="shared" si="2"/>
        <v>(15042, 'Day of German Unity','', 'Germany',NULL,'2015-10-03',NULL,'2015-10-03',NULL,'public',NULL),</v>
      </c>
    </row>
    <row r="42" spans="1:10" x14ac:dyDescent="0.25">
      <c r="A42" s="1">
        <f>generic!A42</f>
        <v>43</v>
      </c>
      <c r="B42" s="1" t="str">
        <f>generic!B42</f>
        <v xml:space="preserve"> 'Labour Day'</v>
      </c>
      <c r="C42" s="1" t="str">
        <f>generic!C42</f>
        <v xml:space="preserve"> 'Australia State Holiday (ACT, NSW, SA)'</v>
      </c>
      <c r="D42" s="1" t="str">
        <f>generic!D42</f>
        <v>first Monday of October</v>
      </c>
      <c r="E42" s="2">
        <f>DAY(DATE(year, F42, 1)-1-WEEKDAY(DATE(year,F42,1)-1,3)+7*1)</f>
        <v>5</v>
      </c>
      <c r="F42" s="2">
        <v>10</v>
      </c>
      <c r="G42">
        <f t="shared" si="3"/>
        <v>15043</v>
      </c>
      <c r="H42" t="str">
        <f t="shared" si="4"/>
        <v>'2015-10-5'</v>
      </c>
      <c r="I42" t="str">
        <f t="shared" si="2"/>
        <v>(15043, 'Labour Day','', 'Australia State Holiday (ACT, NSW, SA)',NULL,'2015-10-5',NULL,'2015-10-5',NULL,'public',NULL),</v>
      </c>
    </row>
    <row r="43" spans="1:10" x14ac:dyDescent="0.25">
      <c r="A43" s="1">
        <f>generic!A43</f>
        <v>44</v>
      </c>
      <c r="B43" s="1" t="str">
        <f>generic!B43</f>
        <v xml:space="preserve"> 'Dussera'</v>
      </c>
      <c r="C43" s="1" t="str">
        <f>generic!C43</f>
        <v xml:space="preserve"> 'India'</v>
      </c>
      <c r="D43" s="1"/>
      <c r="E43" s="2">
        <v>22</v>
      </c>
      <c r="F43" s="2">
        <v>10</v>
      </c>
      <c r="G43">
        <f t="shared" si="3"/>
        <v>15044</v>
      </c>
      <c r="H43" t="str">
        <f t="shared" si="4"/>
        <v>'2015-10-22'</v>
      </c>
      <c r="I43" t="str">
        <f t="shared" si="2"/>
        <v>(15044, 'Dussera','', 'India',NULL,'2015-10-22',NULL,'2015-10-22',NULL,'public',NULL),</v>
      </c>
    </row>
    <row r="44" spans="1:10" x14ac:dyDescent="0.25">
      <c r="A44" s="1">
        <f>generic!A44</f>
        <v>45</v>
      </c>
      <c r="B44" s="1" t="str">
        <f>generic!B44</f>
        <v xml:space="preserve"> 'Columbus Day'</v>
      </c>
      <c r="C44" s="1" t="str">
        <f>generic!C44</f>
        <v xml:space="preserve"> 'USA'</v>
      </c>
      <c r="D44" s="1" t="str">
        <f>generic!D44</f>
        <v>second Monday of October</v>
      </c>
      <c r="E44" s="2">
        <f>DAY(DATE(year, F44, 1)-1-WEEKDAY(DATE(year,F44,1)-1,3)+7*2)</f>
        <v>12</v>
      </c>
      <c r="F44" s="2">
        <v>10</v>
      </c>
      <c r="G44">
        <f t="shared" si="3"/>
        <v>15045</v>
      </c>
      <c r="H44" t="str">
        <f t="shared" si="4"/>
        <v>'2015-10-12'</v>
      </c>
      <c r="I44" t="str">
        <f t="shared" si="2"/>
        <v>(15045, 'Columbus Day','', 'USA',NULL,'2015-10-12',NULL,'2015-10-12',NULL,'public',NULL),</v>
      </c>
    </row>
    <row r="45" spans="1:10" x14ac:dyDescent="0.25">
      <c r="A45" s="1">
        <f>generic!A45</f>
        <v>46</v>
      </c>
      <c r="B45" s="1" t="str">
        <f>generic!B45</f>
        <v xml:space="preserve"> 'Diwali'</v>
      </c>
      <c r="C45" s="1" t="str">
        <f>generic!C45</f>
        <v xml:space="preserve"> 'India'</v>
      </c>
      <c r="D45" s="1"/>
      <c r="E45" s="2">
        <v>11</v>
      </c>
      <c r="F45" s="2">
        <v>11</v>
      </c>
      <c r="G45">
        <f t="shared" si="3"/>
        <v>15046</v>
      </c>
      <c r="H45" t="str">
        <f t="shared" si="4"/>
        <v>'2015-11-11'</v>
      </c>
      <c r="I45" t="str">
        <f t="shared" si="2"/>
        <v>(15046, 'Diwali','', 'India',NULL,'2015-11-11',NULL,'2015-11-11',NULL,'public',NULL),</v>
      </c>
    </row>
    <row r="46" spans="1:10" x14ac:dyDescent="0.25">
      <c r="A46" s="1">
        <f>generic!A46</f>
        <v>47</v>
      </c>
      <c r="B46" s="1" t="str">
        <f>generic!B46</f>
        <v xml:space="preserve"> 'Halloween'</v>
      </c>
      <c r="C46" s="1" t="str">
        <f>generic!C46</f>
        <v xml:space="preserve"> 'World Wide'</v>
      </c>
      <c r="D46" s="1" t="str">
        <f>generic!D46</f>
        <v>fix</v>
      </c>
      <c r="E46" s="2">
        <v>31</v>
      </c>
      <c r="F46" s="2">
        <v>10</v>
      </c>
      <c r="G46">
        <f t="shared" si="3"/>
        <v>15047</v>
      </c>
      <c r="H46" t="str">
        <f t="shared" si="4"/>
        <v>'2015-10-31'</v>
      </c>
      <c r="I46" t="str">
        <f t="shared" si="2"/>
        <v>(15047, 'Halloween','', 'World Wide',NULL,'2015-10-31',NULL,'2015-10-31',NULL,'public',NULL),</v>
      </c>
    </row>
    <row r="47" spans="1:10" x14ac:dyDescent="0.25">
      <c r="A47" s="1">
        <f>generic!A47</f>
        <v>48</v>
      </c>
      <c r="B47" s="1" t="str">
        <f>generic!B47</f>
        <v xml:space="preserve"> 'Reformation Day'</v>
      </c>
      <c r="C47" s="1" t="str">
        <f>generic!C47</f>
        <v xml:space="preserve"> 'Germany'</v>
      </c>
      <c r="D47" s="1" t="str">
        <f>generic!D47</f>
        <v>fix</v>
      </c>
      <c r="E47" s="2">
        <v>31</v>
      </c>
      <c r="F47" s="2">
        <v>10</v>
      </c>
      <c r="G47">
        <f t="shared" si="3"/>
        <v>15048</v>
      </c>
      <c r="H47" t="str">
        <f t="shared" si="4"/>
        <v>'2015-10-31'</v>
      </c>
      <c r="I47" t="str">
        <f t="shared" si="2"/>
        <v>(15048, 'Reformation Day','', 'Germany',NULL,'2015-10-31',NULL,'2015-10-31',NULL,'public',NULL),</v>
      </c>
    </row>
    <row r="48" spans="1:10" x14ac:dyDescent="0.25">
      <c r="A48" s="1">
        <f>generic!A48</f>
        <v>49</v>
      </c>
      <c r="B48" s="1" t="str">
        <f>generic!B48</f>
        <v xml:space="preserve"> 'All Saints'</v>
      </c>
      <c r="C48" s="1" t="str">
        <f>generic!C48</f>
        <v xml:space="preserve"> 'Germany'</v>
      </c>
      <c r="D48" s="1" t="str">
        <f>generic!D48</f>
        <v>fix</v>
      </c>
      <c r="E48" s="2" t="s">
        <v>52</v>
      </c>
      <c r="F48" s="2">
        <v>11</v>
      </c>
      <c r="G48">
        <f t="shared" si="3"/>
        <v>15049</v>
      </c>
      <c r="H48" t="str">
        <f t="shared" si="4"/>
        <v>'2015-11-01'</v>
      </c>
      <c r="I48" t="str">
        <f t="shared" si="2"/>
        <v>(15049, 'All Saints','', 'Germany',NULL,'2015-11-01',NULL,'2015-11-01',NULL,'public',NULL),</v>
      </c>
    </row>
    <row r="49" spans="1:9" x14ac:dyDescent="0.25">
      <c r="A49" s="1">
        <f>generic!A49</f>
        <v>50</v>
      </c>
      <c r="B49" s="1" t="str">
        <f>generic!B49</f>
        <v xml:space="preserve"> 'Guy Fawkes Day'</v>
      </c>
      <c r="C49" s="1" t="str">
        <f>generic!C49</f>
        <v xml:space="preserve"> 'UK'</v>
      </c>
      <c r="D49" s="1" t="str">
        <f>generic!D49</f>
        <v>fix</v>
      </c>
      <c r="E49" s="2" t="s">
        <v>56</v>
      </c>
      <c r="F49" s="2">
        <v>11</v>
      </c>
      <c r="G49">
        <f t="shared" si="3"/>
        <v>15050</v>
      </c>
      <c r="H49" t="str">
        <f t="shared" si="4"/>
        <v>'2015-11-05'</v>
      </c>
      <c r="I49" t="str">
        <f t="shared" si="2"/>
        <v>(15050, 'Guy Fawkes Day','', 'UK',NULL,'2015-11-05',NULL,'2015-11-05',NULL,'public',NULL),</v>
      </c>
    </row>
    <row r="50" spans="1:9" x14ac:dyDescent="0.25">
      <c r="A50" s="1">
        <f>generic!A50</f>
        <v>51</v>
      </c>
      <c r="B50" s="1" t="str">
        <f>generic!B50</f>
        <v xml:space="preserve"> 'Remembrance Day'</v>
      </c>
      <c r="C50" s="1" t="str">
        <f>generic!C50</f>
        <v xml:space="preserve"> 'World Wide'</v>
      </c>
      <c r="D50" s="1" t="str">
        <f>generic!D50</f>
        <v>fix</v>
      </c>
      <c r="E50" s="2">
        <v>11</v>
      </c>
      <c r="F50" s="2">
        <v>11</v>
      </c>
      <c r="G50">
        <f t="shared" si="3"/>
        <v>15051</v>
      </c>
      <c r="H50" t="str">
        <f t="shared" si="4"/>
        <v>'2015-11-11'</v>
      </c>
      <c r="I50" t="str">
        <f t="shared" si="2"/>
        <v>(15051, 'Remembrance Day','', 'World Wide',NULL,'2015-11-11',NULL,'2015-11-11',NULL,'public',NULL),</v>
      </c>
    </row>
    <row r="51" spans="1:9" x14ac:dyDescent="0.25">
      <c r="A51" s="1">
        <f>generic!A51</f>
        <v>52</v>
      </c>
      <c r="B51" s="1" t="str">
        <f>generic!B51</f>
        <v xml:space="preserve"> 'Veterans Day'</v>
      </c>
      <c r="C51" s="1" t="str">
        <f>generic!C51</f>
        <v xml:space="preserve"> 'USA'</v>
      </c>
      <c r="D51" s="1" t="str">
        <f>generic!D51</f>
        <v>fix</v>
      </c>
      <c r="E51" s="2">
        <v>11</v>
      </c>
      <c r="F51" s="2">
        <v>11</v>
      </c>
      <c r="G51">
        <f t="shared" ref="G51:G57" si="5">(year-2000)*1000+A51</f>
        <v>15052</v>
      </c>
      <c r="H51" t="str">
        <f t="shared" ref="H51:H57" si="6">CONCATENATE("'",year,"-",F51,"-",E51,"'")</f>
        <v>'2015-11-11'</v>
      </c>
      <c r="I51" t="str">
        <f t="shared" si="2"/>
        <v>(15052, 'Veterans Day','', 'USA',NULL,'2015-11-11',NULL,'2015-11-11',NULL,'public',NULL),</v>
      </c>
    </row>
    <row r="52" spans="1:9" x14ac:dyDescent="0.25">
      <c r="A52" s="1">
        <f>generic!A52</f>
        <v>53</v>
      </c>
      <c r="B52" s="1" t="str">
        <f>generic!B52</f>
        <v xml:space="preserve"> 'Thanks Giving Day'</v>
      </c>
      <c r="C52" s="1" t="str">
        <f>generic!C52</f>
        <v xml:space="preserve"> 'USA'</v>
      </c>
      <c r="D52" s="1" t="str">
        <f>generic!D52</f>
        <v>fourth Thusday of November</v>
      </c>
      <c r="E52" s="2">
        <f>DAY(DATE(year,11,CHOOSE(WEEKDAY(DATE(year,11,1)),26,25,24,23,22,28,27)))</f>
        <v>26</v>
      </c>
      <c r="F52" s="2">
        <v>11</v>
      </c>
      <c r="G52">
        <f t="shared" si="5"/>
        <v>15053</v>
      </c>
      <c r="H52" t="str">
        <f t="shared" si="6"/>
        <v>'2015-11-26'</v>
      </c>
      <c r="I52" t="str">
        <f t="shared" si="2"/>
        <v>(15053, 'Thanks Giving Day','', 'USA',NULL,'2015-11-26',NULL,'2015-11-26',NULL,'public',NULL),</v>
      </c>
    </row>
    <row r="53" spans="1:9" x14ac:dyDescent="0.25">
      <c r="A53" s="1">
        <f>generic!A53</f>
        <v>54</v>
      </c>
      <c r="B53" s="1" t="str">
        <f>generic!B53</f>
        <v xml:space="preserve"> 'Christmas Eve'</v>
      </c>
      <c r="C53" s="1" t="str">
        <f>generic!C53</f>
        <v xml:space="preserve"> 'World Wide'</v>
      </c>
      <c r="D53" s="1" t="str">
        <f>generic!D53</f>
        <v>fix</v>
      </c>
      <c r="E53" s="2">
        <v>24</v>
      </c>
      <c r="F53" s="2">
        <v>12</v>
      </c>
      <c r="G53">
        <f t="shared" si="5"/>
        <v>15054</v>
      </c>
      <c r="H53" t="str">
        <f t="shared" si="6"/>
        <v>'2015-12-24'</v>
      </c>
      <c r="I53" t="str">
        <f t="shared" si="2"/>
        <v>(15054, 'Christmas Eve','', 'World Wide',NULL,'2015-12-24',NULL,'2015-12-24',NULL,'public',NULL),</v>
      </c>
    </row>
    <row r="54" spans="1:9" x14ac:dyDescent="0.25">
      <c r="A54" s="1">
        <f>generic!A54</f>
        <v>55</v>
      </c>
      <c r="B54" s="1" t="str">
        <f>generic!B54</f>
        <v xml:space="preserve"> 'Christmas Day'</v>
      </c>
      <c r="C54" s="1" t="str">
        <f>generic!C54</f>
        <v xml:space="preserve"> 'World Wide'</v>
      </c>
      <c r="D54" s="1" t="str">
        <f>generic!D54</f>
        <v>fix</v>
      </c>
      <c r="E54" s="2">
        <v>25</v>
      </c>
      <c r="F54" s="2">
        <v>12</v>
      </c>
      <c r="G54">
        <f t="shared" si="5"/>
        <v>15055</v>
      </c>
      <c r="H54" t="str">
        <f t="shared" si="6"/>
        <v>'2015-12-25'</v>
      </c>
      <c r="I54" t="str">
        <f t="shared" si="2"/>
        <v>(15055, 'Christmas Day','', 'World Wide',NULL,'2015-12-25',NULL,'2015-12-25',NULL,'public',NULL),</v>
      </c>
    </row>
    <row r="55" spans="1:9" x14ac:dyDescent="0.25">
      <c r="A55" s="1">
        <f>generic!A55</f>
        <v>56</v>
      </c>
      <c r="B55" s="1" t="str">
        <f>generic!B55</f>
        <v xml:space="preserve"> 'Boxing Day'</v>
      </c>
      <c r="C55" s="1" t="str">
        <f>generic!C55</f>
        <v xml:space="preserve"> 'World Wide'</v>
      </c>
      <c r="D55" s="1" t="str">
        <f>generic!D55</f>
        <v>fix</v>
      </c>
      <c r="E55" s="2">
        <v>26</v>
      </c>
      <c r="F55" s="2">
        <v>12</v>
      </c>
      <c r="G55">
        <f t="shared" si="5"/>
        <v>15056</v>
      </c>
      <c r="H55" t="str">
        <f t="shared" si="6"/>
        <v>'2015-12-26'</v>
      </c>
      <c r="I55" t="str">
        <f t="shared" si="2"/>
        <v>(15056, 'Boxing Day','', 'World Wide',NULL,'2015-12-26',NULL,'2015-12-26',NULL,'public',NULL),</v>
      </c>
    </row>
    <row r="56" spans="1:9" x14ac:dyDescent="0.25">
      <c r="A56" s="1">
        <f>generic!A56</f>
        <v>57</v>
      </c>
      <c r="B56" s="1" t="str">
        <f>generic!B56</f>
        <v xml:space="preserve"> 'Boxing Day Holiday'</v>
      </c>
      <c r="C56" s="1" t="str">
        <f>generic!C56</f>
        <v xml:space="preserve"> 'Australia'</v>
      </c>
      <c r="D56" s="1" t="str">
        <f>generic!D56</f>
        <v>fix</v>
      </c>
      <c r="E56" s="2">
        <v>27</v>
      </c>
      <c r="F56" s="2">
        <v>12</v>
      </c>
      <c r="G56">
        <f t="shared" si="5"/>
        <v>15057</v>
      </c>
      <c r="H56" t="str">
        <f t="shared" si="6"/>
        <v>'2015-12-27'</v>
      </c>
      <c r="I56" t="str">
        <f t="shared" si="2"/>
        <v>(15057, 'Boxing Day Holiday','', 'Australia',NULL,'2015-12-27',NULL,'2015-12-27',NULL,'public',NULL),</v>
      </c>
    </row>
    <row r="57" spans="1:9" x14ac:dyDescent="0.25">
      <c r="A57" s="1">
        <f>generic!A57</f>
        <v>58</v>
      </c>
      <c r="B57" s="1" t="str">
        <f>generic!B57</f>
        <v xml:space="preserve"> 'New Year''s Eve'</v>
      </c>
      <c r="C57" s="1" t="str">
        <f>generic!C57</f>
        <v xml:space="preserve"> 'World Wide'</v>
      </c>
      <c r="D57" s="1" t="str">
        <f>generic!D57</f>
        <v>fix</v>
      </c>
      <c r="E57" s="2">
        <v>31</v>
      </c>
      <c r="F57" s="2">
        <v>12</v>
      </c>
      <c r="G57">
        <f t="shared" si="5"/>
        <v>15058</v>
      </c>
      <c r="H57" t="str">
        <f t="shared" si="6"/>
        <v>'2015-12-31'</v>
      </c>
      <c r="I57" t="str">
        <f t="shared" si="2"/>
        <v>(15058, 'New Year''s Eve','', 'World Wide',NULL,'2015-12-31',NULL,'2015-12-31',NULL,'public',NULL),</v>
      </c>
    </row>
    <row r="59" spans="1:9" x14ac:dyDescent="0.25">
      <c r="G59">
        <f>(year-2000)*1000+999</f>
        <v>15999</v>
      </c>
      <c r="I59" t="str">
        <f>CONCATENATE("(",G59,", '','', '',NULL,'',NULL,'',NULL,'public',NULL);")</f>
        <v>(15999, '','', '',NULL,'',NULL,'',NULL,'public',NULL);</v>
      </c>
    </row>
  </sheetData>
  <autoFilter ref="A2:I59">
    <sortState ref="A3:I82">
      <sortCondition ref="H2:H82"/>
    </sortState>
  </autoFilter>
  <conditionalFormatting sqref="E3:F57">
    <cfRule type="expression" dxfId="2" priority="1">
      <formula>IF($D3&lt;&gt;"",TRUE, FALSE)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I59" sqref="I2:I59"/>
    </sheetView>
  </sheetViews>
  <sheetFormatPr baseColWidth="10" defaultRowHeight="15" x14ac:dyDescent="0.25"/>
  <cols>
    <col min="2" max="2" width="25.140625" bestFit="1" customWidth="1"/>
    <col min="3" max="3" width="31.140625" customWidth="1"/>
    <col min="4" max="4" width="23" customWidth="1"/>
    <col min="5" max="5" width="16.140625" bestFit="1" customWidth="1"/>
    <col min="6" max="6" width="15.140625" bestFit="1" customWidth="1"/>
    <col min="8" max="8" width="11.28515625" bestFit="1" customWidth="1"/>
    <col min="9" max="9" width="107.42578125" bestFit="1" customWidth="1"/>
  </cols>
  <sheetData>
    <row r="1" spans="1:9" x14ac:dyDescent="0.25">
      <c r="A1" t="s">
        <v>51</v>
      </c>
      <c r="B1">
        <v>2016</v>
      </c>
      <c r="D1" t="s">
        <v>67</v>
      </c>
      <c r="E1" s="4">
        <f>DOLLAR((DAY(MINUTE(year/38)/2+55)&amp;".4."&amp;year)/7,)*7-6</f>
        <v>42456</v>
      </c>
    </row>
    <row r="2" spans="1:9" ht="105" x14ac:dyDescent="0.25">
      <c r="A2" s="3" t="s">
        <v>64</v>
      </c>
      <c r="B2" s="3" t="s">
        <v>66</v>
      </c>
      <c r="C2" s="3" t="s">
        <v>65</v>
      </c>
      <c r="D2" s="3" t="s">
        <v>72</v>
      </c>
      <c r="E2" s="3" t="s">
        <v>61</v>
      </c>
      <c r="F2" s="3" t="s">
        <v>62</v>
      </c>
      <c r="G2" s="3" t="s">
        <v>64</v>
      </c>
      <c r="H2" s="3" t="s">
        <v>63</v>
      </c>
      <c r="I2" s="6" t="str">
        <f>generic!I2</f>
        <v>SET SQL_MODE='NO_AUTO_VALUE_ON_ZERO';
/*!40101 SET @OLD_CHARACTER_SET_CLIENT=@@CHARACTER_SET_CLIENT */;
/*!40101 SET @OLD_CHARACTER_SET_RESULTS=@@CHARACTER_SET_RESULTS */;
/*!40101 SET @OLD_COLLATION_CONNECTION=@@COLLATION_CONNECTION */;
/*!40101 SET NAMES utf8 */;
INSERT INTO `wp_eventscalendar_main` (`id`, `eventTitle`, `eventDescription`, `eventLocation`, `eventLinkout`, `eventStartDate`, `eventStartTime`, `eventEndDate`, `eventEndTime`, `accessLevel`, `postID`) VALUES</v>
      </c>
    </row>
    <row r="3" spans="1:9" x14ac:dyDescent="0.25">
      <c r="A3" s="1">
        <f>generic!A3</f>
        <v>1</v>
      </c>
      <c r="B3" s="1" t="str">
        <f>generic!B3</f>
        <v xml:space="preserve"> 'New Year''s Day'</v>
      </c>
      <c r="C3" s="1" t="str">
        <f>generic!C3</f>
        <v xml:space="preserve"> 'World Wide'</v>
      </c>
      <c r="D3" s="1" t="str">
        <f>generic!D3</f>
        <v>fix</v>
      </c>
      <c r="E3" s="2" t="s">
        <v>52</v>
      </c>
      <c r="F3" s="2" t="s">
        <v>52</v>
      </c>
      <c r="G3">
        <f t="shared" ref="G3:G24" si="0">(year-2000)*1000+A3</f>
        <v>16001</v>
      </c>
      <c r="H3" t="str">
        <f t="shared" ref="H3:H24" si="1">CONCATENATE("'",year,"-",F3,"-",E3,"'")</f>
        <v>'2016-01-01'</v>
      </c>
      <c r="I3" t="str">
        <f>CONCATENATE("(",G3,",",B3,",'',",C3,",NULL,",H3,",NULL,",H3,",NULL,'public',NULL),")</f>
        <v>(16001, 'New Year''s Day','', 'World Wide',NULL,'2016-01-01',NULL,'2016-01-01',NULL,'public',NULL),</v>
      </c>
    </row>
    <row r="4" spans="1:9" x14ac:dyDescent="0.25">
      <c r="A4" s="1">
        <f>generic!A4</f>
        <v>3</v>
      </c>
      <c r="B4" s="1" t="str">
        <f>generic!B4</f>
        <v xml:space="preserve"> 'Martin Luther King Day '</v>
      </c>
      <c r="C4" s="1" t="str">
        <f>generic!C4</f>
        <v xml:space="preserve"> 'USA'</v>
      </c>
      <c r="D4" s="1" t="str">
        <f>generic!D4</f>
        <v>fix</v>
      </c>
      <c r="E4" s="2">
        <v>17</v>
      </c>
      <c r="F4" s="2" t="s">
        <v>52</v>
      </c>
      <c r="G4">
        <f t="shared" si="0"/>
        <v>16003</v>
      </c>
      <c r="H4" t="str">
        <f t="shared" si="1"/>
        <v>'2016-01-17'</v>
      </c>
      <c r="I4" t="str">
        <f t="shared" ref="I4:I57" si="2">CONCATENATE("(",G4,",",B4,",'',",C4,",NULL,",H4,",NULL,",H4,",NULL,'public',NULL),")</f>
        <v>(16003, 'Martin Luther King Day ','', 'USA',NULL,'2016-01-17',NULL,'2016-01-17',NULL,'public',NULL),</v>
      </c>
    </row>
    <row r="5" spans="1:9" x14ac:dyDescent="0.25">
      <c r="A5" s="1">
        <f>generic!A5</f>
        <v>4</v>
      </c>
      <c r="B5" s="1" t="str">
        <f>generic!B5</f>
        <v xml:space="preserve"> 'Australia Day'</v>
      </c>
      <c r="C5" s="1" t="str">
        <f>generic!C5</f>
        <v xml:space="preserve"> 'Australia'</v>
      </c>
      <c r="D5" s="1" t="str">
        <f>generic!D5</f>
        <v>fix</v>
      </c>
      <c r="E5" s="2">
        <v>26</v>
      </c>
      <c r="F5" s="2" t="s">
        <v>52</v>
      </c>
      <c r="G5">
        <f t="shared" si="0"/>
        <v>16004</v>
      </c>
      <c r="H5" t="str">
        <f t="shared" si="1"/>
        <v>'2016-01-26'</v>
      </c>
      <c r="I5" t="str">
        <f t="shared" si="2"/>
        <v>(16004, 'Australia Day','', 'Australia',NULL,'2016-01-26',NULL,'2016-01-26',NULL,'public',NULL),</v>
      </c>
    </row>
    <row r="6" spans="1:9" x14ac:dyDescent="0.25">
      <c r="A6" s="1">
        <f>generic!A6</f>
        <v>5</v>
      </c>
      <c r="B6" s="1" t="str">
        <f>generic!B6</f>
        <v xml:space="preserve"> 'Republic Day'</v>
      </c>
      <c r="C6" s="1" t="str">
        <f>generic!C6</f>
        <v xml:space="preserve"> 'India'</v>
      </c>
      <c r="D6" s="1" t="str">
        <f>generic!D6</f>
        <v>fix</v>
      </c>
      <c r="E6" s="2">
        <v>26</v>
      </c>
      <c r="F6" s="2" t="s">
        <v>52</v>
      </c>
      <c r="G6">
        <f t="shared" si="0"/>
        <v>16005</v>
      </c>
      <c r="H6" t="str">
        <f t="shared" si="1"/>
        <v>'2016-01-26'</v>
      </c>
      <c r="I6" t="str">
        <f t="shared" si="2"/>
        <v>(16005, 'Republic Day','', 'India',NULL,'2016-01-26',NULL,'2016-01-26',NULL,'public',NULL),</v>
      </c>
    </row>
    <row r="7" spans="1:9" x14ac:dyDescent="0.25">
      <c r="A7" s="1">
        <f>generic!A7</f>
        <v>7</v>
      </c>
      <c r="B7" s="1" t="str">
        <f>generic!B7</f>
        <v xml:space="preserve"> 'Valentine''s Day'</v>
      </c>
      <c r="C7" s="1" t="str">
        <f>generic!C7</f>
        <v xml:space="preserve"> 'World Wide'</v>
      </c>
      <c r="D7" s="1" t="str">
        <f>generic!D7</f>
        <v>fix</v>
      </c>
      <c r="E7" s="2">
        <v>14</v>
      </c>
      <c r="F7" s="2" t="s">
        <v>53</v>
      </c>
      <c r="G7">
        <f t="shared" si="0"/>
        <v>16007</v>
      </c>
      <c r="H7" t="str">
        <f t="shared" si="1"/>
        <v>'2016-02-14'</v>
      </c>
      <c r="I7" t="str">
        <f t="shared" si="2"/>
        <v>(16007, 'Valentine''s Day','', 'World Wide',NULL,'2016-02-14',NULL,'2016-02-14',NULL,'public',NULL),</v>
      </c>
    </row>
    <row r="8" spans="1:9" x14ac:dyDescent="0.25">
      <c r="A8" s="1">
        <f>generic!A8</f>
        <v>8</v>
      </c>
      <c r="B8" s="1" t="str">
        <f>generic!B8</f>
        <v xml:space="preserve"> 'Presidents Day'</v>
      </c>
      <c r="C8" s="1" t="str">
        <f>generic!C8</f>
        <v xml:space="preserve"> 'USA'</v>
      </c>
      <c r="D8" s="1" t="str">
        <f>generic!D8</f>
        <v>third Monday of February</v>
      </c>
      <c r="E8" s="2">
        <f>DAY(DATE(year, F8, 1)-1-WEEKDAY(DATE(year,F8,1)-1,3)+7*3)</f>
        <v>15</v>
      </c>
      <c r="F8" s="2" t="s">
        <v>53</v>
      </c>
      <c r="G8">
        <f t="shared" si="0"/>
        <v>16008</v>
      </c>
      <c r="H8" t="str">
        <f t="shared" si="1"/>
        <v>'2016-02-15'</v>
      </c>
      <c r="I8" t="str">
        <f t="shared" si="2"/>
        <v>(16008, 'Presidents Day','', 'USA',NULL,'2016-02-15',NULL,'2016-02-15',NULL,'public',NULL),</v>
      </c>
    </row>
    <row r="9" spans="1:9" x14ac:dyDescent="0.25">
      <c r="A9" s="1">
        <f>generic!A9</f>
        <v>10</v>
      </c>
      <c r="B9" s="1" t="str">
        <f>generic!B9</f>
        <v xml:space="preserve"> 'Maha Shivaratri'</v>
      </c>
      <c r="C9" s="1" t="str">
        <f>generic!C9</f>
        <v xml:space="preserve"> 'India'</v>
      </c>
      <c r="D9" s="1"/>
      <c r="E9" s="2">
        <v>7</v>
      </c>
      <c r="F9" s="2" t="s">
        <v>54</v>
      </c>
      <c r="G9">
        <f t="shared" si="0"/>
        <v>16010</v>
      </c>
      <c r="H9" t="str">
        <f t="shared" si="1"/>
        <v>'2016-03-7'</v>
      </c>
      <c r="I9" t="str">
        <f t="shared" si="2"/>
        <v>(16010, 'Maha Shivaratri','', 'India',NULL,'2016-03-7',NULL,'2016-03-7',NULL,'public',NULL),</v>
      </c>
    </row>
    <row r="10" spans="1:9" x14ac:dyDescent="0.25">
      <c r="A10" s="1">
        <f>generic!A10</f>
        <v>11</v>
      </c>
      <c r="B10" s="1" t="str">
        <f>generic!B10</f>
        <v xml:space="preserve"> 'Labour Day'</v>
      </c>
      <c r="C10" s="1" t="str">
        <f>generic!C10</f>
        <v xml:space="preserve"> 'Australia State Holiday (WA)'</v>
      </c>
      <c r="D10" s="1" t="str">
        <f>generic!D10</f>
        <v>first Monday of March</v>
      </c>
      <c r="E10" s="2">
        <f>DAY(DATE(year, F10, 1)-1-WEEKDAY(DATE(year,F10,1)-1,3)+7*1)</f>
        <v>7</v>
      </c>
      <c r="F10" s="2" t="s">
        <v>54</v>
      </c>
      <c r="G10">
        <f t="shared" si="0"/>
        <v>16011</v>
      </c>
      <c r="H10" t="str">
        <f t="shared" si="1"/>
        <v>'2016-03-7'</v>
      </c>
      <c r="I10" t="str">
        <f t="shared" si="2"/>
        <v>(16011, 'Labour Day','', 'Australia State Holiday (WA)',NULL,'2016-03-7',NULL,'2016-03-7',NULL,'public',NULL),</v>
      </c>
    </row>
    <row r="11" spans="1:9" x14ac:dyDescent="0.25">
      <c r="A11" s="1">
        <f>generic!A11</f>
        <v>12</v>
      </c>
      <c r="B11" s="1" t="str">
        <f>generic!B11</f>
        <v xml:space="preserve"> 'Labour Day'</v>
      </c>
      <c r="C11" s="1" t="str">
        <f>generic!C11</f>
        <v xml:space="preserve"> 'Australia State Holiday (Vic)'</v>
      </c>
      <c r="D11" s="1" t="str">
        <f>generic!D11</f>
        <v>second Monday of March</v>
      </c>
      <c r="E11" s="2">
        <f>DAY(DATE(year, F11, 1)-1-WEEKDAY(DATE(year,F11,1)-1,3)+7*2)</f>
        <v>14</v>
      </c>
      <c r="F11" s="2" t="s">
        <v>54</v>
      </c>
      <c r="G11">
        <f t="shared" si="0"/>
        <v>16012</v>
      </c>
      <c r="H11" t="str">
        <f t="shared" si="1"/>
        <v>'2016-03-14'</v>
      </c>
      <c r="I11" t="str">
        <f t="shared" si="2"/>
        <v>(16012, 'Labour Day','', 'Australia State Holiday (Vic)',NULL,'2016-03-14',NULL,'2016-03-14',NULL,'public',NULL),</v>
      </c>
    </row>
    <row r="12" spans="1:9" x14ac:dyDescent="0.25">
      <c r="A12" s="1">
        <f>generic!A12</f>
        <v>13</v>
      </c>
      <c r="B12" s="1" t="str">
        <f>generic!B12</f>
        <v xml:space="preserve"> 'Good Friday '</v>
      </c>
      <c r="C12" s="1" t="str">
        <f>generic!C12</f>
        <v xml:space="preserve"> 'World Wide'</v>
      </c>
      <c r="D12" s="1" t="str">
        <f>generic!D12</f>
        <v>depends on easter</v>
      </c>
      <c r="E12" s="2">
        <f>DAY(easter-2)</f>
        <v>25</v>
      </c>
      <c r="F12" s="2">
        <f>MONTH(easter-2)</f>
        <v>3</v>
      </c>
      <c r="G12">
        <f t="shared" si="0"/>
        <v>16013</v>
      </c>
      <c r="H12" t="str">
        <f t="shared" si="1"/>
        <v>'2016-3-25'</v>
      </c>
      <c r="I12" t="str">
        <f t="shared" si="2"/>
        <v>(16013, 'Good Friday ','', 'World Wide',NULL,'2016-3-25',NULL,'2016-3-25',NULL,'public',NULL),</v>
      </c>
    </row>
    <row r="13" spans="1:9" x14ac:dyDescent="0.25">
      <c r="A13" s="1">
        <f>generic!A13</f>
        <v>14</v>
      </c>
      <c r="B13" s="1" t="str">
        <f>generic!B13</f>
        <v xml:space="preserve"> 'Holy Saturday'</v>
      </c>
      <c r="C13" s="1" t="str">
        <f>generic!C13</f>
        <v xml:space="preserve"> 'World Wide'</v>
      </c>
      <c r="D13" s="1" t="str">
        <f>generic!D13</f>
        <v>depends on easter</v>
      </c>
      <c r="E13" s="2">
        <f>DAY(easter-1)</f>
        <v>26</v>
      </c>
      <c r="F13" s="2">
        <f>MONTH(easter-1)</f>
        <v>3</v>
      </c>
      <c r="G13">
        <f t="shared" si="0"/>
        <v>16014</v>
      </c>
      <c r="H13" t="str">
        <f t="shared" si="1"/>
        <v>'2016-3-26'</v>
      </c>
      <c r="I13" t="str">
        <f t="shared" si="2"/>
        <v>(16014, 'Holy Saturday','', 'World Wide',NULL,'2016-3-26',NULL,'2016-3-26',NULL,'public',NULL),</v>
      </c>
    </row>
    <row r="14" spans="1:9" x14ac:dyDescent="0.25">
      <c r="A14" s="1">
        <f>generic!A14</f>
        <v>15</v>
      </c>
      <c r="B14" s="1" t="str">
        <f>generic!B14</f>
        <v xml:space="preserve"> 'Easter Day '</v>
      </c>
      <c r="C14" s="1" t="str">
        <f>generic!C14</f>
        <v xml:space="preserve"> 'World Wide'</v>
      </c>
      <c r="D14" s="1" t="str">
        <f>generic!D14</f>
        <v>easter</v>
      </c>
      <c r="E14" s="2">
        <f>DAY(easter)</f>
        <v>27</v>
      </c>
      <c r="F14" s="2">
        <f>MONTH(easter)</f>
        <v>3</v>
      </c>
      <c r="G14">
        <f t="shared" si="0"/>
        <v>16015</v>
      </c>
      <c r="H14" t="str">
        <f t="shared" si="1"/>
        <v>'2016-3-27'</v>
      </c>
      <c r="I14" t="str">
        <f t="shared" si="2"/>
        <v>(16015, 'Easter Day ','', 'World Wide',NULL,'2016-3-27',NULL,'2016-3-27',NULL,'public',NULL),</v>
      </c>
    </row>
    <row r="15" spans="1:9" x14ac:dyDescent="0.25">
      <c r="A15" s="1">
        <f>generic!A15</f>
        <v>16</v>
      </c>
      <c r="B15" s="1" t="str">
        <f>generic!B15</f>
        <v xml:space="preserve"> 'Easter Monday'</v>
      </c>
      <c r="C15" s="1" t="str">
        <f>generic!C15</f>
        <v xml:space="preserve"> 'World Wide'</v>
      </c>
      <c r="D15" s="1" t="str">
        <f>generic!D15</f>
        <v>depends on easter</v>
      </c>
      <c r="E15" s="2">
        <f>DAY(easter+1)</f>
        <v>28</v>
      </c>
      <c r="F15" s="2">
        <f>MONTH(easter+1)</f>
        <v>3</v>
      </c>
      <c r="G15">
        <f t="shared" si="0"/>
        <v>16016</v>
      </c>
      <c r="H15" t="str">
        <f t="shared" si="1"/>
        <v>'2016-3-28'</v>
      </c>
      <c r="I15" t="str">
        <f t="shared" si="2"/>
        <v>(16016, 'Easter Monday','', 'World Wide',NULL,'2016-3-28',NULL,'2016-3-28',NULL,'public',NULL),</v>
      </c>
    </row>
    <row r="16" spans="1:9" x14ac:dyDescent="0.25">
      <c r="A16" s="1">
        <f>generic!A16</f>
        <v>17</v>
      </c>
      <c r="B16" s="1" t="str">
        <f>generic!B16</f>
        <v xml:space="preserve"> 'Rama Navami'</v>
      </c>
      <c r="C16" s="1" t="str">
        <f>generic!C16</f>
        <v xml:space="preserve"> 'India'</v>
      </c>
      <c r="D16" s="1"/>
      <c r="E16" s="2">
        <v>15</v>
      </c>
      <c r="F16" s="2" t="s">
        <v>55</v>
      </c>
      <c r="G16">
        <f t="shared" si="0"/>
        <v>16017</v>
      </c>
      <c r="H16" t="str">
        <f t="shared" si="1"/>
        <v>'2016-04-15'</v>
      </c>
      <c r="I16" t="str">
        <f t="shared" si="2"/>
        <v>(16017, 'Rama Navami','', 'India',NULL,'2016-04-15',NULL,'2016-04-15',NULL,'public',NULL),</v>
      </c>
    </row>
    <row r="17" spans="1:10" x14ac:dyDescent="0.25">
      <c r="A17" s="1">
        <f>generic!A17</f>
        <v>18</v>
      </c>
      <c r="B17" s="1" t="str">
        <f>generic!B17</f>
        <v xml:space="preserve"> 'Hanuman Jayanti'</v>
      </c>
      <c r="C17" s="1" t="str">
        <f>generic!C17</f>
        <v xml:space="preserve"> 'India'</v>
      </c>
      <c r="D17" s="1"/>
      <c r="E17" s="2"/>
      <c r="F17" s="2" t="s">
        <v>55</v>
      </c>
      <c r="G17">
        <f t="shared" si="0"/>
        <v>16018</v>
      </c>
      <c r="H17" t="str">
        <f t="shared" si="1"/>
        <v>'2016-04-'</v>
      </c>
      <c r="I17" t="str">
        <f t="shared" si="2"/>
        <v>(16018, 'Hanuman Jayanti','', 'India',NULL,'2016-04-',NULL,'2016-04-',NULL,'public',NULL),</v>
      </c>
    </row>
    <row r="18" spans="1:10" x14ac:dyDescent="0.25">
      <c r="A18" s="1">
        <f>generic!A18</f>
        <v>19</v>
      </c>
      <c r="B18" s="1" t="str">
        <f>generic!B18</f>
        <v xml:space="preserve"> 'Anzac Day '</v>
      </c>
      <c r="C18" s="1" t="str">
        <f>generic!C18</f>
        <v xml:space="preserve"> 'Australia'</v>
      </c>
      <c r="D18" s="1" t="str">
        <f>generic!D18</f>
        <v>fix</v>
      </c>
      <c r="E18" s="2">
        <v>25</v>
      </c>
      <c r="F18" s="2" t="s">
        <v>55</v>
      </c>
      <c r="G18">
        <f t="shared" si="0"/>
        <v>16019</v>
      </c>
      <c r="H18" t="str">
        <f t="shared" si="1"/>
        <v>'2016-04-25'</v>
      </c>
      <c r="I18" t="str">
        <f t="shared" si="2"/>
        <v>(16019, 'Anzac Day ','', 'Australia',NULL,'2016-04-25',NULL,'2016-04-25',NULL,'public',NULL),</v>
      </c>
    </row>
    <row r="19" spans="1:10" x14ac:dyDescent="0.25">
      <c r="A19" s="1">
        <f>generic!A19</f>
        <v>20</v>
      </c>
      <c r="B19" s="1" t="str">
        <f>generic!B19</f>
        <v xml:space="preserve"> 'May Day'</v>
      </c>
      <c r="C19" s="1" t="str">
        <f>generic!C19</f>
        <v xml:space="preserve"> 'Germany'</v>
      </c>
      <c r="D19" s="1" t="str">
        <f>generic!D19</f>
        <v>fix</v>
      </c>
      <c r="E19" s="2" t="s">
        <v>52</v>
      </c>
      <c r="F19" s="2" t="s">
        <v>56</v>
      </c>
      <c r="G19">
        <f t="shared" si="0"/>
        <v>16020</v>
      </c>
      <c r="H19" t="str">
        <f t="shared" si="1"/>
        <v>'2016-05-01'</v>
      </c>
      <c r="I19" t="str">
        <f t="shared" si="2"/>
        <v>(16020, 'May Day','', 'Germany',NULL,'2016-05-01',NULL,'2016-05-01',NULL,'public',NULL),</v>
      </c>
    </row>
    <row r="20" spans="1:10" x14ac:dyDescent="0.25">
      <c r="A20" s="1">
        <f>generic!A20</f>
        <v>21</v>
      </c>
      <c r="B20" s="1" t="str">
        <f>generic!B20</f>
        <v xml:space="preserve"> 'May Day'</v>
      </c>
      <c r="C20" s="1" t="str">
        <f>generic!C20</f>
        <v xml:space="preserve"> 'Australia State Holiday (NT)'</v>
      </c>
      <c r="D20" s="1" t="str">
        <f>generic!D20</f>
        <v>fix</v>
      </c>
      <c r="E20" s="2" t="s">
        <v>53</v>
      </c>
      <c r="F20" s="2" t="s">
        <v>56</v>
      </c>
      <c r="G20">
        <f t="shared" si="0"/>
        <v>16021</v>
      </c>
      <c r="H20" t="str">
        <f t="shared" si="1"/>
        <v>'2016-05-02'</v>
      </c>
      <c r="I20" t="str">
        <f t="shared" si="2"/>
        <v>(16021, 'May Day','', 'Australia State Holiday (NT)',NULL,'2016-05-02',NULL,'2016-05-02',NULL,'public',NULL),</v>
      </c>
    </row>
    <row r="21" spans="1:10" x14ac:dyDescent="0.25">
      <c r="A21" s="1">
        <f>generic!A21</f>
        <v>22</v>
      </c>
      <c r="B21" s="1" t="str">
        <f>generic!B21</f>
        <v xml:space="preserve"> 'Labour Day'</v>
      </c>
      <c r="C21" s="1" t="str">
        <f>generic!C21</f>
        <v xml:space="preserve"> 'Australia State Holiday (Qld)'</v>
      </c>
      <c r="D21" s="1" t="str">
        <f>generic!D21</f>
        <v>first Monday of May</v>
      </c>
      <c r="E21" s="2">
        <f>DAY(DATE(year, F21, 1)-1-WEEKDAY(DATE(year,F21,1)-1,3)+7*1)</f>
        <v>2</v>
      </c>
      <c r="F21" s="2" t="s">
        <v>56</v>
      </c>
      <c r="G21">
        <f t="shared" si="0"/>
        <v>16022</v>
      </c>
      <c r="H21" t="str">
        <f t="shared" si="1"/>
        <v>'2016-05-2'</v>
      </c>
      <c r="I21" t="str">
        <f t="shared" si="2"/>
        <v>(16022, 'Labour Day','', 'Australia State Holiday (Qld)',NULL,'2016-05-2',NULL,'2016-05-2',NULL,'public',NULL),</v>
      </c>
    </row>
    <row r="22" spans="1:10" x14ac:dyDescent="0.25">
      <c r="A22" s="1">
        <f>generic!A22</f>
        <v>23</v>
      </c>
      <c r="B22" s="1" t="str">
        <f>generic!B22</f>
        <v xml:space="preserve"> 'Early May Bank Holiday'</v>
      </c>
      <c r="C22" s="1" t="str">
        <f>generic!C22</f>
        <v xml:space="preserve"> 'UK'</v>
      </c>
      <c r="D22" s="1" t="str">
        <f>generic!D22</f>
        <v>first Monday of May</v>
      </c>
      <c r="E22" s="2">
        <f>DAY(DATE(year, F22, 1)-1-WEEKDAY(DATE(year,F22,1)-1,3)+7*1)</f>
        <v>2</v>
      </c>
      <c r="F22" s="2" t="s">
        <v>56</v>
      </c>
      <c r="G22">
        <f t="shared" si="0"/>
        <v>16023</v>
      </c>
      <c r="H22" t="str">
        <f t="shared" si="1"/>
        <v>'2016-05-2'</v>
      </c>
      <c r="I22" t="str">
        <f t="shared" si="2"/>
        <v>(16023, 'Early May Bank Holiday','', 'UK',NULL,'2016-05-2',NULL,'2016-05-2',NULL,'public',NULL),</v>
      </c>
    </row>
    <row r="23" spans="1:10" x14ac:dyDescent="0.25">
      <c r="A23" s="1">
        <f>generic!A23</f>
        <v>24</v>
      </c>
      <c r="B23" s="1" t="str">
        <f>generic!B23</f>
        <v xml:space="preserve"> 'Mother''s Day'</v>
      </c>
      <c r="C23" s="1" t="str">
        <f>generic!C23</f>
        <v xml:space="preserve"> 'Australia'</v>
      </c>
      <c r="D23" s="1" t="str">
        <f>generic!D23</f>
        <v>second Sunday of May</v>
      </c>
      <c r="E23" s="2">
        <f>DAY(DATE(year, F23, 1)-1-WEEKDAY(DATE(year,F23,1)-7,3)+7*2)</f>
        <v>8</v>
      </c>
      <c r="F23" s="2" t="s">
        <v>56</v>
      </c>
      <c r="G23">
        <f t="shared" si="0"/>
        <v>16024</v>
      </c>
      <c r="H23" t="str">
        <f t="shared" si="1"/>
        <v>'2016-05-8'</v>
      </c>
      <c r="I23" t="str">
        <f t="shared" si="2"/>
        <v>(16024, 'Mother''s Day','', 'Australia',NULL,'2016-05-8',NULL,'2016-05-8',NULL,'public',NULL),</v>
      </c>
    </row>
    <row r="24" spans="1:10" x14ac:dyDescent="0.25">
      <c r="A24" s="1">
        <f>generic!A24</f>
        <v>25</v>
      </c>
      <c r="B24" s="1" t="str">
        <f>generic!B24</f>
        <v xml:space="preserve"> 'Memorial Day'</v>
      </c>
      <c r="C24" s="1" t="str">
        <f>generic!C24</f>
        <v xml:space="preserve"> 'USA'</v>
      </c>
      <c r="D24" s="1" t="str">
        <f>generic!D24</f>
        <v>fix</v>
      </c>
      <c r="E24" s="2">
        <v>30</v>
      </c>
      <c r="F24" s="2" t="s">
        <v>56</v>
      </c>
      <c r="G24">
        <f t="shared" si="0"/>
        <v>16025</v>
      </c>
      <c r="H24" t="str">
        <f t="shared" si="1"/>
        <v>'2016-05-30'</v>
      </c>
      <c r="I24" t="str">
        <f t="shared" si="2"/>
        <v>(16025, 'Memorial Day','', 'USA',NULL,'2016-05-30',NULL,'2016-05-30',NULL,'public',NULL),</v>
      </c>
    </row>
    <row r="25" spans="1:10" x14ac:dyDescent="0.25">
      <c r="A25" s="1">
        <f>generic!A25</f>
        <v>26</v>
      </c>
      <c r="B25" s="1" t="str">
        <f>generic!B25</f>
        <v xml:space="preserve"> 'Spring Bank Holiday'</v>
      </c>
      <c r="C25" s="1" t="str">
        <f>generic!C25</f>
        <v xml:space="preserve"> 'UK'</v>
      </c>
      <c r="D25" s="1" t="str">
        <f>generic!D25</f>
        <v>fix</v>
      </c>
      <c r="E25" s="2">
        <v>30</v>
      </c>
      <c r="F25" s="2" t="s">
        <v>56</v>
      </c>
      <c r="G25">
        <f t="shared" ref="G25:G50" si="3">(year-2000)*1000+A25</f>
        <v>16026</v>
      </c>
      <c r="H25" t="str">
        <f t="shared" ref="H25:H50" si="4">CONCATENATE("'",year,"-",F25,"-",E25,"'")</f>
        <v>'2016-05-30'</v>
      </c>
      <c r="I25" t="str">
        <f t="shared" si="2"/>
        <v>(16026, 'Spring Bank Holiday','', 'UK',NULL,'2016-05-30',NULL,'2016-05-30',NULL,'public',NULL),</v>
      </c>
    </row>
    <row r="26" spans="1:10" x14ac:dyDescent="0.25">
      <c r="A26" s="1">
        <f>generic!A26</f>
        <v>27</v>
      </c>
      <c r="B26" s="1" t="str">
        <f>generic!B26</f>
        <v xml:space="preserve"> 'Ascension Day'</v>
      </c>
      <c r="C26" s="1" t="str">
        <f>generic!C26</f>
        <v xml:space="preserve"> 'Germany'</v>
      </c>
      <c r="D26" s="1" t="str">
        <f>generic!D26</f>
        <v>fix</v>
      </c>
      <c r="E26" s="2">
        <f>DAY(easter+39)</f>
        <v>5</v>
      </c>
      <c r="F26" s="2">
        <f>MONTH(easter+39)</f>
        <v>5</v>
      </c>
      <c r="G26">
        <f t="shared" si="3"/>
        <v>16027</v>
      </c>
      <c r="H26" t="str">
        <f t="shared" si="4"/>
        <v>'2016-5-5'</v>
      </c>
      <c r="I26" t="str">
        <f t="shared" si="2"/>
        <v>(16027, 'Ascension Day','', 'Germany',NULL,'2016-5-5',NULL,'2016-5-5',NULL,'public',NULL),</v>
      </c>
    </row>
    <row r="27" spans="1:10" x14ac:dyDescent="0.25">
      <c r="A27" s="1">
        <f>generic!A27</f>
        <v>28</v>
      </c>
      <c r="B27" s="1" t="str">
        <f>generic!B27</f>
        <v xml:space="preserve"> 'Whit Sunday'</v>
      </c>
      <c r="C27" s="1" t="str">
        <f>generic!C27</f>
        <v xml:space="preserve"> 'Germany'</v>
      </c>
      <c r="D27" s="1" t="str">
        <f>generic!D27</f>
        <v>depends on easter</v>
      </c>
      <c r="E27" s="2">
        <f>DAY(easter+49)</f>
        <v>15</v>
      </c>
      <c r="F27" s="2">
        <f>MONTH(easter+49)</f>
        <v>5</v>
      </c>
      <c r="G27">
        <f t="shared" si="3"/>
        <v>16028</v>
      </c>
      <c r="H27" t="str">
        <f t="shared" si="4"/>
        <v>'2016-5-15'</v>
      </c>
      <c r="I27" t="str">
        <f t="shared" si="2"/>
        <v>(16028, 'Whit Sunday','', 'Germany',NULL,'2016-5-15',NULL,'2016-5-15',NULL,'public',NULL),</v>
      </c>
    </row>
    <row r="28" spans="1:10" x14ac:dyDescent="0.25">
      <c r="A28" s="1">
        <f>generic!A28</f>
        <v>29</v>
      </c>
      <c r="B28" s="1" t="str">
        <f>generic!B28</f>
        <v xml:space="preserve"> 'Whit Monday'</v>
      </c>
      <c r="C28" s="1" t="str">
        <f>generic!C28</f>
        <v xml:space="preserve"> 'Germany'</v>
      </c>
      <c r="D28" s="1" t="str">
        <f>generic!D28</f>
        <v>depends on easter</v>
      </c>
      <c r="E28" s="2">
        <f>DAY(easter+50)</f>
        <v>16</v>
      </c>
      <c r="F28" s="2">
        <f>MONTH(easter+50)</f>
        <v>5</v>
      </c>
      <c r="G28">
        <f t="shared" si="3"/>
        <v>16029</v>
      </c>
      <c r="H28" t="str">
        <f t="shared" si="4"/>
        <v>'2016-5-16'</v>
      </c>
      <c r="I28" t="str">
        <f t="shared" si="2"/>
        <v>(16029, 'Whit Monday','', 'Germany',NULL,'2016-5-16',NULL,'2016-5-16',NULL,'public',NULL),</v>
      </c>
    </row>
    <row r="29" spans="1:10" x14ac:dyDescent="0.25">
      <c r="A29" s="1">
        <f>generic!A29</f>
        <v>30</v>
      </c>
      <c r="B29" s="1" t="str">
        <f>generic!B29</f>
        <v xml:space="preserve"> 'Queen''s Birthday'</v>
      </c>
      <c r="C29" s="1" t="str">
        <f>generic!C29</f>
        <v xml:space="preserve"> 'Australia'</v>
      </c>
      <c r="D29" s="1" t="str">
        <f>generic!D29</f>
        <v>second Monday of June</v>
      </c>
      <c r="E29" s="2">
        <f>DAY(DATE(year, F29, 1)-1-WEEKDAY(DATE(year,F29,1)-1,3)+7*2)</f>
        <v>13</v>
      </c>
      <c r="F29" s="2" t="s">
        <v>57</v>
      </c>
      <c r="G29">
        <f t="shared" si="3"/>
        <v>16030</v>
      </c>
      <c r="H29" t="str">
        <f t="shared" si="4"/>
        <v>'2016-06-13'</v>
      </c>
      <c r="I29" t="str">
        <f t="shared" si="2"/>
        <v>(16030, 'Queen''s Birthday','', 'Australia',NULL,'2016-06-13',NULL,'2016-06-13',NULL,'public',NULL),</v>
      </c>
      <c r="J29" s="5" t="s">
        <v>68</v>
      </c>
    </row>
    <row r="30" spans="1:10" x14ac:dyDescent="0.25">
      <c r="A30" s="1">
        <f>generic!A30</f>
        <v>31</v>
      </c>
      <c r="B30" s="1" t="str">
        <f>generic!B30</f>
        <v xml:space="preserve"> 'Corpus Christi'</v>
      </c>
      <c r="C30" s="1" t="str">
        <f>generic!C30</f>
        <v xml:space="preserve"> 'Germany'</v>
      </c>
      <c r="D30" s="1" t="str">
        <f>generic!D30</f>
        <v>depends on easter</v>
      </c>
      <c r="E30" s="2">
        <f>DAY(easter+60)</f>
        <v>26</v>
      </c>
      <c r="F30" s="2">
        <f>MONTH(easter+60)</f>
        <v>5</v>
      </c>
      <c r="G30">
        <f t="shared" si="3"/>
        <v>16031</v>
      </c>
      <c r="H30" t="str">
        <f t="shared" si="4"/>
        <v>'2016-5-26'</v>
      </c>
      <c r="I30" t="str">
        <f t="shared" si="2"/>
        <v>(16031, 'Corpus Christi','', 'Germany',NULL,'2016-5-26',NULL,'2016-5-26',NULL,'public',NULL),</v>
      </c>
    </row>
    <row r="31" spans="1:10" x14ac:dyDescent="0.25">
      <c r="A31" s="1">
        <f>generic!A31</f>
        <v>32</v>
      </c>
      <c r="B31" s="1" t="str">
        <f>generic!B31</f>
        <v xml:space="preserve"> 'Independence Day'</v>
      </c>
      <c r="C31" s="1" t="str">
        <f>generic!C31</f>
        <v xml:space="preserve"> 'USA'</v>
      </c>
      <c r="D31" s="1" t="str">
        <f>generic!D31</f>
        <v>fix</v>
      </c>
      <c r="E31" s="2">
        <v>4</v>
      </c>
      <c r="F31" s="2" t="s">
        <v>60</v>
      </c>
      <c r="G31">
        <f t="shared" si="3"/>
        <v>16032</v>
      </c>
      <c r="H31" t="str">
        <f t="shared" si="4"/>
        <v>'2016-07-4'</v>
      </c>
      <c r="I31" t="str">
        <f t="shared" si="2"/>
        <v>(16032, 'Independence Day','', 'USA',NULL,'2016-07-4',NULL,'2016-07-4',NULL,'public',NULL),</v>
      </c>
    </row>
    <row r="32" spans="1:10" x14ac:dyDescent="0.25">
      <c r="A32" s="1">
        <f>generic!A32</f>
        <v>33</v>
      </c>
      <c r="B32" s="1" t="str">
        <f>generic!B32</f>
        <v xml:space="preserve"> 'Peace Festival'</v>
      </c>
      <c r="C32" s="1" t="str">
        <f>generic!C32</f>
        <v xml:space="preserve"> 'Germany (Augsburg)'</v>
      </c>
      <c r="D32" s="1" t="str">
        <f>generic!D32</f>
        <v>fix</v>
      </c>
      <c r="E32" s="2" t="s">
        <v>59</v>
      </c>
      <c r="F32" s="2" t="s">
        <v>59</v>
      </c>
      <c r="G32">
        <f t="shared" si="3"/>
        <v>16033</v>
      </c>
      <c r="H32" t="str">
        <f t="shared" si="4"/>
        <v>'2016-08-08'</v>
      </c>
      <c r="I32" t="str">
        <f t="shared" si="2"/>
        <v>(16033, 'Peace Festival','', 'Germany (Augsburg)',NULL,'2016-08-08',NULL,'2016-08-08',NULL,'public',NULL),</v>
      </c>
    </row>
    <row r="33" spans="1:10" x14ac:dyDescent="0.25">
      <c r="A33" s="1">
        <f>generic!A33</f>
        <v>34</v>
      </c>
      <c r="B33" s="1" t="str">
        <f>generic!B33</f>
        <v xml:space="preserve"> 'Raksha Bandhan'</v>
      </c>
      <c r="C33" s="1" t="str">
        <f>generic!C33</f>
        <v xml:space="preserve"> 'India'</v>
      </c>
      <c r="D33" s="1"/>
      <c r="E33" s="2">
        <v>18</v>
      </c>
      <c r="F33" s="2" t="s">
        <v>59</v>
      </c>
      <c r="G33">
        <f t="shared" si="3"/>
        <v>16034</v>
      </c>
      <c r="H33" t="str">
        <f t="shared" si="4"/>
        <v>'2016-08-18'</v>
      </c>
      <c r="I33" t="str">
        <f t="shared" si="2"/>
        <v>(16034, 'Raksha Bandhan','', 'India',NULL,'2016-08-18',NULL,'2016-08-18',NULL,'public',NULL),</v>
      </c>
    </row>
    <row r="34" spans="1:10" x14ac:dyDescent="0.25">
      <c r="A34" s="1">
        <f>generic!A34</f>
        <v>35</v>
      </c>
      <c r="B34" s="1" t="str">
        <f>generic!B34</f>
        <v xml:space="preserve"> 'Indian Independence Day'</v>
      </c>
      <c r="C34" s="1" t="str">
        <f>generic!C34</f>
        <v xml:space="preserve"> 'India'</v>
      </c>
      <c r="D34" s="1" t="str">
        <f>generic!D34</f>
        <v>fix</v>
      </c>
      <c r="E34" s="2">
        <v>15</v>
      </c>
      <c r="F34" s="2" t="s">
        <v>59</v>
      </c>
      <c r="G34">
        <f t="shared" si="3"/>
        <v>16035</v>
      </c>
      <c r="H34" t="str">
        <f t="shared" si="4"/>
        <v>'2016-08-15'</v>
      </c>
      <c r="I34" t="str">
        <f t="shared" si="2"/>
        <v>(16035, 'Indian Independence Day','', 'India',NULL,'2016-08-15',NULL,'2016-08-15',NULL,'public',NULL),</v>
      </c>
    </row>
    <row r="35" spans="1:10" x14ac:dyDescent="0.25">
      <c r="A35" s="1">
        <f>generic!A35</f>
        <v>36</v>
      </c>
      <c r="B35" s="1" t="str">
        <f>generic!B35</f>
        <v xml:space="preserve"> 'Krishna Jammashthami'</v>
      </c>
      <c r="C35" s="1" t="str">
        <f>generic!C35</f>
        <v xml:space="preserve"> 'India'</v>
      </c>
      <c r="D35" s="1"/>
      <c r="E35" s="2">
        <v>25</v>
      </c>
      <c r="F35" s="2" t="s">
        <v>59</v>
      </c>
      <c r="G35">
        <f t="shared" si="3"/>
        <v>16036</v>
      </c>
      <c r="H35" t="str">
        <f t="shared" si="4"/>
        <v>'2016-08-25'</v>
      </c>
      <c r="I35" t="str">
        <f t="shared" si="2"/>
        <v>(16036, 'Krishna Jammashthami','', 'India',NULL,'2016-08-25',NULL,'2016-08-25',NULL,'public',NULL),</v>
      </c>
    </row>
    <row r="36" spans="1:10" x14ac:dyDescent="0.25">
      <c r="A36" s="1">
        <f>generic!A36</f>
        <v>37</v>
      </c>
      <c r="B36" s="1" t="str">
        <f>generic!B36</f>
        <v xml:space="preserve"> 'Ganesh Chathurthi'</v>
      </c>
      <c r="C36" s="1" t="str">
        <f>generic!C36</f>
        <v xml:space="preserve"> 'India'</v>
      </c>
      <c r="D36" s="1"/>
      <c r="E36" s="2">
        <v>5</v>
      </c>
      <c r="F36" s="2" t="s">
        <v>58</v>
      </c>
      <c r="G36">
        <f t="shared" si="3"/>
        <v>16037</v>
      </c>
      <c r="H36" t="str">
        <f t="shared" si="4"/>
        <v>'2016-09-5'</v>
      </c>
      <c r="I36" t="str">
        <f t="shared" si="2"/>
        <v>(16037, 'Ganesh Chathurthi','', 'India',NULL,'2016-09-5',NULL,'2016-09-5',NULL,'public',NULL),</v>
      </c>
    </row>
    <row r="37" spans="1:10" x14ac:dyDescent="0.25">
      <c r="A37" s="1">
        <f>generic!A37</f>
        <v>38</v>
      </c>
      <c r="B37" s="1" t="str">
        <f>generic!B37</f>
        <v xml:space="preserve"> 'Father''s Day'</v>
      </c>
      <c r="C37" s="1" t="str">
        <f>generic!C37</f>
        <v xml:space="preserve"> 'Australia'</v>
      </c>
      <c r="D37" s="1" t="str">
        <f>generic!D37</f>
        <v>first Sunday of September</v>
      </c>
      <c r="E37" s="2">
        <f>DAY(DATE(year, F37, 1)-1-WEEKDAY(DATE(year,F37,1)-7,3)+7*1)</f>
        <v>4</v>
      </c>
      <c r="F37" s="2" t="s">
        <v>58</v>
      </c>
      <c r="G37">
        <f t="shared" si="3"/>
        <v>16038</v>
      </c>
      <c r="H37" t="str">
        <f t="shared" si="4"/>
        <v>'2016-09-4'</v>
      </c>
      <c r="I37" t="str">
        <f t="shared" si="2"/>
        <v>(16038, 'Father''s Day','', 'Australia',NULL,'2016-09-4',NULL,'2016-09-4',NULL,'public',NULL),</v>
      </c>
    </row>
    <row r="38" spans="1:10" x14ac:dyDescent="0.25">
      <c r="A38" s="1">
        <f>generic!A38</f>
        <v>39</v>
      </c>
      <c r="B38" s="1" t="str">
        <f>generic!B38</f>
        <v xml:space="preserve"> 'Labour Day'</v>
      </c>
      <c r="C38" s="1" t="str">
        <f>generic!C38</f>
        <v xml:space="preserve"> 'USA'</v>
      </c>
      <c r="D38" s="1" t="str">
        <f>generic!D38</f>
        <v>first Monday of September</v>
      </c>
      <c r="E38" s="2">
        <f>DAY(DATE(year, F38, 1)-1-WEEKDAY(DATE(year,F38,1)-1,3)+7*1)</f>
        <v>5</v>
      </c>
      <c r="F38" s="2" t="s">
        <v>58</v>
      </c>
      <c r="G38">
        <f t="shared" si="3"/>
        <v>16039</v>
      </c>
      <c r="H38" t="str">
        <f t="shared" si="4"/>
        <v>'2016-09-5'</v>
      </c>
      <c r="I38" t="str">
        <f t="shared" si="2"/>
        <v>(16039, 'Labour Day','', 'USA',NULL,'2016-09-5',NULL,'2016-09-5',NULL,'public',NULL),</v>
      </c>
    </row>
    <row r="39" spans="1:10" x14ac:dyDescent="0.25">
      <c r="A39" s="1">
        <f>generic!A39</f>
        <v>40</v>
      </c>
      <c r="B39" s="1" t="str">
        <f>generic!B39</f>
        <v xml:space="preserve"> 'Queen''s Birthday'</v>
      </c>
      <c r="C39" s="1" t="str">
        <f>generic!C39</f>
        <v xml:space="preserve"> 'Australia State Holiday (WA)'</v>
      </c>
      <c r="D39" s="1" t="str">
        <f>generic!D39</f>
        <v>last Monday in September</v>
      </c>
      <c r="E39" s="2">
        <f>DAY(DATE(year, 10, 1)-1-WEEKDAY(DATE(year,10,1)-1,3)+7*1-7)</f>
        <v>26</v>
      </c>
      <c r="F39" s="2" t="s">
        <v>58</v>
      </c>
      <c r="G39">
        <f t="shared" si="3"/>
        <v>16040</v>
      </c>
      <c r="H39" t="str">
        <f t="shared" si="4"/>
        <v>'2016-09-26'</v>
      </c>
      <c r="I39" t="str">
        <f t="shared" si="2"/>
        <v>(16040, 'Queen''s Birthday','', 'Australia State Holiday (WA)',NULL,'2016-09-26',NULL,'2016-09-26',NULL,'public',NULL),</v>
      </c>
      <c r="J39" s="5" t="s">
        <v>68</v>
      </c>
    </row>
    <row r="40" spans="1:10" x14ac:dyDescent="0.25">
      <c r="A40" s="1">
        <f>generic!A40</f>
        <v>41</v>
      </c>
      <c r="B40" s="1" t="str">
        <f>generic!B40</f>
        <v xml:space="preserve"> 'Mahatma Gandhi Jayanti'</v>
      </c>
      <c r="C40" s="1" t="str">
        <f>generic!C40</f>
        <v xml:space="preserve"> 'India'</v>
      </c>
      <c r="D40" s="1" t="str">
        <f>generic!D40</f>
        <v>fix</v>
      </c>
      <c r="E40" s="2" t="s">
        <v>53</v>
      </c>
      <c r="F40" s="2">
        <v>10</v>
      </c>
      <c r="G40">
        <f t="shared" si="3"/>
        <v>16041</v>
      </c>
      <c r="H40" t="str">
        <f t="shared" si="4"/>
        <v>'2016-10-02'</v>
      </c>
      <c r="I40" t="str">
        <f t="shared" si="2"/>
        <v>(16041, 'Mahatma Gandhi Jayanti','', 'India',NULL,'2016-10-02',NULL,'2016-10-02',NULL,'public',NULL),</v>
      </c>
    </row>
    <row r="41" spans="1:10" x14ac:dyDescent="0.25">
      <c r="A41" s="1">
        <f>generic!A41</f>
        <v>42</v>
      </c>
      <c r="B41" s="1" t="str">
        <f>generic!B41</f>
        <v xml:space="preserve"> 'Day of German Unity'</v>
      </c>
      <c r="C41" s="1" t="str">
        <f>generic!C41</f>
        <v xml:space="preserve"> 'Germany'</v>
      </c>
      <c r="D41" s="1" t="str">
        <f>generic!D41</f>
        <v>fix</v>
      </c>
      <c r="E41" s="2" t="s">
        <v>54</v>
      </c>
      <c r="F41" s="2">
        <v>10</v>
      </c>
      <c r="G41">
        <f t="shared" si="3"/>
        <v>16042</v>
      </c>
      <c r="H41" t="str">
        <f t="shared" si="4"/>
        <v>'2016-10-03'</v>
      </c>
      <c r="I41" t="str">
        <f t="shared" si="2"/>
        <v>(16042, 'Day of German Unity','', 'Germany',NULL,'2016-10-03',NULL,'2016-10-03',NULL,'public',NULL),</v>
      </c>
    </row>
    <row r="42" spans="1:10" x14ac:dyDescent="0.25">
      <c r="A42" s="1">
        <f>generic!A42</f>
        <v>43</v>
      </c>
      <c r="B42" s="1" t="str">
        <f>generic!B42</f>
        <v xml:space="preserve"> 'Labour Day'</v>
      </c>
      <c r="C42" s="1" t="str">
        <f>generic!C42</f>
        <v xml:space="preserve"> 'Australia State Holiday (ACT, NSW, SA)'</v>
      </c>
      <c r="D42" s="1" t="str">
        <f>generic!D42</f>
        <v>first Monday of October</v>
      </c>
      <c r="E42" s="2">
        <f>DAY(DATE(year, F42, 1)-1-WEEKDAY(DATE(year,F42,1)-1,3)+7*1)</f>
        <v>3</v>
      </c>
      <c r="F42" s="2">
        <v>10</v>
      </c>
      <c r="G42">
        <f t="shared" si="3"/>
        <v>16043</v>
      </c>
      <c r="H42" t="str">
        <f t="shared" si="4"/>
        <v>'2016-10-3'</v>
      </c>
      <c r="I42" t="str">
        <f t="shared" si="2"/>
        <v>(16043, 'Labour Day','', 'Australia State Holiday (ACT, NSW, SA)',NULL,'2016-10-3',NULL,'2016-10-3',NULL,'public',NULL),</v>
      </c>
    </row>
    <row r="43" spans="1:10" x14ac:dyDescent="0.25">
      <c r="A43" s="1">
        <f>generic!A43</f>
        <v>44</v>
      </c>
      <c r="B43" s="1" t="str">
        <f>generic!B43</f>
        <v xml:space="preserve"> 'Dussera'</v>
      </c>
      <c r="C43" s="1" t="str">
        <f>generic!C43</f>
        <v xml:space="preserve"> 'India'</v>
      </c>
      <c r="D43" s="1"/>
      <c r="E43" s="2">
        <v>11</v>
      </c>
      <c r="F43" s="2">
        <v>10</v>
      </c>
      <c r="G43">
        <f t="shared" si="3"/>
        <v>16044</v>
      </c>
      <c r="H43" t="str">
        <f t="shared" si="4"/>
        <v>'2016-10-11'</v>
      </c>
      <c r="I43" t="str">
        <f t="shared" si="2"/>
        <v>(16044, 'Dussera','', 'India',NULL,'2016-10-11',NULL,'2016-10-11',NULL,'public',NULL),</v>
      </c>
    </row>
    <row r="44" spans="1:10" x14ac:dyDescent="0.25">
      <c r="A44" s="1">
        <f>generic!A44</f>
        <v>45</v>
      </c>
      <c r="B44" s="1" t="str">
        <f>generic!B44</f>
        <v xml:space="preserve"> 'Columbus Day'</v>
      </c>
      <c r="C44" s="1" t="str">
        <f>generic!C44</f>
        <v xml:space="preserve"> 'USA'</v>
      </c>
      <c r="D44" s="1" t="str">
        <f>generic!D44</f>
        <v>second Monday of October</v>
      </c>
      <c r="E44" s="2">
        <f>DAY(DATE(year, F44, 1)-1-WEEKDAY(DATE(year,F44,1)-1,3)+7*2)</f>
        <v>10</v>
      </c>
      <c r="F44" s="2">
        <v>10</v>
      </c>
      <c r="G44">
        <f t="shared" si="3"/>
        <v>16045</v>
      </c>
      <c r="H44" t="str">
        <f t="shared" si="4"/>
        <v>'2016-10-10'</v>
      </c>
      <c r="I44" t="str">
        <f t="shared" si="2"/>
        <v>(16045, 'Columbus Day','', 'USA',NULL,'2016-10-10',NULL,'2016-10-10',NULL,'public',NULL),</v>
      </c>
    </row>
    <row r="45" spans="1:10" x14ac:dyDescent="0.25">
      <c r="A45" s="1">
        <f>generic!A45</f>
        <v>46</v>
      </c>
      <c r="B45" s="1" t="str">
        <f>generic!B45</f>
        <v xml:space="preserve"> 'Diwali'</v>
      </c>
      <c r="C45" s="1" t="str">
        <f>generic!C45</f>
        <v xml:space="preserve"> 'India'</v>
      </c>
      <c r="D45" s="1"/>
      <c r="E45" s="2">
        <v>30</v>
      </c>
      <c r="F45" s="2">
        <v>10</v>
      </c>
      <c r="G45">
        <f t="shared" si="3"/>
        <v>16046</v>
      </c>
      <c r="H45" t="str">
        <f t="shared" si="4"/>
        <v>'2016-10-30'</v>
      </c>
      <c r="I45" t="str">
        <f t="shared" si="2"/>
        <v>(16046, 'Diwali','', 'India',NULL,'2016-10-30',NULL,'2016-10-30',NULL,'public',NULL),</v>
      </c>
    </row>
    <row r="46" spans="1:10" x14ac:dyDescent="0.25">
      <c r="A46" s="1">
        <f>generic!A46</f>
        <v>47</v>
      </c>
      <c r="B46" s="1" t="str">
        <f>generic!B46</f>
        <v xml:space="preserve"> 'Halloween'</v>
      </c>
      <c r="C46" s="1" t="str">
        <f>generic!C46</f>
        <v xml:space="preserve"> 'World Wide'</v>
      </c>
      <c r="D46" s="1" t="str">
        <f>generic!D46</f>
        <v>fix</v>
      </c>
      <c r="E46" s="2">
        <v>31</v>
      </c>
      <c r="F46" s="2">
        <v>10</v>
      </c>
      <c r="G46">
        <f t="shared" si="3"/>
        <v>16047</v>
      </c>
      <c r="H46" t="str">
        <f t="shared" si="4"/>
        <v>'2016-10-31'</v>
      </c>
      <c r="I46" t="str">
        <f t="shared" si="2"/>
        <v>(16047, 'Halloween','', 'World Wide',NULL,'2016-10-31',NULL,'2016-10-31',NULL,'public',NULL),</v>
      </c>
    </row>
    <row r="47" spans="1:10" x14ac:dyDescent="0.25">
      <c r="A47" s="1">
        <f>generic!A47</f>
        <v>48</v>
      </c>
      <c r="B47" s="1" t="str">
        <f>generic!B47</f>
        <v xml:space="preserve"> 'Reformation Day'</v>
      </c>
      <c r="C47" s="1" t="str">
        <f>generic!C47</f>
        <v xml:space="preserve"> 'Germany'</v>
      </c>
      <c r="D47" s="1" t="str">
        <f>generic!D47</f>
        <v>fix</v>
      </c>
      <c r="E47" s="2">
        <v>31</v>
      </c>
      <c r="F47" s="2">
        <v>10</v>
      </c>
      <c r="G47">
        <f t="shared" si="3"/>
        <v>16048</v>
      </c>
      <c r="H47" t="str">
        <f t="shared" si="4"/>
        <v>'2016-10-31'</v>
      </c>
      <c r="I47" t="str">
        <f t="shared" si="2"/>
        <v>(16048, 'Reformation Day','', 'Germany',NULL,'2016-10-31',NULL,'2016-10-31',NULL,'public',NULL),</v>
      </c>
    </row>
    <row r="48" spans="1:10" x14ac:dyDescent="0.25">
      <c r="A48" s="1">
        <f>generic!A48</f>
        <v>49</v>
      </c>
      <c r="B48" s="1" t="str">
        <f>generic!B48</f>
        <v xml:space="preserve"> 'All Saints'</v>
      </c>
      <c r="C48" s="1" t="str">
        <f>generic!C48</f>
        <v xml:space="preserve"> 'Germany'</v>
      </c>
      <c r="D48" s="1" t="str">
        <f>generic!D48</f>
        <v>fix</v>
      </c>
      <c r="E48" s="2" t="s">
        <v>52</v>
      </c>
      <c r="F48" s="2">
        <v>11</v>
      </c>
      <c r="G48">
        <f t="shared" si="3"/>
        <v>16049</v>
      </c>
      <c r="H48" t="str">
        <f t="shared" si="4"/>
        <v>'2016-11-01'</v>
      </c>
      <c r="I48" t="str">
        <f t="shared" si="2"/>
        <v>(16049, 'All Saints','', 'Germany',NULL,'2016-11-01',NULL,'2016-11-01',NULL,'public',NULL),</v>
      </c>
    </row>
    <row r="49" spans="1:9" x14ac:dyDescent="0.25">
      <c r="A49" s="1">
        <f>generic!A49</f>
        <v>50</v>
      </c>
      <c r="B49" s="1" t="str">
        <f>generic!B49</f>
        <v xml:space="preserve"> 'Guy Fawkes Day'</v>
      </c>
      <c r="C49" s="1" t="str">
        <f>generic!C49</f>
        <v xml:space="preserve"> 'UK'</v>
      </c>
      <c r="D49" s="1" t="str">
        <f>generic!D49</f>
        <v>fix</v>
      </c>
      <c r="E49" s="2" t="s">
        <v>56</v>
      </c>
      <c r="F49" s="2">
        <v>11</v>
      </c>
      <c r="G49">
        <f t="shared" si="3"/>
        <v>16050</v>
      </c>
      <c r="H49" t="str">
        <f t="shared" si="4"/>
        <v>'2016-11-05'</v>
      </c>
      <c r="I49" t="str">
        <f t="shared" si="2"/>
        <v>(16050, 'Guy Fawkes Day','', 'UK',NULL,'2016-11-05',NULL,'2016-11-05',NULL,'public',NULL),</v>
      </c>
    </row>
    <row r="50" spans="1:9" x14ac:dyDescent="0.25">
      <c r="A50" s="1">
        <f>generic!A50</f>
        <v>51</v>
      </c>
      <c r="B50" s="1" t="str">
        <f>generic!B50</f>
        <v xml:space="preserve"> 'Remembrance Day'</v>
      </c>
      <c r="C50" s="1" t="str">
        <f>generic!C50</f>
        <v xml:space="preserve"> 'World Wide'</v>
      </c>
      <c r="D50" s="1" t="str">
        <f>generic!D50</f>
        <v>fix</v>
      </c>
      <c r="E50" s="2">
        <v>11</v>
      </c>
      <c r="F50" s="2">
        <v>11</v>
      </c>
      <c r="G50">
        <f t="shared" si="3"/>
        <v>16051</v>
      </c>
      <c r="H50" t="str">
        <f t="shared" si="4"/>
        <v>'2016-11-11'</v>
      </c>
      <c r="I50" t="str">
        <f t="shared" si="2"/>
        <v>(16051, 'Remembrance Day','', 'World Wide',NULL,'2016-11-11',NULL,'2016-11-11',NULL,'public',NULL),</v>
      </c>
    </row>
    <row r="51" spans="1:9" x14ac:dyDescent="0.25">
      <c r="A51" s="1">
        <f>generic!A51</f>
        <v>52</v>
      </c>
      <c r="B51" s="1" t="str">
        <f>generic!B51</f>
        <v xml:space="preserve"> 'Veterans Day'</v>
      </c>
      <c r="C51" s="1" t="str">
        <f>generic!C51</f>
        <v xml:space="preserve"> 'USA'</v>
      </c>
      <c r="D51" s="1" t="str">
        <f>generic!D51</f>
        <v>fix</v>
      </c>
      <c r="E51" s="2">
        <v>11</v>
      </c>
      <c r="F51" s="2">
        <v>11</v>
      </c>
      <c r="G51">
        <f t="shared" ref="G51:G57" si="5">(year-2000)*1000+A51</f>
        <v>16052</v>
      </c>
      <c r="H51" t="str">
        <f t="shared" ref="H51:H57" si="6">CONCATENATE("'",year,"-",F51,"-",E51,"'")</f>
        <v>'2016-11-11'</v>
      </c>
      <c r="I51" t="str">
        <f t="shared" si="2"/>
        <v>(16052, 'Veterans Day','', 'USA',NULL,'2016-11-11',NULL,'2016-11-11',NULL,'public',NULL),</v>
      </c>
    </row>
    <row r="52" spans="1:9" x14ac:dyDescent="0.25">
      <c r="A52" s="1">
        <f>generic!A52</f>
        <v>53</v>
      </c>
      <c r="B52" s="1" t="str">
        <f>generic!B52</f>
        <v xml:space="preserve"> 'Thanks Giving Day'</v>
      </c>
      <c r="C52" s="1" t="str">
        <f>generic!C52</f>
        <v xml:space="preserve"> 'USA'</v>
      </c>
      <c r="D52" s="1" t="str">
        <f>generic!D52</f>
        <v>fourth Thusday of November</v>
      </c>
      <c r="E52" s="2">
        <f>DAY(DATE(year,11,CHOOSE(WEEKDAY(DATE(year,11,1)),26,25,24,23,22,28,27)))</f>
        <v>24</v>
      </c>
      <c r="F52" s="2">
        <v>11</v>
      </c>
      <c r="G52">
        <f t="shared" si="5"/>
        <v>16053</v>
      </c>
      <c r="H52" t="str">
        <f t="shared" si="6"/>
        <v>'2016-11-24'</v>
      </c>
      <c r="I52" t="str">
        <f t="shared" si="2"/>
        <v>(16053, 'Thanks Giving Day','', 'USA',NULL,'2016-11-24',NULL,'2016-11-24',NULL,'public',NULL),</v>
      </c>
    </row>
    <row r="53" spans="1:9" x14ac:dyDescent="0.25">
      <c r="A53" s="1">
        <f>generic!A53</f>
        <v>54</v>
      </c>
      <c r="B53" s="1" t="str">
        <f>generic!B53</f>
        <v xml:space="preserve"> 'Christmas Eve'</v>
      </c>
      <c r="C53" s="1" t="str">
        <f>generic!C53</f>
        <v xml:space="preserve"> 'World Wide'</v>
      </c>
      <c r="D53" s="1" t="str">
        <f>generic!D53</f>
        <v>fix</v>
      </c>
      <c r="E53" s="2">
        <v>24</v>
      </c>
      <c r="F53" s="2">
        <v>12</v>
      </c>
      <c r="G53">
        <f t="shared" si="5"/>
        <v>16054</v>
      </c>
      <c r="H53" t="str">
        <f t="shared" si="6"/>
        <v>'2016-12-24'</v>
      </c>
      <c r="I53" t="str">
        <f t="shared" si="2"/>
        <v>(16054, 'Christmas Eve','', 'World Wide',NULL,'2016-12-24',NULL,'2016-12-24',NULL,'public',NULL),</v>
      </c>
    </row>
    <row r="54" spans="1:9" x14ac:dyDescent="0.25">
      <c r="A54" s="1">
        <f>generic!A54</f>
        <v>55</v>
      </c>
      <c r="B54" s="1" t="str">
        <f>generic!B54</f>
        <v xml:space="preserve"> 'Christmas Day'</v>
      </c>
      <c r="C54" s="1" t="str">
        <f>generic!C54</f>
        <v xml:space="preserve"> 'World Wide'</v>
      </c>
      <c r="D54" s="1" t="str">
        <f>generic!D54</f>
        <v>fix</v>
      </c>
      <c r="E54" s="2">
        <v>25</v>
      </c>
      <c r="F54" s="2">
        <v>12</v>
      </c>
      <c r="G54">
        <f t="shared" si="5"/>
        <v>16055</v>
      </c>
      <c r="H54" t="str">
        <f t="shared" si="6"/>
        <v>'2016-12-25'</v>
      </c>
      <c r="I54" t="str">
        <f t="shared" si="2"/>
        <v>(16055, 'Christmas Day','', 'World Wide',NULL,'2016-12-25',NULL,'2016-12-25',NULL,'public',NULL),</v>
      </c>
    </row>
    <row r="55" spans="1:9" x14ac:dyDescent="0.25">
      <c r="A55" s="1">
        <f>generic!A55</f>
        <v>56</v>
      </c>
      <c r="B55" s="1" t="str">
        <f>generic!B55</f>
        <v xml:space="preserve"> 'Boxing Day'</v>
      </c>
      <c r="C55" s="1" t="str">
        <f>generic!C55</f>
        <v xml:space="preserve"> 'World Wide'</v>
      </c>
      <c r="D55" s="1" t="str">
        <f>generic!D55</f>
        <v>fix</v>
      </c>
      <c r="E55" s="2">
        <v>26</v>
      </c>
      <c r="F55" s="2">
        <v>12</v>
      </c>
      <c r="G55">
        <f t="shared" si="5"/>
        <v>16056</v>
      </c>
      <c r="H55" t="str">
        <f t="shared" si="6"/>
        <v>'2016-12-26'</v>
      </c>
      <c r="I55" t="str">
        <f t="shared" si="2"/>
        <v>(16056, 'Boxing Day','', 'World Wide',NULL,'2016-12-26',NULL,'2016-12-26',NULL,'public',NULL),</v>
      </c>
    </row>
    <row r="56" spans="1:9" x14ac:dyDescent="0.25">
      <c r="A56" s="1">
        <f>generic!A56</f>
        <v>57</v>
      </c>
      <c r="B56" s="1" t="str">
        <f>generic!B56</f>
        <v xml:space="preserve"> 'Boxing Day Holiday'</v>
      </c>
      <c r="C56" s="1" t="str">
        <f>generic!C56</f>
        <v xml:space="preserve"> 'Australia'</v>
      </c>
      <c r="D56" s="1" t="str">
        <f>generic!D56</f>
        <v>fix</v>
      </c>
      <c r="E56" s="2">
        <v>27</v>
      </c>
      <c r="F56" s="2">
        <v>12</v>
      </c>
      <c r="G56">
        <f t="shared" si="5"/>
        <v>16057</v>
      </c>
      <c r="H56" t="str">
        <f t="shared" si="6"/>
        <v>'2016-12-27'</v>
      </c>
      <c r="I56" t="str">
        <f t="shared" si="2"/>
        <v>(16057, 'Boxing Day Holiday','', 'Australia',NULL,'2016-12-27',NULL,'2016-12-27',NULL,'public',NULL),</v>
      </c>
    </row>
    <row r="57" spans="1:9" x14ac:dyDescent="0.25">
      <c r="A57" s="1">
        <f>generic!A57</f>
        <v>58</v>
      </c>
      <c r="B57" s="1" t="str">
        <f>generic!B57</f>
        <v xml:space="preserve"> 'New Year''s Eve'</v>
      </c>
      <c r="C57" s="1" t="str">
        <f>generic!C57</f>
        <v xml:space="preserve"> 'World Wide'</v>
      </c>
      <c r="D57" s="1" t="str">
        <f>generic!D57</f>
        <v>fix</v>
      </c>
      <c r="E57" s="2">
        <v>31</v>
      </c>
      <c r="F57" s="2">
        <v>12</v>
      </c>
      <c r="G57">
        <f t="shared" si="5"/>
        <v>16058</v>
      </c>
      <c r="H57" t="str">
        <f t="shared" si="6"/>
        <v>'2016-12-31'</v>
      </c>
      <c r="I57" t="str">
        <f t="shared" si="2"/>
        <v>(16058, 'New Year''s Eve','', 'World Wide',NULL,'2016-12-31',NULL,'2016-12-31',NULL,'public',NULL),</v>
      </c>
    </row>
    <row r="59" spans="1:9" x14ac:dyDescent="0.25">
      <c r="G59">
        <f>(year-2000)*1000+999</f>
        <v>16999</v>
      </c>
      <c r="I59" t="str">
        <f>CONCATENATE("(",G59,", '','', '',NULL,'',NULL,'',NULL,'public',NULL);")</f>
        <v>(16999, '','', '',NULL,'',NULL,'',NULL,'public',NULL);</v>
      </c>
    </row>
  </sheetData>
  <autoFilter ref="A2:I59">
    <sortState ref="A3:I82">
      <sortCondition ref="H2:H82"/>
    </sortState>
  </autoFilter>
  <conditionalFormatting sqref="E3:F57">
    <cfRule type="expression" dxfId="1" priority="1">
      <formula>IF($D3&lt;&gt;"",TRUE, FALSE)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30" workbookViewId="0">
      <selection activeCell="I2" sqref="I2:I59"/>
    </sheetView>
  </sheetViews>
  <sheetFormatPr baseColWidth="10" defaultRowHeight="15" x14ac:dyDescent="0.25"/>
  <cols>
    <col min="2" max="2" width="25.140625" bestFit="1" customWidth="1"/>
    <col min="3" max="3" width="31.140625" customWidth="1"/>
    <col min="4" max="4" width="23" customWidth="1"/>
    <col min="5" max="5" width="16.140625" bestFit="1" customWidth="1"/>
    <col min="6" max="6" width="15.140625" bestFit="1" customWidth="1"/>
    <col min="8" max="8" width="11.28515625" bestFit="1" customWidth="1"/>
    <col min="9" max="9" width="107.42578125" bestFit="1" customWidth="1"/>
  </cols>
  <sheetData>
    <row r="1" spans="1:9" x14ac:dyDescent="0.25">
      <c r="A1" t="s">
        <v>51</v>
      </c>
      <c r="B1">
        <v>2017</v>
      </c>
      <c r="D1" t="s">
        <v>67</v>
      </c>
      <c r="E1" s="4">
        <f>DOLLAR((DAY(MINUTE(year/38)/2+55)&amp;".4."&amp;year)/7,)*7-6</f>
        <v>42841</v>
      </c>
    </row>
    <row r="2" spans="1:9" ht="105" x14ac:dyDescent="0.25">
      <c r="A2" s="3" t="s">
        <v>64</v>
      </c>
      <c r="B2" s="3" t="s">
        <v>66</v>
      </c>
      <c r="C2" s="3" t="s">
        <v>65</v>
      </c>
      <c r="D2" s="3" t="s">
        <v>72</v>
      </c>
      <c r="E2" s="3" t="s">
        <v>61</v>
      </c>
      <c r="F2" s="3" t="s">
        <v>62</v>
      </c>
      <c r="G2" s="3" t="s">
        <v>64</v>
      </c>
      <c r="H2" s="3" t="s">
        <v>63</v>
      </c>
      <c r="I2" s="6" t="str">
        <f>generic!I2</f>
        <v>SET SQL_MODE='NO_AUTO_VALUE_ON_ZERO';
/*!40101 SET @OLD_CHARACTER_SET_CLIENT=@@CHARACTER_SET_CLIENT */;
/*!40101 SET @OLD_CHARACTER_SET_RESULTS=@@CHARACTER_SET_RESULTS */;
/*!40101 SET @OLD_COLLATION_CONNECTION=@@COLLATION_CONNECTION */;
/*!40101 SET NAMES utf8 */;
INSERT INTO `wp_eventscalendar_main` (`id`, `eventTitle`, `eventDescription`, `eventLocation`, `eventLinkout`, `eventStartDate`, `eventStartTime`, `eventEndDate`, `eventEndTime`, `accessLevel`, `postID`) VALUES</v>
      </c>
    </row>
    <row r="3" spans="1:9" x14ac:dyDescent="0.25">
      <c r="A3" s="1">
        <f>generic!A3</f>
        <v>1</v>
      </c>
      <c r="B3" s="1" t="str">
        <f>generic!B3</f>
        <v xml:space="preserve"> 'New Year''s Day'</v>
      </c>
      <c r="C3" s="1" t="str">
        <f>generic!C3</f>
        <v xml:space="preserve"> 'World Wide'</v>
      </c>
      <c r="D3" s="1" t="str">
        <f>generic!D3</f>
        <v>fix</v>
      </c>
      <c r="E3" s="2" t="s">
        <v>52</v>
      </c>
      <c r="F3" s="2" t="s">
        <v>52</v>
      </c>
      <c r="G3">
        <f t="shared" ref="G3:G24" si="0">(year-2000)*1000+A3</f>
        <v>17001</v>
      </c>
      <c r="H3" t="str">
        <f t="shared" ref="H3:H24" si="1">CONCATENATE("'",year,"-",F3,"-",E3,"'")</f>
        <v>'2017-01-01'</v>
      </c>
      <c r="I3" t="str">
        <f>CONCATENATE("(",G3,",",B3,",'',",C3,",NULL,",H3,",NULL,",H3,",NULL,'public',NULL),")</f>
        <v>(17001, 'New Year''s Day','', 'World Wide',NULL,'2017-01-01',NULL,'2017-01-01',NULL,'public',NULL),</v>
      </c>
    </row>
    <row r="4" spans="1:9" x14ac:dyDescent="0.25">
      <c r="A4" s="1">
        <f>generic!A4</f>
        <v>3</v>
      </c>
      <c r="B4" s="1" t="str">
        <f>generic!B4</f>
        <v xml:space="preserve"> 'Martin Luther King Day '</v>
      </c>
      <c r="C4" s="1" t="str">
        <f>generic!C4</f>
        <v xml:space="preserve"> 'USA'</v>
      </c>
      <c r="D4" s="1" t="str">
        <f>generic!D4</f>
        <v>fix</v>
      </c>
      <c r="E4" s="2">
        <v>17</v>
      </c>
      <c r="F4" s="2" t="s">
        <v>52</v>
      </c>
      <c r="G4">
        <f t="shared" si="0"/>
        <v>17003</v>
      </c>
      <c r="H4" t="str">
        <f t="shared" si="1"/>
        <v>'2017-01-17'</v>
      </c>
      <c r="I4" t="str">
        <f t="shared" ref="I4:I57" si="2">CONCATENATE("(",G4,",",B4,",'',",C4,",NULL,",H4,",NULL,",H4,",NULL,'public',NULL),")</f>
        <v>(17003, 'Martin Luther King Day ','', 'USA',NULL,'2017-01-17',NULL,'2017-01-17',NULL,'public',NULL),</v>
      </c>
    </row>
    <row r="5" spans="1:9" x14ac:dyDescent="0.25">
      <c r="A5" s="1">
        <f>generic!A5</f>
        <v>4</v>
      </c>
      <c r="B5" s="1" t="str">
        <f>generic!B5</f>
        <v xml:space="preserve"> 'Australia Day'</v>
      </c>
      <c r="C5" s="1" t="str">
        <f>generic!C5</f>
        <v xml:space="preserve"> 'Australia'</v>
      </c>
      <c r="D5" s="1" t="str">
        <f>generic!D5</f>
        <v>fix</v>
      </c>
      <c r="E5" s="2">
        <v>26</v>
      </c>
      <c r="F5" s="2" t="s">
        <v>52</v>
      </c>
      <c r="G5">
        <f t="shared" si="0"/>
        <v>17004</v>
      </c>
      <c r="H5" t="str">
        <f t="shared" si="1"/>
        <v>'2017-01-26'</v>
      </c>
      <c r="I5" t="str">
        <f t="shared" si="2"/>
        <v>(17004, 'Australia Day','', 'Australia',NULL,'2017-01-26',NULL,'2017-01-26',NULL,'public',NULL),</v>
      </c>
    </row>
    <row r="6" spans="1:9" x14ac:dyDescent="0.25">
      <c r="A6" s="1">
        <f>generic!A6</f>
        <v>5</v>
      </c>
      <c r="B6" s="1" t="str">
        <f>generic!B6</f>
        <v xml:space="preserve"> 'Republic Day'</v>
      </c>
      <c r="C6" s="1" t="str">
        <f>generic!C6</f>
        <v xml:space="preserve"> 'India'</v>
      </c>
      <c r="D6" s="1" t="str">
        <f>generic!D6</f>
        <v>fix</v>
      </c>
      <c r="E6" s="2">
        <v>26</v>
      </c>
      <c r="F6" s="2" t="s">
        <v>52</v>
      </c>
      <c r="G6">
        <f t="shared" si="0"/>
        <v>17005</v>
      </c>
      <c r="H6" t="str">
        <f t="shared" si="1"/>
        <v>'2017-01-26'</v>
      </c>
      <c r="I6" t="str">
        <f t="shared" si="2"/>
        <v>(17005, 'Republic Day','', 'India',NULL,'2017-01-26',NULL,'2017-01-26',NULL,'public',NULL),</v>
      </c>
    </row>
    <row r="7" spans="1:9" x14ac:dyDescent="0.25">
      <c r="A7" s="1">
        <f>generic!A7</f>
        <v>7</v>
      </c>
      <c r="B7" s="1" t="str">
        <f>generic!B7</f>
        <v xml:space="preserve"> 'Valentine''s Day'</v>
      </c>
      <c r="C7" s="1" t="str">
        <f>generic!C7</f>
        <v xml:space="preserve"> 'World Wide'</v>
      </c>
      <c r="D7" s="1" t="str">
        <f>generic!D7</f>
        <v>fix</v>
      </c>
      <c r="E7" s="2">
        <v>14</v>
      </c>
      <c r="F7" s="2" t="s">
        <v>53</v>
      </c>
      <c r="G7">
        <f t="shared" si="0"/>
        <v>17007</v>
      </c>
      <c r="H7" t="str">
        <f t="shared" si="1"/>
        <v>'2017-02-14'</v>
      </c>
      <c r="I7" t="str">
        <f t="shared" si="2"/>
        <v>(17007, 'Valentine''s Day','', 'World Wide',NULL,'2017-02-14',NULL,'2017-02-14',NULL,'public',NULL),</v>
      </c>
    </row>
    <row r="8" spans="1:9" x14ac:dyDescent="0.25">
      <c r="A8" s="1">
        <f>generic!A8</f>
        <v>8</v>
      </c>
      <c r="B8" s="1" t="str">
        <f>generic!B8</f>
        <v xml:space="preserve"> 'Presidents Day'</v>
      </c>
      <c r="C8" s="1" t="str">
        <f>generic!C8</f>
        <v xml:space="preserve"> 'USA'</v>
      </c>
      <c r="D8" s="1" t="str">
        <f>generic!D8</f>
        <v>third Monday of February</v>
      </c>
      <c r="E8" s="2">
        <f>DAY(DATE(year, F8, 1)-1-WEEKDAY(DATE(year,F8,1)-1,3)+7*3)</f>
        <v>20</v>
      </c>
      <c r="F8" s="2" t="s">
        <v>53</v>
      </c>
      <c r="G8">
        <f t="shared" si="0"/>
        <v>17008</v>
      </c>
      <c r="H8" t="str">
        <f t="shared" si="1"/>
        <v>'2017-02-20'</v>
      </c>
      <c r="I8" t="str">
        <f t="shared" si="2"/>
        <v>(17008, 'Presidents Day','', 'USA',NULL,'2017-02-20',NULL,'2017-02-20',NULL,'public',NULL),</v>
      </c>
    </row>
    <row r="9" spans="1:9" x14ac:dyDescent="0.25">
      <c r="A9" s="1">
        <f>generic!A9</f>
        <v>10</v>
      </c>
      <c r="B9" s="1" t="str">
        <f>generic!B9</f>
        <v xml:space="preserve"> 'Maha Shivaratri'</v>
      </c>
      <c r="C9" s="1" t="str">
        <f>generic!C9</f>
        <v xml:space="preserve"> 'India'</v>
      </c>
      <c r="D9" s="1"/>
      <c r="E9" s="2">
        <v>24</v>
      </c>
      <c r="F9" s="2">
        <v>2</v>
      </c>
      <c r="G9">
        <f t="shared" si="0"/>
        <v>17010</v>
      </c>
      <c r="H9" t="str">
        <f t="shared" si="1"/>
        <v>'2017-2-24'</v>
      </c>
      <c r="I9" t="str">
        <f t="shared" si="2"/>
        <v>(17010, 'Maha Shivaratri','', 'India',NULL,'2017-2-24',NULL,'2017-2-24',NULL,'public',NULL),</v>
      </c>
    </row>
    <row r="10" spans="1:9" x14ac:dyDescent="0.25">
      <c r="A10" s="1">
        <f>generic!A10</f>
        <v>11</v>
      </c>
      <c r="B10" s="1" t="str">
        <f>generic!B10</f>
        <v xml:space="preserve"> 'Labour Day'</v>
      </c>
      <c r="C10" s="1" t="str">
        <f>generic!C10</f>
        <v xml:space="preserve"> 'Australia State Holiday (WA)'</v>
      </c>
      <c r="D10" s="1" t="str">
        <f>generic!D10</f>
        <v>first Monday of March</v>
      </c>
      <c r="E10" s="2">
        <f>DAY(DATE(year, F10, 1)-1-WEEKDAY(DATE(year,F10,1)-1,3)+7*1)</f>
        <v>6</v>
      </c>
      <c r="F10" s="2" t="s">
        <v>54</v>
      </c>
      <c r="G10">
        <f t="shared" si="0"/>
        <v>17011</v>
      </c>
      <c r="H10" t="str">
        <f t="shared" si="1"/>
        <v>'2017-03-6'</v>
      </c>
      <c r="I10" t="str">
        <f t="shared" si="2"/>
        <v>(17011, 'Labour Day','', 'Australia State Holiday (WA)',NULL,'2017-03-6',NULL,'2017-03-6',NULL,'public',NULL),</v>
      </c>
    </row>
    <row r="11" spans="1:9" x14ac:dyDescent="0.25">
      <c r="A11" s="1">
        <f>generic!A11</f>
        <v>12</v>
      </c>
      <c r="B11" s="1" t="str">
        <f>generic!B11</f>
        <v xml:space="preserve"> 'Labour Day'</v>
      </c>
      <c r="C11" s="1" t="str">
        <f>generic!C11</f>
        <v xml:space="preserve"> 'Australia State Holiday (Vic)'</v>
      </c>
      <c r="D11" s="1" t="str">
        <f>generic!D11</f>
        <v>second Monday of March</v>
      </c>
      <c r="E11" s="2">
        <f>DAY(DATE(year, F11, 1)-1-WEEKDAY(DATE(year,F11,1)-1,3)+7*2)</f>
        <v>13</v>
      </c>
      <c r="F11" s="2" t="s">
        <v>54</v>
      </c>
      <c r="G11">
        <f t="shared" si="0"/>
        <v>17012</v>
      </c>
      <c r="H11" t="str">
        <f t="shared" si="1"/>
        <v>'2017-03-13'</v>
      </c>
      <c r="I11" t="str">
        <f t="shared" si="2"/>
        <v>(17012, 'Labour Day','', 'Australia State Holiday (Vic)',NULL,'2017-03-13',NULL,'2017-03-13',NULL,'public',NULL),</v>
      </c>
    </row>
    <row r="12" spans="1:9" x14ac:dyDescent="0.25">
      <c r="A12" s="1">
        <f>generic!A12</f>
        <v>13</v>
      </c>
      <c r="B12" s="1" t="str">
        <f>generic!B12</f>
        <v xml:space="preserve"> 'Good Friday '</v>
      </c>
      <c r="C12" s="1" t="str">
        <f>generic!C12</f>
        <v xml:space="preserve"> 'World Wide'</v>
      </c>
      <c r="D12" s="1" t="str">
        <f>generic!D12</f>
        <v>depends on easter</v>
      </c>
      <c r="E12" s="2">
        <f>DAY(easter-2)</f>
        <v>14</v>
      </c>
      <c r="F12" s="2">
        <f>MONTH(easter-2)</f>
        <v>4</v>
      </c>
      <c r="G12">
        <f t="shared" si="0"/>
        <v>17013</v>
      </c>
      <c r="H12" t="str">
        <f t="shared" si="1"/>
        <v>'2017-4-14'</v>
      </c>
      <c r="I12" t="str">
        <f t="shared" si="2"/>
        <v>(17013, 'Good Friday ','', 'World Wide',NULL,'2017-4-14',NULL,'2017-4-14',NULL,'public',NULL),</v>
      </c>
    </row>
    <row r="13" spans="1:9" x14ac:dyDescent="0.25">
      <c r="A13" s="1">
        <f>generic!A13</f>
        <v>14</v>
      </c>
      <c r="B13" s="1" t="str">
        <f>generic!B13</f>
        <v xml:space="preserve"> 'Holy Saturday'</v>
      </c>
      <c r="C13" s="1" t="str">
        <f>generic!C13</f>
        <v xml:space="preserve"> 'World Wide'</v>
      </c>
      <c r="D13" s="1" t="str">
        <f>generic!D13</f>
        <v>depends on easter</v>
      </c>
      <c r="E13" s="2">
        <f>DAY(easter-1)</f>
        <v>15</v>
      </c>
      <c r="F13" s="2">
        <f>MONTH(easter-1)</f>
        <v>4</v>
      </c>
      <c r="G13">
        <f t="shared" si="0"/>
        <v>17014</v>
      </c>
      <c r="H13" t="str">
        <f t="shared" si="1"/>
        <v>'2017-4-15'</v>
      </c>
      <c r="I13" t="str">
        <f t="shared" si="2"/>
        <v>(17014, 'Holy Saturday','', 'World Wide',NULL,'2017-4-15',NULL,'2017-4-15',NULL,'public',NULL),</v>
      </c>
    </row>
    <row r="14" spans="1:9" x14ac:dyDescent="0.25">
      <c r="A14" s="1">
        <f>generic!A14</f>
        <v>15</v>
      </c>
      <c r="B14" s="1" t="str">
        <f>generic!B14</f>
        <v xml:space="preserve"> 'Easter Day '</v>
      </c>
      <c r="C14" s="1" t="str">
        <f>generic!C14</f>
        <v xml:space="preserve"> 'World Wide'</v>
      </c>
      <c r="D14" s="1" t="str">
        <f>generic!D14</f>
        <v>easter</v>
      </c>
      <c r="E14" s="2">
        <f>DAY(easter)</f>
        <v>16</v>
      </c>
      <c r="F14" s="2">
        <f>MONTH(easter)</f>
        <v>4</v>
      </c>
      <c r="G14">
        <f t="shared" si="0"/>
        <v>17015</v>
      </c>
      <c r="H14" t="str">
        <f t="shared" si="1"/>
        <v>'2017-4-16'</v>
      </c>
      <c r="I14" t="str">
        <f t="shared" si="2"/>
        <v>(17015, 'Easter Day ','', 'World Wide',NULL,'2017-4-16',NULL,'2017-4-16',NULL,'public',NULL),</v>
      </c>
    </row>
    <row r="15" spans="1:9" x14ac:dyDescent="0.25">
      <c r="A15" s="1">
        <f>generic!A15</f>
        <v>16</v>
      </c>
      <c r="B15" s="1" t="str">
        <f>generic!B15</f>
        <v xml:space="preserve"> 'Easter Monday'</v>
      </c>
      <c r="C15" s="1" t="str">
        <f>generic!C15</f>
        <v xml:space="preserve"> 'World Wide'</v>
      </c>
      <c r="D15" s="1" t="str">
        <f>generic!D15</f>
        <v>depends on easter</v>
      </c>
      <c r="E15" s="2">
        <f>DAY(easter+1)</f>
        <v>17</v>
      </c>
      <c r="F15" s="2">
        <f>MONTH(easter+1)</f>
        <v>4</v>
      </c>
      <c r="G15">
        <f t="shared" si="0"/>
        <v>17016</v>
      </c>
      <c r="H15" t="str">
        <f t="shared" si="1"/>
        <v>'2017-4-17'</v>
      </c>
      <c r="I15" t="str">
        <f t="shared" si="2"/>
        <v>(17016, 'Easter Monday','', 'World Wide',NULL,'2017-4-17',NULL,'2017-4-17',NULL,'public',NULL),</v>
      </c>
    </row>
    <row r="16" spans="1:9" x14ac:dyDescent="0.25">
      <c r="A16" s="1">
        <f>generic!A16</f>
        <v>17</v>
      </c>
      <c r="B16" s="1" t="str">
        <f>generic!B16</f>
        <v xml:space="preserve"> 'Rama Navami'</v>
      </c>
      <c r="C16" s="1" t="str">
        <f>generic!C16</f>
        <v xml:space="preserve"> 'India'</v>
      </c>
      <c r="D16" s="1"/>
      <c r="E16" s="2">
        <v>5</v>
      </c>
      <c r="F16" s="2">
        <v>4</v>
      </c>
      <c r="G16">
        <f t="shared" si="0"/>
        <v>17017</v>
      </c>
      <c r="H16" t="str">
        <f t="shared" si="1"/>
        <v>'2017-4-5'</v>
      </c>
      <c r="I16" t="str">
        <f t="shared" si="2"/>
        <v>(17017, 'Rama Navami','', 'India',NULL,'2017-4-5',NULL,'2017-4-5',NULL,'public',NULL),</v>
      </c>
    </row>
    <row r="17" spans="1:10" x14ac:dyDescent="0.25">
      <c r="A17" s="1">
        <f>generic!A17</f>
        <v>18</v>
      </c>
      <c r="B17" s="1" t="str">
        <f>generic!B17</f>
        <v xml:space="preserve"> 'Hanuman Jayanti'</v>
      </c>
      <c r="C17" s="1" t="str">
        <f>generic!C17</f>
        <v xml:space="preserve"> 'India'</v>
      </c>
      <c r="D17" s="1"/>
      <c r="E17" s="2">
        <v>5</v>
      </c>
      <c r="F17" s="2" t="s">
        <v>55</v>
      </c>
      <c r="G17">
        <f t="shared" si="0"/>
        <v>17018</v>
      </c>
      <c r="H17" t="str">
        <f t="shared" si="1"/>
        <v>'2017-04-5'</v>
      </c>
      <c r="I17" t="str">
        <f t="shared" si="2"/>
        <v>(17018, 'Hanuman Jayanti','', 'India',NULL,'2017-04-5',NULL,'2017-04-5',NULL,'public',NULL),</v>
      </c>
    </row>
    <row r="18" spans="1:10" x14ac:dyDescent="0.25">
      <c r="A18" s="1">
        <f>generic!A18</f>
        <v>19</v>
      </c>
      <c r="B18" s="1" t="str">
        <f>generic!B18</f>
        <v xml:space="preserve"> 'Anzac Day '</v>
      </c>
      <c r="C18" s="1" t="str">
        <f>generic!C18</f>
        <v xml:space="preserve"> 'Australia'</v>
      </c>
      <c r="D18" s="1" t="str">
        <f>generic!D18</f>
        <v>fix</v>
      </c>
      <c r="E18" s="2">
        <v>25</v>
      </c>
      <c r="F18" s="2" t="s">
        <v>55</v>
      </c>
      <c r="G18">
        <f t="shared" si="0"/>
        <v>17019</v>
      </c>
      <c r="H18" t="str">
        <f t="shared" si="1"/>
        <v>'2017-04-25'</v>
      </c>
      <c r="I18" t="str">
        <f t="shared" si="2"/>
        <v>(17019, 'Anzac Day ','', 'Australia',NULL,'2017-04-25',NULL,'2017-04-25',NULL,'public',NULL),</v>
      </c>
    </row>
    <row r="19" spans="1:10" x14ac:dyDescent="0.25">
      <c r="A19" s="1">
        <f>generic!A19</f>
        <v>20</v>
      </c>
      <c r="B19" s="1" t="str">
        <f>generic!B19</f>
        <v xml:space="preserve"> 'May Day'</v>
      </c>
      <c r="C19" s="1" t="str">
        <f>generic!C19</f>
        <v xml:space="preserve"> 'Germany'</v>
      </c>
      <c r="D19" s="1" t="str">
        <f>generic!D19</f>
        <v>fix</v>
      </c>
      <c r="E19" s="2" t="s">
        <v>52</v>
      </c>
      <c r="F19" s="2" t="s">
        <v>56</v>
      </c>
      <c r="G19">
        <f t="shared" si="0"/>
        <v>17020</v>
      </c>
      <c r="H19" t="str">
        <f t="shared" si="1"/>
        <v>'2017-05-01'</v>
      </c>
      <c r="I19" t="str">
        <f t="shared" si="2"/>
        <v>(17020, 'May Day','', 'Germany',NULL,'2017-05-01',NULL,'2017-05-01',NULL,'public',NULL),</v>
      </c>
    </row>
    <row r="20" spans="1:10" x14ac:dyDescent="0.25">
      <c r="A20" s="1">
        <f>generic!A20</f>
        <v>21</v>
      </c>
      <c r="B20" s="1" t="str">
        <f>generic!B20</f>
        <v xml:space="preserve"> 'May Day'</v>
      </c>
      <c r="C20" s="1" t="str">
        <f>generic!C20</f>
        <v xml:space="preserve"> 'Australia State Holiday (NT)'</v>
      </c>
      <c r="D20" s="1" t="str">
        <f>generic!D20</f>
        <v>fix</v>
      </c>
      <c r="E20" s="2" t="s">
        <v>53</v>
      </c>
      <c r="F20" s="2" t="s">
        <v>56</v>
      </c>
      <c r="G20">
        <f t="shared" si="0"/>
        <v>17021</v>
      </c>
      <c r="H20" t="str">
        <f t="shared" si="1"/>
        <v>'2017-05-02'</v>
      </c>
      <c r="I20" t="str">
        <f t="shared" si="2"/>
        <v>(17021, 'May Day','', 'Australia State Holiday (NT)',NULL,'2017-05-02',NULL,'2017-05-02',NULL,'public',NULL),</v>
      </c>
    </row>
    <row r="21" spans="1:10" x14ac:dyDescent="0.25">
      <c r="A21" s="1">
        <f>generic!A21</f>
        <v>22</v>
      </c>
      <c r="B21" s="1" t="str">
        <f>generic!B21</f>
        <v xml:space="preserve"> 'Labour Day'</v>
      </c>
      <c r="C21" s="1" t="str">
        <f>generic!C21</f>
        <v xml:space="preserve"> 'Australia State Holiday (Qld)'</v>
      </c>
      <c r="D21" s="1" t="str">
        <f>generic!D21</f>
        <v>first Monday of May</v>
      </c>
      <c r="E21" s="2">
        <f>DAY(DATE(year, F21, 1)-1-WEEKDAY(DATE(year,F21,1)-1,3)+7*1)</f>
        <v>1</v>
      </c>
      <c r="F21" s="2" t="s">
        <v>56</v>
      </c>
      <c r="G21">
        <f t="shared" si="0"/>
        <v>17022</v>
      </c>
      <c r="H21" t="str">
        <f t="shared" si="1"/>
        <v>'2017-05-1'</v>
      </c>
      <c r="I21" t="str">
        <f t="shared" si="2"/>
        <v>(17022, 'Labour Day','', 'Australia State Holiday (Qld)',NULL,'2017-05-1',NULL,'2017-05-1',NULL,'public',NULL),</v>
      </c>
    </row>
    <row r="22" spans="1:10" x14ac:dyDescent="0.25">
      <c r="A22" s="1">
        <f>generic!A22</f>
        <v>23</v>
      </c>
      <c r="B22" s="1" t="str">
        <f>generic!B22</f>
        <v xml:space="preserve"> 'Early May Bank Holiday'</v>
      </c>
      <c r="C22" s="1" t="str">
        <f>generic!C22</f>
        <v xml:space="preserve"> 'UK'</v>
      </c>
      <c r="D22" s="1" t="str">
        <f>generic!D22</f>
        <v>first Monday of May</v>
      </c>
      <c r="E22" s="2">
        <f>DAY(DATE(year, F22, 1)-1-WEEKDAY(DATE(year,F22,1)-1,3)+7*1)</f>
        <v>1</v>
      </c>
      <c r="F22" s="2" t="s">
        <v>56</v>
      </c>
      <c r="G22">
        <f t="shared" si="0"/>
        <v>17023</v>
      </c>
      <c r="H22" t="str">
        <f t="shared" si="1"/>
        <v>'2017-05-1'</v>
      </c>
      <c r="I22" t="str">
        <f t="shared" si="2"/>
        <v>(17023, 'Early May Bank Holiday','', 'UK',NULL,'2017-05-1',NULL,'2017-05-1',NULL,'public',NULL),</v>
      </c>
    </row>
    <row r="23" spans="1:10" x14ac:dyDescent="0.25">
      <c r="A23" s="1">
        <f>generic!A23</f>
        <v>24</v>
      </c>
      <c r="B23" s="1" t="str">
        <f>generic!B23</f>
        <v xml:space="preserve"> 'Mother''s Day'</v>
      </c>
      <c r="C23" s="1" t="str">
        <f>generic!C23</f>
        <v xml:space="preserve"> 'Australia'</v>
      </c>
      <c r="D23" s="1" t="str">
        <f>generic!D23</f>
        <v>second Sunday of May</v>
      </c>
      <c r="E23" s="2">
        <f>DAY(DATE(year, F23, 1)-1-WEEKDAY(DATE(year,F23,1)-7,3)+7*2)</f>
        <v>14</v>
      </c>
      <c r="F23" s="2" t="s">
        <v>56</v>
      </c>
      <c r="G23">
        <f t="shared" si="0"/>
        <v>17024</v>
      </c>
      <c r="H23" t="str">
        <f t="shared" si="1"/>
        <v>'2017-05-14'</v>
      </c>
      <c r="I23" t="str">
        <f t="shared" si="2"/>
        <v>(17024, 'Mother''s Day','', 'Australia',NULL,'2017-05-14',NULL,'2017-05-14',NULL,'public',NULL),</v>
      </c>
    </row>
    <row r="24" spans="1:10" x14ac:dyDescent="0.25">
      <c r="A24" s="1">
        <f>generic!A24</f>
        <v>25</v>
      </c>
      <c r="B24" s="1" t="str">
        <f>generic!B24</f>
        <v xml:space="preserve"> 'Memorial Day'</v>
      </c>
      <c r="C24" s="1" t="str">
        <f>generic!C24</f>
        <v xml:space="preserve"> 'USA'</v>
      </c>
      <c r="D24" s="1" t="str">
        <f>generic!D24</f>
        <v>fix</v>
      </c>
      <c r="E24" s="2">
        <v>30</v>
      </c>
      <c r="F24" s="2" t="s">
        <v>56</v>
      </c>
      <c r="G24">
        <f t="shared" si="0"/>
        <v>17025</v>
      </c>
      <c r="H24" t="str">
        <f t="shared" si="1"/>
        <v>'2017-05-30'</v>
      </c>
      <c r="I24" t="str">
        <f t="shared" si="2"/>
        <v>(17025, 'Memorial Day','', 'USA',NULL,'2017-05-30',NULL,'2017-05-30',NULL,'public',NULL),</v>
      </c>
    </row>
    <row r="25" spans="1:10" x14ac:dyDescent="0.25">
      <c r="A25" s="1">
        <f>generic!A25</f>
        <v>26</v>
      </c>
      <c r="B25" s="1" t="str">
        <f>generic!B25</f>
        <v xml:space="preserve"> 'Spring Bank Holiday'</v>
      </c>
      <c r="C25" s="1" t="str">
        <f>generic!C25</f>
        <v xml:space="preserve"> 'UK'</v>
      </c>
      <c r="D25" s="1" t="str">
        <f>generic!D25</f>
        <v>fix</v>
      </c>
      <c r="E25" s="2">
        <v>30</v>
      </c>
      <c r="F25" s="2" t="s">
        <v>56</v>
      </c>
      <c r="G25">
        <f t="shared" ref="G25:G50" si="3">(year-2000)*1000+A25</f>
        <v>17026</v>
      </c>
      <c r="H25" t="str">
        <f t="shared" ref="H25:H50" si="4">CONCATENATE("'",year,"-",F25,"-",E25,"'")</f>
        <v>'2017-05-30'</v>
      </c>
      <c r="I25" t="str">
        <f t="shared" si="2"/>
        <v>(17026, 'Spring Bank Holiday','', 'UK',NULL,'2017-05-30',NULL,'2017-05-30',NULL,'public',NULL),</v>
      </c>
    </row>
    <row r="26" spans="1:10" x14ac:dyDescent="0.25">
      <c r="A26" s="1">
        <f>generic!A26</f>
        <v>27</v>
      </c>
      <c r="B26" s="1" t="str">
        <f>generic!B26</f>
        <v xml:space="preserve"> 'Ascension Day'</v>
      </c>
      <c r="C26" s="1" t="str">
        <f>generic!C26</f>
        <v xml:space="preserve"> 'Germany'</v>
      </c>
      <c r="D26" s="1" t="str">
        <f>generic!D26</f>
        <v>fix</v>
      </c>
      <c r="E26" s="2">
        <f>DAY(easter+39)</f>
        <v>25</v>
      </c>
      <c r="F26" s="2">
        <f>MONTH(easter+39)</f>
        <v>5</v>
      </c>
      <c r="G26">
        <f t="shared" si="3"/>
        <v>17027</v>
      </c>
      <c r="H26" t="str">
        <f t="shared" si="4"/>
        <v>'2017-5-25'</v>
      </c>
      <c r="I26" t="str">
        <f t="shared" si="2"/>
        <v>(17027, 'Ascension Day','', 'Germany',NULL,'2017-5-25',NULL,'2017-5-25',NULL,'public',NULL),</v>
      </c>
    </row>
    <row r="27" spans="1:10" x14ac:dyDescent="0.25">
      <c r="A27" s="1">
        <f>generic!A27</f>
        <v>28</v>
      </c>
      <c r="B27" s="1" t="str">
        <f>generic!B27</f>
        <v xml:space="preserve"> 'Whit Sunday'</v>
      </c>
      <c r="C27" s="1" t="str">
        <f>generic!C27</f>
        <v xml:space="preserve"> 'Germany'</v>
      </c>
      <c r="D27" s="1" t="str">
        <f>generic!D27</f>
        <v>depends on easter</v>
      </c>
      <c r="E27" s="2">
        <f>DAY(easter+49)</f>
        <v>4</v>
      </c>
      <c r="F27" s="2">
        <f>MONTH(easter+49)</f>
        <v>6</v>
      </c>
      <c r="G27">
        <f t="shared" si="3"/>
        <v>17028</v>
      </c>
      <c r="H27" t="str">
        <f t="shared" si="4"/>
        <v>'2017-6-4'</v>
      </c>
      <c r="I27" t="str">
        <f t="shared" si="2"/>
        <v>(17028, 'Whit Sunday','', 'Germany',NULL,'2017-6-4',NULL,'2017-6-4',NULL,'public',NULL),</v>
      </c>
    </row>
    <row r="28" spans="1:10" x14ac:dyDescent="0.25">
      <c r="A28" s="1">
        <f>generic!A28</f>
        <v>29</v>
      </c>
      <c r="B28" s="1" t="str">
        <f>generic!B28</f>
        <v xml:space="preserve"> 'Whit Monday'</v>
      </c>
      <c r="C28" s="1" t="str">
        <f>generic!C28</f>
        <v xml:space="preserve"> 'Germany'</v>
      </c>
      <c r="D28" s="1" t="str">
        <f>generic!D28</f>
        <v>depends on easter</v>
      </c>
      <c r="E28" s="2">
        <f>DAY(easter+50)</f>
        <v>5</v>
      </c>
      <c r="F28" s="2">
        <f>MONTH(easter+50)</f>
        <v>6</v>
      </c>
      <c r="G28">
        <f t="shared" si="3"/>
        <v>17029</v>
      </c>
      <c r="H28" t="str">
        <f t="shared" si="4"/>
        <v>'2017-6-5'</v>
      </c>
      <c r="I28" t="str">
        <f t="shared" si="2"/>
        <v>(17029, 'Whit Monday','', 'Germany',NULL,'2017-6-5',NULL,'2017-6-5',NULL,'public',NULL),</v>
      </c>
    </row>
    <row r="29" spans="1:10" x14ac:dyDescent="0.25">
      <c r="A29" s="1">
        <f>generic!A29</f>
        <v>30</v>
      </c>
      <c r="B29" s="1" t="str">
        <f>generic!B29</f>
        <v xml:space="preserve"> 'Queen''s Birthday'</v>
      </c>
      <c r="C29" s="1" t="str">
        <f>generic!C29</f>
        <v xml:space="preserve"> 'Australia'</v>
      </c>
      <c r="D29" s="1" t="str">
        <f>generic!D29</f>
        <v>second Monday of June</v>
      </c>
      <c r="E29" s="2">
        <f>DAY(DATE(year, F29, 1)-1-WEEKDAY(DATE(year,F29,1)-1,3)+7*2)</f>
        <v>12</v>
      </c>
      <c r="F29" s="2" t="s">
        <v>57</v>
      </c>
      <c r="G29">
        <f t="shared" si="3"/>
        <v>17030</v>
      </c>
      <c r="H29" t="str">
        <f t="shared" si="4"/>
        <v>'2017-06-12'</v>
      </c>
      <c r="I29" t="str">
        <f t="shared" si="2"/>
        <v>(17030, 'Queen''s Birthday','', 'Australia',NULL,'2017-06-12',NULL,'2017-06-12',NULL,'public',NULL),</v>
      </c>
      <c r="J29" s="5" t="s">
        <v>68</v>
      </c>
    </row>
    <row r="30" spans="1:10" x14ac:dyDescent="0.25">
      <c r="A30" s="1">
        <f>generic!A30</f>
        <v>31</v>
      </c>
      <c r="B30" s="1" t="str">
        <f>generic!B30</f>
        <v xml:space="preserve"> 'Corpus Christi'</v>
      </c>
      <c r="C30" s="1" t="str">
        <f>generic!C30</f>
        <v xml:space="preserve"> 'Germany'</v>
      </c>
      <c r="D30" s="1" t="str">
        <f>generic!D30</f>
        <v>depends on easter</v>
      </c>
      <c r="E30" s="2">
        <f>DAY(easter+60)</f>
        <v>15</v>
      </c>
      <c r="F30" s="2">
        <f>MONTH(easter+60)</f>
        <v>6</v>
      </c>
      <c r="G30">
        <f t="shared" si="3"/>
        <v>17031</v>
      </c>
      <c r="H30" t="str">
        <f t="shared" si="4"/>
        <v>'2017-6-15'</v>
      </c>
      <c r="I30" t="str">
        <f t="shared" si="2"/>
        <v>(17031, 'Corpus Christi','', 'Germany',NULL,'2017-6-15',NULL,'2017-6-15',NULL,'public',NULL),</v>
      </c>
    </row>
    <row r="31" spans="1:10" x14ac:dyDescent="0.25">
      <c r="A31" s="1">
        <f>generic!A31</f>
        <v>32</v>
      </c>
      <c r="B31" s="1" t="str">
        <f>generic!B31</f>
        <v xml:space="preserve"> 'Independence Day'</v>
      </c>
      <c r="C31" s="1" t="str">
        <f>generic!C31</f>
        <v xml:space="preserve"> 'USA'</v>
      </c>
      <c r="D31" s="1" t="str">
        <f>generic!D31</f>
        <v>fix</v>
      </c>
      <c r="E31" s="2">
        <v>4</v>
      </c>
      <c r="F31" s="2" t="s">
        <v>60</v>
      </c>
      <c r="G31">
        <f t="shared" si="3"/>
        <v>17032</v>
      </c>
      <c r="H31" t="str">
        <f t="shared" si="4"/>
        <v>'2017-07-4'</v>
      </c>
      <c r="I31" t="str">
        <f t="shared" si="2"/>
        <v>(17032, 'Independence Day','', 'USA',NULL,'2017-07-4',NULL,'2017-07-4',NULL,'public',NULL),</v>
      </c>
    </row>
    <row r="32" spans="1:10" x14ac:dyDescent="0.25">
      <c r="A32" s="1">
        <f>generic!A32</f>
        <v>33</v>
      </c>
      <c r="B32" s="1" t="str">
        <f>generic!B32</f>
        <v xml:space="preserve"> 'Peace Festival'</v>
      </c>
      <c r="C32" s="1" t="str">
        <f>generic!C32</f>
        <v xml:space="preserve"> 'Germany (Augsburg)'</v>
      </c>
      <c r="D32" s="1" t="str">
        <f>generic!D32</f>
        <v>fix</v>
      </c>
      <c r="E32" s="2" t="s">
        <v>59</v>
      </c>
      <c r="F32" s="2" t="s">
        <v>59</v>
      </c>
      <c r="G32">
        <f t="shared" si="3"/>
        <v>17033</v>
      </c>
      <c r="H32" t="str">
        <f t="shared" si="4"/>
        <v>'2017-08-08'</v>
      </c>
      <c r="I32" t="str">
        <f t="shared" si="2"/>
        <v>(17033, 'Peace Festival','', 'Germany (Augsburg)',NULL,'2017-08-08',NULL,'2017-08-08',NULL,'public',NULL),</v>
      </c>
    </row>
    <row r="33" spans="1:10" x14ac:dyDescent="0.25">
      <c r="A33" s="1">
        <f>generic!A33</f>
        <v>34</v>
      </c>
      <c r="B33" s="1" t="str">
        <f>generic!B33</f>
        <v xml:space="preserve"> 'Raksha Bandhan'</v>
      </c>
      <c r="C33" s="1" t="str">
        <f>generic!C33</f>
        <v xml:space="preserve"> 'India'</v>
      </c>
      <c r="D33" s="1"/>
      <c r="E33" s="2">
        <v>7</v>
      </c>
      <c r="F33" s="2" t="s">
        <v>59</v>
      </c>
      <c r="G33">
        <f t="shared" si="3"/>
        <v>17034</v>
      </c>
      <c r="H33" t="str">
        <f t="shared" si="4"/>
        <v>'2017-08-7'</v>
      </c>
      <c r="I33" t="str">
        <f t="shared" si="2"/>
        <v>(17034, 'Raksha Bandhan','', 'India',NULL,'2017-08-7',NULL,'2017-08-7',NULL,'public',NULL),</v>
      </c>
    </row>
    <row r="34" spans="1:10" x14ac:dyDescent="0.25">
      <c r="A34" s="1">
        <f>generic!A34</f>
        <v>35</v>
      </c>
      <c r="B34" s="1" t="str">
        <f>generic!B34</f>
        <v xml:space="preserve"> 'Indian Independence Day'</v>
      </c>
      <c r="C34" s="1" t="str">
        <f>generic!C34</f>
        <v xml:space="preserve"> 'India'</v>
      </c>
      <c r="D34" s="1" t="str">
        <f>generic!D34</f>
        <v>fix</v>
      </c>
      <c r="E34" s="2">
        <v>15</v>
      </c>
      <c r="F34" s="2" t="s">
        <v>59</v>
      </c>
      <c r="G34">
        <f t="shared" si="3"/>
        <v>17035</v>
      </c>
      <c r="H34" t="str">
        <f t="shared" si="4"/>
        <v>'2017-08-15'</v>
      </c>
      <c r="I34" t="str">
        <f t="shared" si="2"/>
        <v>(17035, 'Indian Independence Day','', 'India',NULL,'2017-08-15',NULL,'2017-08-15',NULL,'public',NULL),</v>
      </c>
    </row>
    <row r="35" spans="1:10" x14ac:dyDescent="0.25">
      <c r="A35" s="1">
        <f>generic!A35</f>
        <v>36</v>
      </c>
      <c r="B35" s="1" t="str">
        <f>generic!B35</f>
        <v xml:space="preserve"> 'Krishna Jammashthami'</v>
      </c>
      <c r="C35" s="1" t="str">
        <f>generic!C35</f>
        <v xml:space="preserve"> 'India'</v>
      </c>
      <c r="D35" s="1"/>
      <c r="E35" s="2">
        <v>14</v>
      </c>
      <c r="F35" s="2" t="s">
        <v>59</v>
      </c>
      <c r="G35">
        <f t="shared" si="3"/>
        <v>17036</v>
      </c>
      <c r="H35" t="str">
        <f t="shared" si="4"/>
        <v>'2017-08-14'</v>
      </c>
      <c r="I35" t="str">
        <f t="shared" si="2"/>
        <v>(17036, 'Krishna Jammashthami','', 'India',NULL,'2017-08-14',NULL,'2017-08-14',NULL,'public',NULL),</v>
      </c>
    </row>
    <row r="36" spans="1:10" x14ac:dyDescent="0.25">
      <c r="A36" s="1">
        <f>generic!A36</f>
        <v>37</v>
      </c>
      <c r="B36" s="1" t="str">
        <f>generic!B36</f>
        <v xml:space="preserve"> 'Ganesh Chathurthi'</v>
      </c>
      <c r="C36" s="1" t="str">
        <f>generic!C36</f>
        <v xml:space="preserve"> 'India'</v>
      </c>
      <c r="D36" s="1"/>
      <c r="E36" s="2">
        <v>25</v>
      </c>
      <c r="F36" s="2">
        <v>8</v>
      </c>
      <c r="G36">
        <f t="shared" si="3"/>
        <v>17037</v>
      </c>
      <c r="H36" t="str">
        <f t="shared" si="4"/>
        <v>'2017-8-25'</v>
      </c>
      <c r="I36" t="str">
        <f t="shared" si="2"/>
        <v>(17037, 'Ganesh Chathurthi','', 'India',NULL,'2017-8-25',NULL,'2017-8-25',NULL,'public',NULL),</v>
      </c>
    </row>
    <row r="37" spans="1:10" x14ac:dyDescent="0.25">
      <c r="A37" s="1">
        <f>generic!A37</f>
        <v>38</v>
      </c>
      <c r="B37" s="1" t="str">
        <f>generic!B37</f>
        <v xml:space="preserve"> 'Father''s Day'</v>
      </c>
      <c r="C37" s="1" t="str">
        <f>generic!C37</f>
        <v xml:space="preserve"> 'Australia'</v>
      </c>
      <c r="D37" s="1" t="str">
        <f>generic!D37</f>
        <v>first Sunday of September</v>
      </c>
      <c r="E37" s="2">
        <f>DAY(DATE(year, F37, 1)-1-WEEKDAY(DATE(year,F37,1)-7,3)+7*1)</f>
        <v>3</v>
      </c>
      <c r="F37" s="2" t="s">
        <v>58</v>
      </c>
      <c r="G37">
        <f t="shared" si="3"/>
        <v>17038</v>
      </c>
      <c r="H37" t="str">
        <f t="shared" si="4"/>
        <v>'2017-09-3'</v>
      </c>
      <c r="I37" t="str">
        <f t="shared" si="2"/>
        <v>(17038, 'Father''s Day','', 'Australia',NULL,'2017-09-3',NULL,'2017-09-3',NULL,'public',NULL),</v>
      </c>
    </row>
    <row r="38" spans="1:10" x14ac:dyDescent="0.25">
      <c r="A38" s="1">
        <f>generic!A38</f>
        <v>39</v>
      </c>
      <c r="B38" s="1" t="str">
        <f>generic!B38</f>
        <v xml:space="preserve"> 'Labour Day'</v>
      </c>
      <c r="C38" s="1" t="str">
        <f>generic!C38</f>
        <v xml:space="preserve"> 'USA'</v>
      </c>
      <c r="D38" s="1" t="str">
        <f>generic!D38</f>
        <v>first Monday of September</v>
      </c>
      <c r="E38" s="2">
        <f>DAY(DATE(year, F38, 1)-1-WEEKDAY(DATE(year,F38,1)-1,3)+7*1)</f>
        <v>4</v>
      </c>
      <c r="F38" s="2" t="s">
        <v>58</v>
      </c>
      <c r="G38">
        <f t="shared" si="3"/>
        <v>17039</v>
      </c>
      <c r="H38" t="str">
        <f t="shared" si="4"/>
        <v>'2017-09-4'</v>
      </c>
      <c r="I38" t="str">
        <f t="shared" si="2"/>
        <v>(17039, 'Labour Day','', 'USA',NULL,'2017-09-4',NULL,'2017-09-4',NULL,'public',NULL),</v>
      </c>
    </row>
    <row r="39" spans="1:10" x14ac:dyDescent="0.25">
      <c r="A39" s="1">
        <f>generic!A39</f>
        <v>40</v>
      </c>
      <c r="B39" s="1" t="str">
        <f>generic!B39</f>
        <v xml:space="preserve"> 'Queen''s Birthday'</v>
      </c>
      <c r="C39" s="1" t="str">
        <f>generic!C39</f>
        <v xml:space="preserve"> 'Australia State Holiday (WA)'</v>
      </c>
      <c r="D39" s="1" t="str">
        <f>generic!D39</f>
        <v>last Monday in September</v>
      </c>
      <c r="E39" s="2">
        <f>DAY(DATE(year, 10, 1)-1-WEEKDAY(DATE(year,10,1)-1,3)+7*1-7)</f>
        <v>25</v>
      </c>
      <c r="F39" s="2" t="s">
        <v>58</v>
      </c>
      <c r="G39">
        <f t="shared" si="3"/>
        <v>17040</v>
      </c>
      <c r="H39" t="str">
        <f t="shared" si="4"/>
        <v>'2017-09-25'</v>
      </c>
      <c r="I39" t="str">
        <f t="shared" si="2"/>
        <v>(17040, 'Queen''s Birthday','', 'Australia State Holiday (WA)',NULL,'2017-09-25',NULL,'2017-09-25',NULL,'public',NULL),</v>
      </c>
      <c r="J39" s="5" t="s">
        <v>68</v>
      </c>
    </row>
    <row r="40" spans="1:10" x14ac:dyDescent="0.25">
      <c r="A40" s="1">
        <f>generic!A40</f>
        <v>41</v>
      </c>
      <c r="B40" s="1" t="str">
        <f>generic!B40</f>
        <v xml:space="preserve"> 'Mahatma Gandhi Jayanti'</v>
      </c>
      <c r="C40" s="1" t="str">
        <f>generic!C40</f>
        <v xml:space="preserve"> 'India'</v>
      </c>
      <c r="D40" s="1" t="str">
        <f>generic!D40</f>
        <v>fix</v>
      </c>
      <c r="E40" s="2" t="s">
        <v>53</v>
      </c>
      <c r="F40" s="2">
        <v>10</v>
      </c>
      <c r="G40">
        <f t="shared" si="3"/>
        <v>17041</v>
      </c>
      <c r="H40" t="str">
        <f t="shared" si="4"/>
        <v>'2017-10-02'</v>
      </c>
      <c r="I40" t="str">
        <f t="shared" si="2"/>
        <v>(17041, 'Mahatma Gandhi Jayanti','', 'India',NULL,'2017-10-02',NULL,'2017-10-02',NULL,'public',NULL),</v>
      </c>
    </row>
    <row r="41" spans="1:10" x14ac:dyDescent="0.25">
      <c r="A41" s="1">
        <f>generic!A41</f>
        <v>42</v>
      </c>
      <c r="B41" s="1" t="str">
        <f>generic!B41</f>
        <v xml:space="preserve"> 'Day of German Unity'</v>
      </c>
      <c r="C41" s="1" t="str">
        <f>generic!C41</f>
        <v xml:space="preserve"> 'Germany'</v>
      </c>
      <c r="D41" s="1" t="str">
        <f>generic!D41</f>
        <v>fix</v>
      </c>
      <c r="E41" s="2" t="s">
        <v>54</v>
      </c>
      <c r="F41" s="2">
        <v>10</v>
      </c>
      <c r="G41">
        <f t="shared" si="3"/>
        <v>17042</v>
      </c>
      <c r="H41" t="str">
        <f t="shared" si="4"/>
        <v>'2017-10-03'</v>
      </c>
      <c r="I41" t="str">
        <f t="shared" si="2"/>
        <v>(17042, 'Day of German Unity','', 'Germany',NULL,'2017-10-03',NULL,'2017-10-03',NULL,'public',NULL),</v>
      </c>
    </row>
    <row r="42" spans="1:10" x14ac:dyDescent="0.25">
      <c r="A42" s="1">
        <f>generic!A42</f>
        <v>43</v>
      </c>
      <c r="B42" s="1" t="str">
        <f>generic!B42</f>
        <v xml:space="preserve"> 'Labour Day'</v>
      </c>
      <c r="C42" s="1" t="str">
        <f>generic!C42</f>
        <v xml:space="preserve"> 'Australia State Holiday (ACT, NSW, SA)'</v>
      </c>
      <c r="D42" s="1" t="str">
        <f>generic!D42</f>
        <v>first Monday of October</v>
      </c>
      <c r="E42" s="2">
        <f>DAY(DATE(year, F42, 1)-1-WEEKDAY(DATE(year,F42,1)-1,3)+7*1)</f>
        <v>2</v>
      </c>
      <c r="F42" s="2">
        <v>10</v>
      </c>
      <c r="G42">
        <f t="shared" si="3"/>
        <v>17043</v>
      </c>
      <c r="H42" t="str">
        <f t="shared" si="4"/>
        <v>'2017-10-2'</v>
      </c>
      <c r="I42" t="str">
        <f t="shared" si="2"/>
        <v>(17043, 'Labour Day','', 'Australia State Holiday (ACT, NSW, SA)',NULL,'2017-10-2',NULL,'2017-10-2',NULL,'public',NULL),</v>
      </c>
    </row>
    <row r="43" spans="1:10" x14ac:dyDescent="0.25">
      <c r="A43" s="1">
        <f>generic!A43</f>
        <v>44</v>
      </c>
      <c r="B43" s="1" t="str">
        <f>generic!B43</f>
        <v xml:space="preserve"> 'Dussera'</v>
      </c>
      <c r="C43" s="1" t="str">
        <f>generic!C43</f>
        <v xml:space="preserve"> 'India'</v>
      </c>
      <c r="D43" s="1"/>
      <c r="E43" s="2">
        <v>30</v>
      </c>
      <c r="F43" s="2">
        <v>9</v>
      </c>
      <c r="G43">
        <f t="shared" si="3"/>
        <v>17044</v>
      </c>
      <c r="H43" t="str">
        <f t="shared" si="4"/>
        <v>'2017-9-30'</v>
      </c>
      <c r="I43" t="str">
        <f t="shared" si="2"/>
        <v>(17044, 'Dussera','', 'India',NULL,'2017-9-30',NULL,'2017-9-30',NULL,'public',NULL),</v>
      </c>
    </row>
    <row r="44" spans="1:10" x14ac:dyDescent="0.25">
      <c r="A44" s="1">
        <f>generic!A44</f>
        <v>45</v>
      </c>
      <c r="B44" s="1" t="str">
        <f>generic!B44</f>
        <v xml:space="preserve"> 'Columbus Day'</v>
      </c>
      <c r="C44" s="1" t="str">
        <f>generic!C44</f>
        <v xml:space="preserve"> 'USA'</v>
      </c>
      <c r="D44" s="1" t="str">
        <f>generic!D44</f>
        <v>second Monday of October</v>
      </c>
      <c r="E44" s="2">
        <f>DAY(DATE(year, F44, 1)-1-WEEKDAY(DATE(year,F44,1)-1,3)+7*2)</f>
        <v>9</v>
      </c>
      <c r="F44" s="2">
        <v>10</v>
      </c>
      <c r="G44">
        <f t="shared" si="3"/>
        <v>17045</v>
      </c>
      <c r="H44" t="str">
        <f t="shared" si="4"/>
        <v>'2017-10-9'</v>
      </c>
      <c r="I44" t="str">
        <f t="shared" si="2"/>
        <v>(17045, 'Columbus Day','', 'USA',NULL,'2017-10-9',NULL,'2017-10-9',NULL,'public',NULL),</v>
      </c>
    </row>
    <row r="45" spans="1:10" x14ac:dyDescent="0.25">
      <c r="A45" s="1">
        <f>generic!A45</f>
        <v>46</v>
      </c>
      <c r="B45" s="1" t="str">
        <f>generic!B45</f>
        <v xml:space="preserve"> 'Diwali'</v>
      </c>
      <c r="C45" s="1" t="str">
        <f>generic!C45</f>
        <v xml:space="preserve"> 'India'</v>
      </c>
      <c r="D45" s="1"/>
      <c r="E45" s="2">
        <v>19</v>
      </c>
      <c r="F45" s="2">
        <v>10</v>
      </c>
      <c r="G45">
        <f t="shared" si="3"/>
        <v>17046</v>
      </c>
      <c r="H45" t="str">
        <f t="shared" si="4"/>
        <v>'2017-10-19'</v>
      </c>
      <c r="I45" t="str">
        <f t="shared" si="2"/>
        <v>(17046, 'Diwali','', 'India',NULL,'2017-10-19',NULL,'2017-10-19',NULL,'public',NULL),</v>
      </c>
    </row>
    <row r="46" spans="1:10" x14ac:dyDescent="0.25">
      <c r="A46" s="1">
        <f>generic!A46</f>
        <v>47</v>
      </c>
      <c r="B46" s="1" t="str">
        <f>generic!B46</f>
        <v xml:space="preserve"> 'Halloween'</v>
      </c>
      <c r="C46" s="1" t="str">
        <f>generic!C46</f>
        <v xml:space="preserve"> 'World Wide'</v>
      </c>
      <c r="D46" s="1" t="str">
        <f>generic!D46</f>
        <v>fix</v>
      </c>
      <c r="E46" s="2">
        <v>31</v>
      </c>
      <c r="F46" s="2">
        <v>10</v>
      </c>
      <c r="G46">
        <f t="shared" si="3"/>
        <v>17047</v>
      </c>
      <c r="H46" t="str">
        <f t="shared" si="4"/>
        <v>'2017-10-31'</v>
      </c>
      <c r="I46" t="str">
        <f t="shared" si="2"/>
        <v>(17047, 'Halloween','', 'World Wide',NULL,'2017-10-31',NULL,'2017-10-31',NULL,'public',NULL),</v>
      </c>
    </row>
    <row r="47" spans="1:10" x14ac:dyDescent="0.25">
      <c r="A47" s="1">
        <f>generic!A47</f>
        <v>48</v>
      </c>
      <c r="B47" s="1" t="str">
        <f>generic!B47</f>
        <v xml:space="preserve"> 'Reformation Day'</v>
      </c>
      <c r="C47" s="1" t="str">
        <f>generic!C47</f>
        <v xml:space="preserve"> 'Germany'</v>
      </c>
      <c r="D47" s="1" t="str">
        <f>generic!D47</f>
        <v>fix</v>
      </c>
      <c r="E47" s="2">
        <v>31</v>
      </c>
      <c r="F47" s="2">
        <v>10</v>
      </c>
      <c r="G47">
        <f t="shared" si="3"/>
        <v>17048</v>
      </c>
      <c r="H47" t="str">
        <f t="shared" si="4"/>
        <v>'2017-10-31'</v>
      </c>
      <c r="I47" t="str">
        <f t="shared" si="2"/>
        <v>(17048, 'Reformation Day','', 'Germany',NULL,'2017-10-31',NULL,'2017-10-31',NULL,'public',NULL),</v>
      </c>
    </row>
    <row r="48" spans="1:10" x14ac:dyDescent="0.25">
      <c r="A48" s="1">
        <f>generic!A48</f>
        <v>49</v>
      </c>
      <c r="B48" s="1" t="str">
        <f>generic!B48</f>
        <v xml:space="preserve"> 'All Saints'</v>
      </c>
      <c r="C48" s="1" t="str">
        <f>generic!C48</f>
        <v xml:space="preserve"> 'Germany'</v>
      </c>
      <c r="D48" s="1" t="str">
        <f>generic!D48</f>
        <v>fix</v>
      </c>
      <c r="E48" s="2" t="s">
        <v>52</v>
      </c>
      <c r="F48" s="2">
        <v>11</v>
      </c>
      <c r="G48">
        <f t="shared" si="3"/>
        <v>17049</v>
      </c>
      <c r="H48" t="str">
        <f t="shared" si="4"/>
        <v>'2017-11-01'</v>
      </c>
      <c r="I48" t="str">
        <f t="shared" si="2"/>
        <v>(17049, 'All Saints','', 'Germany',NULL,'2017-11-01',NULL,'2017-11-01',NULL,'public',NULL),</v>
      </c>
    </row>
    <row r="49" spans="1:9" x14ac:dyDescent="0.25">
      <c r="A49" s="1">
        <f>generic!A49</f>
        <v>50</v>
      </c>
      <c r="B49" s="1" t="str">
        <f>generic!B49</f>
        <v xml:space="preserve"> 'Guy Fawkes Day'</v>
      </c>
      <c r="C49" s="1" t="str">
        <f>generic!C49</f>
        <v xml:space="preserve"> 'UK'</v>
      </c>
      <c r="D49" s="1" t="str">
        <f>generic!D49</f>
        <v>fix</v>
      </c>
      <c r="E49" s="2" t="s">
        <v>56</v>
      </c>
      <c r="F49" s="2">
        <v>11</v>
      </c>
      <c r="G49">
        <f t="shared" si="3"/>
        <v>17050</v>
      </c>
      <c r="H49" t="str">
        <f t="shared" si="4"/>
        <v>'2017-11-05'</v>
      </c>
      <c r="I49" t="str">
        <f t="shared" si="2"/>
        <v>(17050, 'Guy Fawkes Day','', 'UK',NULL,'2017-11-05',NULL,'2017-11-05',NULL,'public',NULL),</v>
      </c>
    </row>
    <row r="50" spans="1:9" x14ac:dyDescent="0.25">
      <c r="A50" s="1">
        <f>generic!A50</f>
        <v>51</v>
      </c>
      <c r="B50" s="1" t="str">
        <f>generic!B50</f>
        <v xml:space="preserve"> 'Remembrance Day'</v>
      </c>
      <c r="C50" s="1" t="str">
        <f>generic!C50</f>
        <v xml:space="preserve"> 'World Wide'</v>
      </c>
      <c r="D50" s="1" t="str">
        <f>generic!D50</f>
        <v>fix</v>
      </c>
      <c r="E50" s="2">
        <v>11</v>
      </c>
      <c r="F50" s="2">
        <v>11</v>
      </c>
      <c r="G50">
        <f t="shared" si="3"/>
        <v>17051</v>
      </c>
      <c r="H50" t="str">
        <f t="shared" si="4"/>
        <v>'2017-11-11'</v>
      </c>
      <c r="I50" t="str">
        <f t="shared" si="2"/>
        <v>(17051, 'Remembrance Day','', 'World Wide',NULL,'2017-11-11',NULL,'2017-11-11',NULL,'public',NULL),</v>
      </c>
    </row>
    <row r="51" spans="1:9" x14ac:dyDescent="0.25">
      <c r="A51" s="1">
        <f>generic!A51</f>
        <v>52</v>
      </c>
      <c r="B51" s="1" t="str">
        <f>generic!B51</f>
        <v xml:space="preserve"> 'Veterans Day'</v>
      </c>
      <c r="C51" s="1" t="str">
        <f>generic!C51</f>
        <v xml:space="preserve"> 'USA'</v>
      </c>
      <c r="D51" s="1" t="str">
        <f>generic!D51</f>
        <v>fix</v>
      </c>
      <c r="E51" s="2">
        <v>11</v>
      </c>
      <c r="F51" s="2">
        <v>11</v>
      </c>
      <c r="G51">
        <f t="shared" ref="G51:G57" si="5">(year-2000)*1000+A51</f>
        <v>17052</v>
      </c>
      <c r="H51" t="str">
        <f t="shared" ref="H51:H57" si="6">CONCATENATE("'",year,"-",F51,"-",E51,"'")</f>
        <v>'2017-11-11'</v>
      </c>
      <c r="I51" t="str">
        <f t="shared" si="2"/>
        <v>(17052, 'Veterans Day','', 'USA',NULL,'2017-11-11',NULL,'2017-11-11',NULL,'public',NULL),</v>
      </c>
    </row>
    <row r="52" spans="1:9" x14ac:dyDescent="0.25">
      <c r="A52" s="1">
        <f>generic!A52</f>
        <v>53</v>
      </c>
      <c r="B52" s="1" t="str">
        <f>generic!B52</f>
        <v xml:space="preserve"> 'Thanks Giving Day'</v>
      </c>
      <c r="C52" s="1" t="str">
        <f>generic!C52</f>
        <v xml:space="preserve"> 'USA'</v>
      </c>
      <c r="D52" s="1" t="str">
        <f>generic!D52</f>
        <v>fourth Thusday of November</v>
      </c>
      <c r="E52" s="2">
        <f>DAY(DATE(year,11,CHOOSE(WEEKDAY(DATE(year,11,1)),26,25,24,23,22,28,27)))</f>
        <v>23</v>
      </c>
      <c r="F52" s="2">
        <v>11</v>
      </c>
      <c r="G52">
        <f t="shared" si="5"/>
        <v>17053</v>
      </c>
      <c r="H52" t="str">
        <f t="shared" si="6"/>
        <v>'2017-11-23'</v>
      </c>
      <c r="I52" t="str">
        <f t="shared" si="2"/>
        <v>(17053, 'Thanks Giving Day','', 'USA',NULL,'2017-11-23',NULL,'2017-11-23',NULL,'public',NULL),</v>
      </c>
    </row>
    <row r="53" spans="1:9" x14ac:dyDescent="0.25">
      <c r="A53" s="1">
        <f>generic!A53</f>
        <v>54</v>
      </c>
      <c r="B53" s="1" t="str">
        <f>generic!B53</f>
        <v xml:space="preserve"> 'Christmas Eve'</v>
      </c>
      <c r="C53" s="1" t="str">
        <f>generic!C53</f>
        <v xml:space="preserve"> 'World Wide'</v>
      </c>
      <c r="D53" s="1" t="str">
        <f>generic!D53</f>
        <v>fix</v>
      </c>
      <c r="E53" s="2">
        <v>24</v>
      </c>
      <c r="F53" s="2">
        <v>12</v>
      </c>
      <c r="G53">
        <f t="shared" si="5"/>
        <v>17054</v>
      </c>
      <c r="H53" t="str">
        <f t="shared" si="6"/>
        <v>'2017-12-24'</v>
      </c>
      <c r="I53" t="str">
        <f t="shared" si="2"/>
        <v>(17054, 'Christmas Eve','', 'World Wide',NULL,'2017-12-24',NULL,'2017-12-24',NULL,'public',NULL),</v>
      </c>
    </row>
    <row r="54" spans="1:9" x14ac:dyDescent="0.25">
      <c r="A54" s="1">
        <f>generic!A54</f>
        <v>55</v>
      </c>
      <c r="B54" s="1" t="str">
        <f>generic!B54</f>
        <v xml:space="preserve"> 'Christmas Day'</v>
      </c>
      <c r="C54" s="1" t="str">
        <f>generic!C54</f>
        <v xml:space="preserve"> 'World Wide'</v>
      </c>
      <c r="D54" s="1" t="str">
        <f>generic!D54</f>
        <v>fix</v>
      </c>
      <c r="E54" s="2">
        <v>25</v>
      </c>
      <c r="F54" s="2">
        <v>12</v>
      </c>
      <c r="G54">
        <f t="shared" si="5"/>
        <v>17055</v>
      </c>
      <c r="H54" t="str">
        <f t="shared" si="6"/>
        <v>'2017-12-25'</v>
      </c>
      <c r="I54" t="str">
        <f t="shared" si="2"/>
        <v>(17055, 'Christmas Day','', 'World Wide',NULL,'2017-12-25',NULL,'2017-12-25',NULL,'public',NULL),</v>
      </c>
    </row>
    <row r="55" spans="1:9" x14ac:dyDescent="0.25">
      <c r="A55" s="1">
        <f>generic!A55</f>
        <v>56</v>
      </c>
      <c r="B55" s="1" t="str">
        <f>generic!B55</f>
        <v xml:space="preserve"> 'Boxing Day'</v>
      </c>
      <c r="C55" s="1" t="str">
        <f>generic!C55</f>
        <v xml:space="preserve"> 'World Wide'</v>
      </c>
      <c r="D55" s="1" t="str">
        <f>generic!D55</f>
        <v>fix</v>
      </c>
      <c r="E55" s="2">
        <v>26</v>
      </c>
      <c r="F55" s="2">
        <v>12</v>
      </c>
      <c r="G55">
        <f t="shared" si="5"/>
        <v>17056</v>
      </c>
      <c r="H55" t="str">
        <f t="shared" si="6"/>
        <v>'2017-12-26'</v>
      </c>
      <c r="I55" t="str">
        <f t="shared" si="2"/>
        <v>(17056, 'Boxing Day','', 'World Wide',NULL,'2017-12-26',NULL,'2017-12-26',NULL,'public',NULL),</v>
      </c>
    </row>
    <row r="56" spans="1:9" x14ac:dyDescent="0.25">
      <c r="A56" s="1">
        <f>generic!A56</f>
        <v>57</v>
      </c>
      <c r="B56" s="1" t="str">
        <f>generic!B56</f>
        <v xml:space="preserve"> 'Boxing Day Holiday'</v>
      </c>
      <c r="C56" s="1" t="str">
        <f>generic!C56</f>
        <v xml:space="preserve"> 'Australia'</v>
      </c>
      <c r="D56" s="1" t="str">
        <f>generic!D56</f>
        <v>fix</v>
      </c>
      <c r="E56" s="2">
        <v>27</v>
      </c>
      <c r="F56" s="2">
        <v>12</v>
      </c>
      <c r="G56">
        <f t="shared" si="5"/>
        <v>17057</v>
      </c>
      <c r="H56" t="str">
        <f t="shared" si="6"/>
        <v>'2017-12-27'</v>
      </c>
      <c r="I56" t="str">
        <f t="shared" si="2"/>
        <v>(17057, 'Boxing Day Holiday','', 'Australia',NULL,'2017-12-27',NULL,'2017-12-27',NULL,'public',NULL),</v>
      </c>
    </row>
    <row r="57" spans="1:9" x14ac:dyDescent="0.25">
      <c r="A57" s="1">
        <f>generic!A57</f>
        <v>58</v>
      </c>
      <c r="B57" s="1" t="str">
        <f>generic!B57</f>
        <v xml:space="preserve"> 'New Year''s Eve'</v>
      </c>
      <c r="C57" s="1" t="str">
        <f>generic!C57</f>
        <v xml:space="preserve"> 'World Wide'</v>
      </c>
      <c r="D57" s="1" t="str">
        <f>generic!D57</f>
        <v>fix</v>
      </c>
      <c r="E57" s="2">
        <v>31</v>
      </c>
      <c r="F57" s="2">
        <v>12</v>
      </c>
      <c r="G57">
        <f t="shared" si="5"/>
        <v>17058</v>
      </c>
      <c r="H57" t="str">
        <f t="shared" si="6"/>
        <v>'2017-12-31'</v>
      </c>
      <c r="I57" t="str">
        <f t="shared" si="2"/>
        <v>(17058, 'New Year''s Eve','', 'World Wide',NULL,'2017-12-31',NULL,'2017-12-31',NULL,'public',NULL),</v>
      </c>
    </row>
    <row r="59" spans="1:9" x14ac:dyDescent="0.25">
      <c r="G59">
        <f>(year-2000)*1000+999</f>
        <v>17999</v>
      </c>
      <c r="I59" t="str">
        <f>CONCATENATE("(",G59,", '','', '',NULL,'',NULL,'',NULL,'public',NULL);")</f>
        <v>(17999, '','', '',NULL,'',NULL,'',NULL,'public',NULL);</v>
      </c>
    </row>
  </sheetData>
  <autoFilter ref="A2:I59">
    <sortState ref="A3:I82">
      <sortCondition ref="H2:H82"/>
    </sortState>
  </autoFilter>
  <conditionalFormatting sqref="E3:F57">
    <cfRule type="expression" dxfId="0" priority="1">
      <formula>IF($D3&lt;&gt;"",TRUE, FALSE)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10</vt:i4>
      </vt:variant>
    </vt:vector>
  </HeadingPairs>
  <TitlesOfParts>
    <vt:vector size="15" baseType="lpstr">
      <vt:lpstr>generic</vt:lpstr>
      <vt:lpstr>2014</vt:lpstr>
      <vt:lpstr>2015</vt:lpstr>
      <vt:lpstr>2016</vt:lpstr>
      <vt:lpstr>2017</vt:lpstr>
      <vt:lpstr>'2014'!easter</vt:lpstr>
      <vt:lpstr>'2015'!easter</vt:lpstr>
      <vt:lpstr>'2016'!easter</vt:lpstr>
      <vt:lpstr>'2017'!easter</vt:lpstr>
      <vt:lpstr>easter</vt:lpstr>
      <vt:lpstr>'2014'!year</vt:lpstr>
      <vt:lpstr>'2015'!year</vt:lpstr>
      <vt:lpstr>'2016'!year</vt:lpstr>
      <vt:lpstr>'2017'!year</vt:lpstr>
      <vt:lpstr>year</vt:lpstr>
    </vt:vector>
  </TitlesOfParts>
  <Company>SQS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Mohaupt</dc:creator>
  <cp:lastModifiedBy>Thomas Mohaupt</cp:lastModifiedBy>
  <dcterms:created xsi:type="dcterms:W3CDTF">2015-12-16T13:39:41Z</dcterms:created>
  <dcterms:modified xsi:type="dcterms:W3CDTF">2016-01-21T13:47:14Z</dcterms:modified>
</cp:coreProperties>
</file>