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1820" activeTab="1"/>
  </bookViews>
  <sheets>
    <sheet name="Tabelle1" sheetId="1" r:id="rId1"/>
    <sheet name="Tabelle2" sheetId="2" r:id="rId2"/>
    <sheet name="Tabelle3" sheetId="3" r:id="rId3"/>
  </sheets>
  <definedNames>
    <definedName name="_xlnm._FilterDatabase" localSheetId="1" hidden="1">Tabelle2!$A$2:$H$59</definedName>
    <definedName name="easter">Tabelle2!$D$1</definedName>
    <definedName name="year">Tabelle2!$B$1</definedName>
  </definedNames>
  <calcPr calcId="145621"/>
</workbook>
</file>

<file path=xl/calcChain.xml><?xml version="1.0" encoding="utf-8"?>
<calcChain xmlns="http://schemas.openxmlformats.org/spreadsheetml/2006/main">
  <c r="F59" i="2" l="1"/>
  <c r="H59" i="2" s="1"/>
  <c r="D1" i="2" l="1"/>
  <c r="E14" i="2" s="1"/>
  <c r="D28" i="2" l="1"/>
  <c r="D26" i="2"/>
  <c r="E26" i="2"/>
  <c r="E28" i="2"/>
  <c r="E30" i="2"/>
  <c r="E27" i="2"/>
  <c r="D27" i="2"/>
  <c r="D30" i="2"/>
  <c r="D12" i="2"/>
  <c r="E15" i="2"/>
  <c r="D14" i="2"/>
  <c r="G14" i="2" s="1"/>
  <c r="E12" i="2"/>
  <c r="D15" i="2"/>
  <c r="E13" i="2"/>
  <c r="D1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3" i="2"/>
  <c r="G5" i="2"/>
  <c r="G7" i="2"/>
  <c r="G11" i="2"/>
  <c r="G18" i="2"/>
  <c r="G37" i="2"/>
  <c r="G39" i="2"/>
  <c r="G42" i="2"/>
  <c r="G50" i="2"/>
  <c r="G53" i="2"/>
  <c r="G57" i="2"/>
  <c r="G4" i="2"/>
  <c r="G6" i="2"/>
  <c r="G8" i="2"/>
  <c r="G9" i="2"/>
  <c r="G10" i="2"/>
  <c r="G16" i="2"/>
  <c r="G17" i="2"/>
  <c r="G19" i="2"/>
  <c r="G20" i="2"/>
  <c r="G21" i="2"/>
  <c r="G22" i="2"/>
  <c r="G23" i="2"/>
  <c r="G24" i="2"/>
  <c r="G25" i="2"/>
  <c r="G29" i="2"/>
  <c r="G31" i="2"/>
  <c r="G32" i="2"/>
  <c r="G33" i="2"/>
  <c r="G34" i="2"/>
  <c r="G35" i="2"/>
  <c r="G36" i="2"/>
  <c r="G38" i="2"/>
  <c r="G40" i="2"/>
  <c r="G41" i="2"/>
  <c r="G43" i="2"/>
  <c r="G44" i="2"/>
  <c r="G45" i="2"/>
  <c r="G46" i="2"/>
  <c r="G47" i="2"/>
  <c r="G48" i="2"/>
  <c r="G49" i="2"/>
  <c r="G51" i="2"/>
  <c r="G52" i="2"/>
  <c r="G54" i="2"/>
  <c r="G55" i="2"/>
  <c r="G56" i="2"/>
  <c r="G3" i="2"/>
  <c r="H39" i="2" l="1"/>
  <c r="H54" i="2"/>
  <c r="H10" i="2"/>
  <c r="G27" i="2"/>
  <c r="H27" i="2" s="1"/>
  <c r="G26" i="2"/>
  <c r="H52" i="2"/>
  <c r="G15" i="2"/>
  <c r="H15" i="2" s="1"/>
  <c r="H4" i="2"/>
  <c r="H18" i="2"/>
  <c r="H7" i="2"/>
  <c r="H14" i="2"/>
  <c r="G12" i="2"/>
  <c r="H12" i="2" s="1"/>
  <c r="G28" i="2"/>
  <c r="H28" i="2" s="1"/>
  <c r="H55" i="2"/>
  <c r="H29" i="2"/>
  <c r="H45" i="2"/>
  <c r="H36" i="2"/>
  <c r="H32" i="2"/>
  <c r="G13" i="2"/>
  <c r="H13" i="2" s="1"/>
  <c r="H25" i="2"/>
  <c r="H11" i="2"/>
  <c r="G30" i="2"/>
  <c r="H30" i="2" s="1"/>
  <c r="H56" i="2"/>
  <c r="H40" i="2"/>
  <c r="H23" i="2"/>
  <c r="H33" i="2"/>
  <c r="H37" i="2"/>
  <c r="H21" i="2"/>
  <c r="H42" i="2"/>
  <c r="H20" i="2"/>
  <c r="H48" i="2"/>
  <c r="H51" i="2"/>
  <c r="H57" i="2"/>
  <c r="H46" i="2"/>
  <c r="H38" i="2"/>
  <c r="H22" i="2"/>
  <c r="H26" i="2"/>
  <c r="H9" i="2"/>
  <c r="H31" i="2"/>
  <c r="H17" i="2"/>
  <c r="H41" i="2"/>
  <c r="H24" i="2"/>
  <c r="H47" i="2"/>
  <c r="H43" i="2"/>
  <c r="H34" i="2"/>
  <c r="H19" i="2"/>
  <c r="H16" i="2"/>
  <c r="H49" i="2"/>
  <c r="H8" i="2"/>
  <c r="H5" i="2"/>
  <c r="H3" i="2"/>
  <c r="H44" i="2"/>
  <c r="H35" i="2"/>
  <c r="H50" i="2"/>
  <c r="H6" i="2"/>
  <c r="H53" i="2"/>
</calcChain>
</file>

<file path=xl/sharedStrings.xml><?xml version="1.0" encoding="utf-8"?>
<sst xmlns="http://schemas.openxmlformats.org/spreadsheetml/2006/main" count="260" uniqueCount="169">
  <si>
    <t>(15, 'New Year\\''s Day', '', 'World Wide', NULL, '2010-01-01', NULL, '2010-01-01', NULL, 'public', NULL),</t>
  </si>
  <si>
    <t>(17, 'Valentine\\''s Day', '', 'World Wide', NULL, '2010-02-14', NULL, '2010-02-14', NULL, 'public', NULL),</t>
  </si>
  <si>
    <t>(18, 'Labour Day', '', 'Australia State Holiday (WA)', NULL, '2010-03-01', NULL, '2010-03-01', NULL, 'public', NULL),</t>
  </si>
  <si>
    <t>(19, 'Labour Day', '', 'Australia State Holiday (Vic)', NULL, '2010-03-08', NULL, '2010-03-08', NULL, 'public', NULL),</t>
  </si>
  <si>
    <t>(20, 'Good Friday ', '', 'World Wide', NULL, '2010-04-02', NULL, '2010-04-02', NULL, 'public', NULL),</t>
  </si>
  <si>
    <t>(21, 'Holy Saturday', '', 'World Wide', NULL, '2010-04-03', NULL, '2010-04-03', NULL, 'public', NULL),</t>
  </si>
  <si>
    <t>(24, 'Easter Day ', '', 'World Wide', NULL, '2010-04-04', NULL, '2010-04-04', NULL, 'public', NULL),</t>
  </si>
  <si>
    <t>(25, 'Easter Monday', '', 'World Wide', NULL, '2010-04-05', NULL, '2010-04-05', NULL, 'public', NULL),</t>
  </si>
  <si>
    <t>(26, 'Anzac Day ', '', 'Australia', NULL, '2010-04-25', NULL, '2010-04-25', NULL, 'public', NULL),</t>
  </si>
  <si>
    <t>(27, 'May Day', '', 'Australia State Holiday (NT)', NULL, '2010-05-03', NULL, '2010-05-03', NULL, 'public', NULL),</t>
  </si>
  <si>
    <t>(28, 'Labour Day', '', 'Australia State Holiday (Qld)', NULL, '2010-05-03', NULL, '2010-05-03', NULL, 'public', NULL),</t>
  </si>
  <si>
    <t>(29, 'Queen\\''s Birthday', '', 'Australia', NULL, '2010-06-14', NULL, '2010-06-14', NULL, 'public', NULL),</t>
  </si>
  <si>
    <t>(30, 'Father\\''s Day', '', 'Australia', NULL, '2010-09-05', NULL, '2010-09-05', NULL, 'public', NULL),</t>
  </si>
  <si>
    <t>(31, 'Queen\\''s Birthday', '', 'Australia State Holiday (WA)', NULL, '2010-09-27', NULL, '2010-09-27', NULL, 'public', NULL),</t>
  </si>
  <si>
    <t>(32, 'Labour Day', '', 'Australia State Holiday (ACT,NSW,SA)', NULL, '2010-10-04', NULL, '2010-10-04', NULL, 'public', NULL),</t>
  </si>
  <si>
    <t>(33, 'Halloween', '', 'World Wide', NULL, '2010-10-31', NULL, '2010-10-31', NULL, 'public', NULL),</t>
  </si>
  <si>
    <t>(34, 'Remembrance Day', '', 'World Wide', NULL, '2010-11-11', NULL, '2010-11-11', NULL, 'public', NULL),</t>
  </si>
  <si>
    <t>(35, 'Christmas Eve', '', 'World Wide', NULL, '2010-12-24', NULL, '2010-12-24', NULL, 'public', NULL),</t>
  </si>
  <si>
    <t>(36, 'Christmas Day', '', 'World Wide', NULL, '2010-12-25', NULL, '2010-12-25', NULL, 'public', NULL),</t>
  </si>
  <si>
    <t>(37, 'Boxing Day', '', 'World Wide', NULL, '2010-12-26', NULL, '2010-12-26', NULL, 'public', NULL),</t>
  </si>
  <si>
    <t>(38, 'New Year\\''s Eve', '', 'World Wide', NULL, '2010-12-31', NULL, '2010-12-31', NULL, 'public', NULL),</t>
  </si>
  <si>
    <t>(39, 'New Year\\''s Day', '', 'World Wide', NULL, '2011-01-01', NULL, '2011-01-01', NULL, 'public', NULL),</t>
  </si>
  <si>
    <t>(40, 'Indian Festival Pongal', '', 'India', NULL, '2011-01-14', NULL, '2011-01-14', NULL, 'public', NULL),</t>
  </si>
  <si>
    <t>(41, 'Martin Luther King Day ', '', 'USA', NULL, '2011-01-17', NULL, '2011-01-17', NULL, 'public', NULL),</t>
  </si>
  <si>
    <t>(42, 'Australia Day', '', 'Australia', NULL, '2011-01-26', NULL, '2011-01-26', NULL, 'public', NULL),</t>
  </si>
  <si>
    <t>(43, 'Republic Day', '', 'India', NULL, '2011-01-26', NULL, '2011-01-26', NULL, 'public', NULL),</t>
  </si>
  <si>
    <t>(44, 'Vasant Panchami ', '', 'India', NULL, '2011-02-08', NULL, '2011-02-08', NULL, 'public', NULL),</t>
  </si>
  <si>
    <t>(45, 'Valentine\\''s Day', '', 'World Wide', NULL, '2011-02-14', NULL, '2011-02-14', NULL, 'public', NULL),</t>
  </si>
  <si>
    <t>(46, 'Presidents Day', '', 'USA', NULL, '2011-02-21', NULL, '2011-02-21', NULL, 'public', NULL),</t>
  </si>
  <si>
    <t>(47, 'Labour Day', '', 'Australia State Holiday (WA)', NULL, '2011-03-07', NULL, '2011-03-07', NULL, 'public', NULL),</t>
  </si>
  <si>
    <t>(48, 'Maha Shivaratri', '', 'India', NULL, '2011-03-03', NULL, '2011-03-03', NULL, 'public', NULL),</t>
  </si>
  <si>
    <t>(51, 'Labour Day', '', 'Australia State Holiday (Vic)', NULL, '2011-03-14', NULL, '2011-03-14', NULL, 'public', NULL),</t>
  </si>
  <si>
    <t>(52, 'Ramanavami', '', 'India', NULL, '2011-04-12', NULL, '2011-04-12', NULL, 'public', NULL),</t>
  </si>
  <si>
    <t>(53, 'Hanuman Jayanthi', '', 'India', NULL, '2011-04-18', NULL, '2011-04-18', NULL, 'public', NULL),</t>
  </si>
  <si>
    <t>(54, 'Good Friday ', '', 'World Wide', NULL, '2011-04-22', NULL, '2011-04-22', NULL, 'public', NULL),</t>
  </si>
  <si>
    <t>(55, 'Holy Saturday', '', 'World Wide', NULL, '2011-04-23', NULL, '2011-04-23', NULL, 'public', NULL),</t>
  </si>
  <si>
    <t>(56, 'Easter Day ', '', 'World Wide', NULL, '2011-04-24', NULL, '2011-04-24', NULL, 'public', NULL),</t>
  </si>
  <si>
    <t>(57, 'Easter Monday', '', 'World Wide', NULL, '2011-04-25', NULL, '2011-04-25', NULL, 'public', NULL),</t>
  </si>
  <si>
    <t>(58, 'Anzac Day ', '', 'Australia', NULL, '2011-04-25', NULL, '2011-04-25', NULL, 'public', NULL),</t>
  </si>
  <si>
    <t>(59, 'May Day', '', 'Germany', NULL, '2011-05-01', NULL, '2011-05-01', NULL, 'public', NULL),</t>
  </si>
  <si>
    <t>(60, 'May Day', '', 'Australia State Holiday (NT)', NULL, '2011-05-02', NULL, '2011-05-02', NULL, 'public', NULL),</t>
  </si>
  <si>
    <t>(61, 'Labour Day', '', 'Australia State Holiday (Qld)', NULL, '2011-05-02', NULL, '2011-05-02', NULL, 'public', NULL),</t>
  </si>
  <si>
    <t>(62, 'Early May Bank Holiday', '', 'UK', NULL, '2011-05-02', NULL, '2011-05-02', NULL, 'public', NULL),</t>
  </si>
  <si>
    <t>(63, 'Mother\\''s Day', '', 'Australia', NULL, '2011-05-08', NULL, '2011-05-08', NULL, 'public', NULL),</t>
  </si>
  <si>
    <t>(64, 'Memorial Day', '', 'USA', NULL, '2011-05-30', NULL, '2011-05-30', NULL, 'public', NULL),</t>
  </si>
  <si>
    <t>(65, 'Spring Bank Holiday', '', 'UK', NULL, '2011-05-30', NULL, '2011-05-30', NULL, 'public', NULL),</t>
  </si>
  <si>
    <t>(66, 'Ascension Day', '', 'Germany', NULL, '2011-06-02', NULL, '2011-06-02', NULL, 'public', NULL),</t>
  </si>
  <si>
    <t>(67, 'Whit Sunday', '', 'Germany', NULL, '2011-06-12', NULL, '2011-06-12', NULL, 'public', NULL),</t>
  </si>
  <si>
    <t>(68, 'Whit Monday', '', 'Germany', NULL, '2011-06-13', NULL, '2011-06-13', NULL, 'public', NULL),</t>
  </si>
  <si>
    <t>(69, 'Queen\\''s Birthday', '', 'Australia', NULL, '2011-06-13', NULL, '2011-06-13', NULL, 'public', NULL),</t>
  </si>
  <si>
    <t>(70, 'Father\\''s Day', '', 'Australia', NULL, '2011-06-19', NULL, '2011-06-19', NULL, 'public', NULL),</t>
  </si>
  <si>
    <t>(71, 'Corpus Christi', '', 'Germany', NULL, '2011-06-23', NULL, '2011-06-23', NULL, 'public', NULL),</t>
  </si>
  <si>
    <t>(72, 'Independence Day', '', 'USA', NULL, '2011-07-04', NULL, '2011-07-04', NULL, 'public', NULL),</t>
  </si>
  <si>
    <t>(73, 'Peace Festival', '', 'Germany', NULL, '2011-08-08', NULL, '2011-08-08', NULL, 'public', NULL),</t>
  </si>
  <si>
    <t>(74, 'Raksha Bandhan', '', 'India', NULL, '2011-08-13', NULL, '2011-08-13', NULL, 'public', NULL),</t>
  </si>
  <si>
    <t>(75, 'Indian Independence Day', '', 'India', NULL, '2011-08-15', NULL, '2011-08-15', NULL, 'public', NULL),</t>
  </si>
  <si>
    <t>(76, 'Krishna Jammashthami', '', 'India', NULL, '2011-08-22', NULL, '2011-08-22', NULL, 'public', NULL),</t>
  </si>
  <si>
    <t>(77, 'Ganesh Chathurthi', '', 'India', NULL, '2011-09-01', NULL, '2011-09-01', NULL, 'public', NULL),</t>
  </si>
  <si>
    <t>(78, 'Mahatma Gandhi Jayanti', '', 'India', NULL, '2010-10-02', NULL, '2010-10-02', NULL, 'public', NULL),</t>
  </si>
  <si>
    <t>(79, 'Day of German Unity', '', 'Germany', NULL, '2011-10-03', NULL, '2011-10-03', NULL, 'public', NULL),</t>
  </si>
  <si>
    <t>(80, 'Queen\\''s Birthday', '', 'Australia State Holiday (WA)', NULL, '2011-10-03', NULL, '2011-10-03', NULL, 'public', NULL),</t>
  </si>
  <si>
    <t>(81, 'Labour Day', '', 'Australia State Holiday (ACT,NSW,SA)', NULL, '2011-10-03', NULL, '2011-10-03', NULL, 'public', NULL),</t>
  </si>
  <si>
    <t>(82, 'Dussera', '', 'India', NULL, '2011-10-06', NULL, '2011-10-06', NULL, 'public', NULL),</t>
  </si>
  <si>
    <t>(83, 'Columbus Day', '', 'USA', NULL, '2011-10-10', NULL, '2011-10-10', NULL, 'public', NULL),</t>
  </si>
  <si>
    <t>(84, 'Diwali', '', 'India', NULL, '2011-10-26', NULL, '2011-10-26', NULL, 'public', NULL),</t>
  </si>
  <si>
    <t>(85, 'Halloween', '', 'World Wide', NULL, '2011-10-31', NULL, '2011-10-31', NULL, 'public', NULL),</t>
  </si>
  <si>
    <t>(86, 'Reformation Day', '', 'Germany', NULL, '2011-10-31', NULL, '2011-10-31', NULL, 'public', NULL),</t>
  </si>
  <si>
    <t>(87, 'All Saints', '', 'Germany', NULL, '2011-11-01', NULL, '2011-11-01', NULL, 'public', NULL),</t>
  </si>
  <si>
    <t>(88, 'Guy Fawkes Day', '', 'UK', NULL, '2011-11-05', NULL, '2011-11-05', NULL, 'public', NULL),</t>
  </si>
  <si>
    <t>(89, 'Remembrance Day', '', 'Australia', NULL, '2011-11-11', NULL, '2011-11-11', NULL, 'public', NULL),</t>
  </si>
  <si>
    <t>(90, 'Veterans Day', '', 'USA', NULL, '2011-11-11', NULL, '2011-11-11', NULL, 'public', NULL),</t>
  </si>
  <si>
    <t>(91, 'Thanks Giving Day', '', 'USA', NULL, '2011-11-24', NULL, '2011-11-24', NULL, 'public', NULL),</t>
  </si>
  <si>
    <t>(92, 'Christmas Eve', '', 'World Wide', NULL, '2011-12-24', NULL, '2011-12-24', NULL, 'public', NULL),</t>
  </si>
  <si>
    <t>(93, 'Christmas Day', '', 'World Wide', NULL, '2011-12-25', NULL, '2011-12-25', NULL, 'public', NULL),</t>
  </si>
  <si>
    <t>(94, 'Boxing Day', '', 'World Wide', NULL, '2011-12-26', NULL, '2011-12-26', NULL, 'public', NULL),</t>
  </si>
  <si>
    <t>(95, 'Boxing Day Holiday', '', 'Australia', NULL, '2011-12-27', NULL, '2011-12-27', NULL, 'public', NULL),</t>
  </si>
  <si>
    <t>(96, 'Australia Day', '', 'Australia', NULL, '2010-01-26', NULL, '2010-01-26', NULL, 'public', NULL),</t>
  </si>
  <si>
    <t>(97, 'Labour Day', '', 'USA', NULL, '2011-09-05', NULL, '2011-09-05', NULL, 'public', NULL),</t>
  </si>
  <si>
    <t>(98, 'Mahatma Gandhi Jayanti', '', 'India', NULL, '2011-10-02', NULL, '2011-10-02', NULL, 'public', NULL);</t>
  </si>
  <si>
    <t>`id`</t>
  </si>
  <si>
    <t xml:space="preserve"> `eventTitle`</t>
  </si>
  <si>
    <t xml:space="preserve"> `eventDescription`</t>
  </si>
  <si>
    <t xml:space="preserve"> `eventLocation`</t>
  </si>
  <si>
    <t xml:space="preserve"> `eventLinkout`</t>
  </si>
  <si>
    <t xml:space="preserve"> `eventStartDate`</t>
  </si>
  <si>
    <t xml:space="preserve"> `eventStartTime`</t>
  </si>
  <si>
    <t xml:space="preserve"> `eventEndDate`</t>
  </si>
  <si>
    <t xml:space="preserve"> `eventEndTime`</t>
  </si>
  <si>
    <t xml:space="preserve"> `accessLevel`</t>
  </si>
  <si>
    <t xml:space="preserve"> `postID`</t>
  </si>
  <si>
    <t xml:space="preserve"> 'New Year\\''s Day'</t>
  </si>
  <si>
    <t xml:space="preserve"> 'World Wide'</t>
  </si>
  <si>
    <t xml:space="preserve"> 'Valentine\\''s Day'</t>
  </si>
  <si>
    <t xml:space="preserve"> 'Labour Day'</t>
  </si>
  <si>
    <t xml:space="preserve"> 'Australia State Holiday (WA)'</t>
  </si>
  <si>
    <t xml:space="preserve"> 'Australia State Holiday (Vic)'</t>
  </si>
  <si>
    <t xml:space="preserve"> 'Good Friday '</t>
  </si>
  <si>
    <t xml:space="preserve"> 'Holy Saturday'</t>
  </si>
  <si>
    <t xml:space="preserve"> 'Easter Day '</t>
  </si>
  <si>
    <t xml:space="preserve"> 'Easter Monday'</t>
  </si>
  <si>
    <t xml:space="preserve"> 'Anzac Day '</t>
  </si>
  <si>
    <t xml:space="preserve"> 'Australia'</t>
  </si>
  <si>
    <t xml:space="preserve"> 'May Day'</t>
  </si>
  <si>
    <t xml:space="preserve"> 'Australia State Holiday (NT)'</t>
  </si>
  <si>
    <t xml:space="preserve"> 'Australia State Holiday (Qld)'</t>
  </si>
  <si>
    <t xml:space="preserve"> 'Queen\\''s Birthday'</t>
  </si>
  <si>
    <t xml:space="preserve"> 'Father\\''s Day'</t>
  </si>
  <si>
    <t xml:space="preserve"> 'Halloween'</t>
  </si>
  <si>
    <t xml:space="preserve"> 'Remembrance Day'</t>
  </si>
  <si>
    <t xml:space="preserve"> 'Christmas Eve'</t>
  </si>
  <si>
    <t xml:space="preserve"> 'Christmas Day'</t>
  </si>
  <si>
    <t xml:space="preserve"> 'Boxing Day'</t>
  </si>
  <si>
    <t xml:space="preserve"> 'New Year\\''s Eve'</t>
  </si>
  <si>
    <t xml:space="preserve"> 'India'</t>
  </si>
  <si>
    <t xml:space="preserve"> 'Martin Luther King Day '</t>
  </si>
  <si>
    <t xml:space="preserve"> 'USA'</t>
  </si>
  <si>
    <t xml:space="preserve"> 'Australia Day'</t>
  </si>
  <si>
    <t xml:space="preserve"> 'Republic Day'</t>
  </si>
  <si>
    <t xml:space="preserve"> 'Presidents Day'</t>
  </si>
  <si>
    <t xml:space="preserve"> 'Maha Shivaratri'</t>
  </si>
  <si>
    <t xml:space="preserve"> 'Ramanavami'</t>
  </si>
  <si>
    <t xml:space="preserve"> 'Hanuman Jayanthi'</t>
  </si>
  <si>
    <t xml:space="preserve"> 'Germany'</t>
  </si>
  <si>
    <t xml:space="preserve"> 'Early May Bank Holiday'</t>
  </si>
  <si>
    <t xml:space="preserve"> 'UK'</t>
  </si>
  <si>
    <t xml:space="preserve"> 'Mother\\''s Day'</t>
  </si>
  <si>
    <t xml:space="preserve"> 'Memorial Day'</t>
  </si>
  <si>
    <t xml:space="preserve"> 'Spring Bank Holiday'</t>
  </si>
  <si>
    <t xml:space="preserve"> 'Ascension Day'</t>
  </si>
  <si>
    <t xml:space="preserve"> 'Whit Sunday'</t>
  </si>
  <si>
    <t xml:space="preserve"> 'Whit Monday'</t>
  </si>
  <si>
    <t xml:space="preserve"> 'Corpus Christi'</t>
  </si>
  <si>
    <t xml:space="preserve"> 'Independence Day'</t>
  </si>
  <si>
    <t xml:space="preserve"> 'Peace Festival'</t>
  </si>
  <si>
    <t xml:space="preserve"> 'Raksha Bandhan'</t>
  </si>
  <si>
    <t xml:space="preserve"> 'Indian Independence Day'</t>
  </si>
  <si>
    <t xml:space="preserve"> 'Krishna Jammashthami'</t>
  </si>
  <si>
    <t xml:space="preserve"> 'Ganesh Chathurthi'</t>
  </si>
  <si>
    <t xml:space="preserve"> 'Mahatma Gandhi Jayanti'</t>
  </si>
  <si>
    <t xml:space="preserve"> 'Day of German Unity'</t>
  </si>
  <si>
    <t xml:space="preserve"> 'Dussera'</t>
  </si>
  <si>
    <t xml:space="preserve"> 'Columbus Day'</t>
  </si>
  <si>
    <t xml:space="preserve"> 'Diwali'</t>
  </si>
  <si>
    <t xml:space="preserve"> 'Reformation Day'</t>
  </si>
  <si>
    <t xml:space="preserve"> 'All Saints'</t>
  </si>
  <si>
    <t xml:space="preserve"> 'Guy Fawkes Day'</t>
  </si>
  <si>
    <t xml:space="preserve"> 'Veterans Day'</t>
  </si>
  <si>
    <t xml:space="preserve"> 'Thanks Giving Day'</t>
  </si>
  <si>
    <t xml:space="preserve"> 'Boxing Day Holiday'</t>
  </si>
  <si>
    <t>year</t>
  </si>
  <si>
    <t xml:space="preserve"> 'Australia State Holiday (ACT, NSW, SA)</t>
  </si>
  <si>
    <t>01</t>
  </si>
  <si>
    <t>02</t>
  </si>
  <si>
    <t>03</t>
  </si>
  <si>
    <t>04</t>
  </si>
  <si>
    <t>05</t>
  </si>
  <si>
    <t>06</t>
  </si>
  <si>
    <t>09</t>
  </si>
  <si>
    <t>08</t>
  </si>
  <si>
    <t>07</t>
  </si>
  <si>
    <t>Tag</t>
  </si>
  <si>
    <t>Monat</t>
  </si>
  <si>
    <t>Date</t>
  </si>
  <si>
    <t>Id</t>
  </si>
  <si>
    <t>Location</t>
  </si>
  <si>
    <t>Title</t>
  </si>
  <si>
    <t>Easter Day</t>
  </si>
  <si>
    <t>The Queen's Birthday is observed on the second Monday of June in most of Australia</t>
  </si>
  <si>
    <t>SET SQL_MODE="NO_AUTO_VALUE_ON_ZERO";
/*!40101 SET @OLD_CHARACTER_SET_CLIENT=@@CHARACTER_SET_CLIENT */;
/*!40101 SET @OLD_CHARACTER_SET_RESULTS=@@CHARACTER_SET_RESULTS */;
/*!40101 SET @OLD_COLLATION_CONNECTION=@@COLLATION_CONNECTION */;
/*!40101 SET NAMES utf8 */;
INSERT INTO `wp_eventscalendar_main` (`id`, `eventTitle`, `eventDescription`, `eventLocation`, `eventLinkout`, `eventStartDate`, `eventStartTime`, `eventEndDate`, `eventEndTime`, `accessLevel`, `postID`)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</si>
</sst>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545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opLeftCell="A46" workbookViewId="0">
      <selection activeCell="P2" sqref="P2:P80"/>
    </sheetView>
  </sheetViews>
  <sheetFormatPr baseColWidth="10" defaultRowHeight="15" x14ac:dyDescent="0.25"/>
  <sheetData>
    <row r="1" spans="1:16" x14ac:dyDescent="0.2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</row>
    <row r="2" spans="1:16" x14ac:dyDescent="0.25">
      <c r="P2" t="s">
        <v>0</v>
      </c>
    </row>
    <row r="3" spans="1:16" x14ac:dyDescent="0.25">
      <c r="P3" t="s">
        <v>1</v>
      </c>
    </row>
    <row r="4" spans="1:16" x14ac:dyDescent="0.25">
      <c r="P4" t="s">
        <v>2</v>
      </c>
    </row>
    <row r="5" spans="1:16" x14ac:dyDescent="0.25">
      <c r="P5" t="s">
        <v>3</v>
      </c>
    </row>
    <row r="6" spans="1:16" x14ac:dyDescent="0.25">
      <c r="P6" t="s">
        <v>4</v>
      </c>
    </row>
    <row r="7" spans="1:16" x14ac:dyDescent="0.25">
      <c r="P7" t="s">
        <v>5</v>
      </c>
    </row>
    <row r="8" spans="1:16" x14ac:dyDescent="0.25">
      <c r="P8" t="s">
        <v>6</v>
      </c>
    </row>
    <row r="9" spans="1:16" x14ac:dyDescent="0.25">
      <c r="P9" t="s">
        <v>7</v>
      </c>
    </row>
    <row r="10" spans="1:16" x14ac:dyDescent="0.25">
      <c r="P10" t="s">
        <v>8</v>
      </c>
    </row>
    <row r="11" spans="1:16" x14ac:dyDescent="0.25">
      <c r="P11" t="s">
        <v>9</v>
      </c>
    </row>
    <row r="12" spans="1:16" x14ac:dyDescent="0.25">
      <c r="P12" t="s">
        <v>10</v>
      </c>
    </row>
    <row r="13" spans="1:16" x14ac:dyDescent="0.25">
      <c r="P13" t="s">
        <v>11</v>
      </c>
    </row>
    <row r="14" spans="1:16" x14ac:dyDescent="0.25">
      <c r="P14" t="s">
        <v>12</v>
      </c>
    </row>
    <row r="15" spans="1:16" x14ac:dyDescent="0.25">
      <c r="P15" t="s">
        <v>13</v>
      </c>
    </row>
    <row r="16" spans="1:16" x14ac:dyDescent="0.25">
      <c r="P16" t="s">
        <v>14</v>
      </c>
    </row>
    <row r="17" spans="16:16" x14ac:dyDescent="0.25">
      <c r="P17" t="s">
        <v>15</v>
      </c>
    </row>
    <row r="18" spans="16:16" x14ac:dyDescent="0.25">
      <c r="P18" t="s">
        <v>16</v>
      </c>
    </row>
    <row r="19" spans="16:16" x14ac:dyDescent="0.25">
      <c r="P19" t="s">
        <v>17</v>
      </c>
    </row>
    <row r="20" spans="16:16" x14ac:dyDescent="0.25">
      <c r="P20" t="s">
        <v>18</v>
      </c>
    </row>
    <row r="21" spans="16:16" x14ac:dyDescent="0.25">
      <c r="P21" t="s">
        <v>19</v>
      </c>
    </row>
    <row r="22" spans="16:16" x14ac:dyDescent="0.25">
      <c r="P22" t="s">
        <v>20</v>
      </c>
    </row>
    <row r="23" spans="16:16" x14ac:dyDescent="0.25">
      <c r="P23" t="s">
        <v>21</v>
      </c>
    </row>
    <row r="24" spans="16:16" x14ac:dyDescent="0.25">
      <c r="P24" t="s">
        <v>22</v>
      </c>
    </row>
    <row r="25" spans="16:16" x14ac:dyDescent="0.25">
      <c r="P25" t="s">
        <v>23</v>
      </c>
    </row>
    <row r="26" spans="16:16" x14ac:dyDescent="0.25">
      <c r="P26" t="s">
        <v>24</v>
      </c>
    </row>
    <row r="27" spans="16:16" x14ac:dyDescent="0.25">
      <c r="P27" t="s">
        <v>25</v>
      </c>
    </row>
    <row r="28" spans="16:16" x14ac:dyDescent="0.25">
      <c r="P28" t="s">
        <v>26</v>
      </c>
    </row>
    <row r="29" spans="16:16" x14ac:dyDescent="0.25">
      <c r="P29" t="s">
        <v>27</v>
      </c>
    </row>
    <row r="30" spans="16:16" x14ac:dyDescent="0.25">
      <c r="P30" t="s">
        <v>28</v>
      </c>
    </row>
    <row r="31" spans="16:16" x14ac:dyDescent="0.25">
      <c r="P31" t="s">
        <v>29</v>
      </c>
    </row>
    <row r="32" spans="16:16" x14ac:dyDescent="0.25">
      <c r="P32" t="s">
        <v>30</v>
      </c>
    </row>
    <row r="33" spans="16:16" x14ac:dyDescent="0.25">
      <c r="P33" t="s">
        <v>31</v>
      </c>
    </row>
    <row r="34" spans="16:16" x14ac:dyDescent="0.25">
      <c r="P34" t="s">
        <v>32</v>
      </c>
    </row>
    <row r="35" spans="16:16" x14ac:dyDescent="0.25">
      <c r="P35" t="s">
        <v>33</v>
      </c>
    </row>
    <row r="36" spans="16:16" x14ac:dyDescent="0.25">
      <c r="P36" t="s">
        <v>34</v>
      </c>
    </row>
    <row r="37" spans="16:16" x14ac:dyDescent="0.25">
      <c r="P37" t="s">
        <v>35</v>
      </c>
    </row>
    <row r="38" spans="16:16" x14ac:dyDescent="0.25">
      <c r="P38" t="s">
        <v>36</v>
      </c>
    </row>
    <row r="39" spans="16:16" x14ac:dyDescent="0.25">
      <c r="P39" t="s">
        <v>37</v>
      </c>
    </row>
    <row r="40" spans="16:16" x14ac:dyDescent="0.25">
      <c r="P40" t="s">
        <v>38</v>
      </c>
    </row>
    <row r="41" spans="16:16" x14ac:dyDescent="0.25">
      <c r="P41" t="s">
        <v>39</v>
      </c>
    </row>
    <row r="42" spans="16:16" x14ac:dyDescent="0.25">
      <c r="P42" t="s">
        <v>40</v>
      </c>
    </row>
    <row r="43" spans="16:16" x14ac:dyDescent="0.25">
      <c r="P43" t="s">
        <v>41</v>
      </c>
    </row>
    <row r="44" spans="16:16" x14ac:dyDescent="0.25">
      <c r="P44" t="s">
        <v>42</v>
      </c>
    </row>
    <row r="45" spans="16:16" x14ac:dyDescent="0.25">
      <c r="P45" t="s">
        <v>43</v>
      </c>
    </row>
    <row r="46" spans="16:16" x14ac:dyDescent="0.25">
      <c r="P46" t="s">
        <v>44</v>
      </c>
    </row>
    <row r="47" spans="16:16" x14ac:dyDescent="0.25">
      <c r="P47" t="s">
        <v>45</v>
      </c>
    </row>
    <row r="48" spans="16:16" x14ac:dyDescent="0.25">
      <c r="P48" t="s">
        <v>46</v>
      </c>
    </row>
    <row r="49" spans="16:16" x14ac:dyDescent="0.25">
      <c r="P49" t="s">
        <v>47</v>
      </c>
    </row>
    <row r="50" spans="16:16" x14ac:dyDescent="0.25">
      <c r="P50" t="s">
        <v>48</v>
      </c>
    </row>
    <row r="51" spans="16:16" x14ac:dyDescent="0.25">
      <c r="P51" t="s">
        <v>49</v>
      </c>
    </row>
    <row r="52" spans="16:16" x14ac:dyDescent="0.25">
      <c r="P52" t="s">
        <v>50</v>
      </c>
    </row>
    <row r="53" spans="16:16" x14ac:dyDescent="0.25">
      <c r="P53" t="s">
        <v>51</v>
      </c>
    </row>
    <row r="54" spans="16:16" x14ac:dyDescent="0.25">
      <c r="P54" t="s">
        <v>52</v>
      </c>
    </row>
    <row r="55" spans="16:16" x14ac:dyDescent="0.25">
      <c r="P55" t="s">
        <v>53</v>
      </c>
    </row>
    <row r="56" spans="16:16" x14ac:dyDescent="0.25">
      <c r="P56" t="s">
        <v>54</v>
      </c>
    </row>
    <row r="57" spans="16:16" x14ac:dyDescent="0.25">
      <c r="P57" t="s">
        <v>55</v>
      </c>
    </row>
    <row r="58" spans="16:16" x14ac:dyDescent="0.25">
      <c r="P58" t="s">
        <v>56</v>
      </c>
    </row>
    <row r="59" spans="16:16" x14ac:dyDescent="0.25">
      <c r="P59" t="s">
        <v>57</v>
      </c>
    </row>
    <row r="60" spans="16:16" x14ac:dyDescent="0.25">
      <c r="P60" t="s">
        <v>58</v>
      </c>
    </row>
    <row r="61" spans="16:16" x14ac:dyDescent="0.25">
      <c r="P61" t="s">
        <v>59</v>
      </c>
    </row>
    <row r="62" spans="16:16" x14ac:dyDescent="0.25">
      <c r="P62" t="s">
        <v>60</v>
      </c>
    </row>
    <row r="63" spans="16:16" x14ac:dyDescent="0.25">
      <c r="P63" t="s">
        <v>61</v>
      </c>
    </row>
    <row r="64" spans="16:16" x14ac:dyDescent="0.25">
      <c r="P64" t="s">
        <v>62</v>
      </c>
    </row>
    <row r="65" spans="16:16" x14ac:dyDescent="0.25">
      <c r="P65" t="s">
        <v>63</v>
      </c>
    </row>
    <row r="66" spans="16:16" x14ac:dyDescent="0.25">
      <c r="P66" t="s">
        <v>64</v>
      </c>
    </row>
    <row r="67" spans="16:16" x14ac:dyDescent="0.25">
      <c r="P67" t="s">
        <v>65</v>
      </c>
    </row>
    <row r="68" spans="16:16" x14ac:dyDescent="0.25">
      <c r="P68" t="s">
        <v>66</v>
      </c>
    </row>
    <row r="69" spans="16:16" x14ac:dyDescent="0.25">
      <c r="P69" t="s">
        <v>67</v>
      </c>
    </row>
    <row r="70" spans="16:16" x14ac:dyDescent="0.25">
      <c r="P70" t="s">
        <v>68</v>
      </c>
    </row>
    <row r="71" spans="16:16" x14ac:dyDescent="0.25">
      <c r="P71" t="s">
        <v>69</v>
      </c>
    </row>
    <row r="72" spans="16:16" x14ac:dyDescent="0.25">
      <c r="P72" t="s">
        <v>70</v>
      </c>
    </row>
    <row r="73" spans="16:16" x14ac:dyDescent="0.25">
      <c r="P73" t="s">
        <v>71</v>
      </c>
    </row>
    <row r="74" spans="16:16" x14ac:dyDescent="0.25">
      <c r="P74" t="s">
        <v>72</v>
      </c>
    </row>
    <row r="75" spans="16:16" x14ac:dyDescent="0.25">
      <c r="P75" t="s">
        <v>73</v>
      </c>
    </row>
    <row r="76" spans="16:16" x14ac:dyDescent="0.25">
      <c r="P76" t="s">
        <v>74</v>
      </c>
    </row>
    <row r="77" spans="16:16" x14ac:dyDescent="0.25">
      <c r="P77" t="s">
        <v>75</v>
      </c>
    </row>
    <row r="78" spans="16:16" x14ac:dyDescent="0.25">
      <c r="P78" t="s">
        <v>76</v>
      </c>
    </row>
    <row r="79" spans="16:16" x14ac:dyDescent="0.25">
      <c r="P79" t="s">
        <v>77</v>
      </c>
    </row>
    <row r="80" spans="16:16" x14ac:dyDescent="0.25">
      <c r="P80" t="s">
        <v>78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29" workbookViewId="0">
      <selection activeCell="H2" sqref="H2:H59"/>
    </sheetView>
  </sheetViews>
  <sheetFormatPr baseColWidth="10" defaultRowHeight="15" x14ac:dyDescent="0.25"/>
  <cols>
    <col min="2" max="2" width="25.140625" bestFit="1" customWidth="1"/>
    <col min="3" max="3" width="36.28515625" bestFit="1" customWidth="1"/>
    <col min="4" max="4" width="16.140625" bestFit="1" customWidth="1"/>
    <col min="5" max="5" width="15.140625" bestFit="1" customWidth="1"/>
    <col min="7" max="7" width="11.28515625" bestFit="1" customWidth="1"/>
    <col min="8" max="8" width="107.42578125" bestFit="1" customWidth="1"/>
  </cols>
  <sheetData>
    <row r="1" spans="1:8" x14ac:dyDescent="0.25">
      <c r="A1" t="s">
        <v>149</v>
      </c>
      <c r="B1">
        <v>2016</v>
      </c>
      <c r="C1" t="s">
        <v>166</v>
      </c>
      <c r="D1" s="5">
        <f>DOLLAR((DAY(MINUTE(year/38)/2+55)&amp;".4."&amp;year)/7,)*7-6</f>
        <v>42456</v>
      </c>
    </row>
    <row r="2" spans="1:8" ht="105" x14ac:dyDescent="0.25">
      <c r="A2" s="4" t="s">
        <v>163</v>
      </c>
      <c r="B2" s="4" t="s">
        <v>165</v>
      </c>
      <c r="C2" s="4" t="s">
        <v>164</v>
      </c>
      <c r="D2" s="4" t="s">
        <v>160</v>
      </c>
      <c r="E2" s="4" t="s">
        <v>161</v>
      </c>
      <c r="F2" s="4" t="s">
        <v>163</v>
      </c>
      <c r="G2" s="4" t="s">
        <v>162</v>
      </c>
      <c r="H2" s="7" t="s">
        <v>168</v>
      </c>
    </row>
    <row r="3" spans="1:8" x14ac:dyDescent="0.25">
      <c r="A3" s="1">
        <v>1</v>
      </c>
      <c r="B3" t="s">
        <v>90</v>
      </c>
      <c r="C3" t="s">
        <v>91</v>
      </c>
      <c r="D3" s="2" t="s">
        <v>151</v>
      </c>
      <c r="E3" s="2" t="s">
        <v>151</v>
      </c>
      <c r="F3">
        <f t="shared" ref="F3:F24" si="0">(year-2000)*1000+A3</f>
        <v>16001</v>
      </c>
      <c r="G3" t="str">
        <f t="shared" ref="G3:G24" si="1">CONCATENATE("'",year,"-",E3,"-",D3,"'")</f>
        <v>'2016-01-01'</v>
      </c>
      <c r="H3" t="str">
        <f>CONCATENATE("(",F3,",",B3,",'',",C3,",NULL,",G3,",NULL,",G3,",NULL,'public',NULL),")</f>
        <v>(16001, 'New Year\\''s Day','', 'World Wide',NULL,'2016-01-01',NULL,'2016-01-01',NULL,'public',NULL),</v>
      </c>
    </row>
    <row r="4" spans="1:8" x14ac:dyDescent="0.25">
      <c r="A4" s="1">
        <v>3</v>
      </c>
      <c r="B4" t="s">
        <v>114</v>
      </c>
      <c r="C4" t="s">
        <v>115</v>
      </c>
      <c r="D4" s="3">
        <v>17</v>
      </c>
      <c r="E4" s="2" t="s">
        <v>151</v>
      </c>
      <c r="F4">
        <f t="shared" si="0"/>
        <v>16003</v>
      </c>
      <c r="G4" t="str">
        <f t="shared" si="1"/>
        <v>'2016-01-17'</v>
      </c>
      <c r="H4" t="str">
        <f t="shared" ref="H4:H50" si="2">CONCATENATE("(",F4,",",B4,",'',",C4,",NULL,",G4,",NULL,",G4,",NULL,'public',NULL),")</f>
        <v>(16003, 'Martin Luther King Day ','', 'USA',NULL,'2016-01-17',NULL,'2016-01-17',NULL,'public',NULL),</v>
      </c>
    </row>
    <row r="5" spans="1:8" x14ac:dyDescent="0.25">
      <c r="A5" s="1">
        <v>4</v>
      </c>
      <c r="B5" t="s">
        <v>116</v>
      </c>
      <c r="C5" t="s">
        <v>101</v>
      </c>
      <c r="D5" s="3">
        <v>26</v>
      </c>
      <c r="E5" s="2" t="s">
        <v>151</v>
      </c>
      <c r="F5">
        <f t="shared" si="0"/>
        <v>16004</v>
      </c>
      <c r="G5" t="str">
        <f t="shared" si="1"/>
        <v>'2016-01-26'</v>
      </c>
      <c r="H5" t="str">
        <f t="shared" si="2"/>
        <v>(16004, 'Australia Day','', 'Australia',NULL,'2016-01-26',NULL,'2016-01-26',NULL,'public',NULL),</v>
      </c>
    </row>
    <row r="6" spans="1:8" x14ac:dyDescent="0.25">
      <c r="A6" s="1">
        <v>5</v>
      </c>
      <c r="B6" t="s">
        <v>117</v>
      </c>
      <c r="C6" t="s">
        <v>113</v>
      </c>
      <c r="D6" s="3">
        <v>26</v>
      </c>
      <c r="E6" s="2" t="s">
        <v>151</v>
      </c>
      <c r="F6">
        <f t="shared" si="0"/>
        <v>16005</v>
      </c>
      <c r="G6" t="str">
        <f t="shared" si="1"/>
        <v>'2016-01-26'</v>
      </c>
      <c r="H6" t="str">
        <f t="shared" si="2"/>
        <v>(16005, 'Republic Day','', 'India',NULL,'2016-01-26',NULL,'2016-01-26',NULL,'public',NULL),</v>
      </c>
    </row>
    <row r="7" spans="1:8" x14ac:dyDescent="0.25">
      <c r="A7" s="1">
        <v>7</v>
      </c>
      <c r="B7" t="s">
        <v>92</v>
      </c>
      <c r="C7" t="s">
        <v>91</v>
      </c>
      <c r="D7" s="3">
        <v>14</v>
      </c>
      <c r="E7" s="2" t="s">
        <v>152</v>
      </c>
      <c r="F7">
        <f t="shared" si="0"/>
        <v>16007</v>
      </c>
      <c r="G7" t="str">
        <f t="shared" si="1"/>
        <v>'2016-02-14'</v>
      </c>
      <c r="H7" t="str">
        <f t="shared" si="2"/>
        <v>(16007, 'Valentine\\''s Day','', 'World Wide',NULL,'2016-02-14',NULL,'2016-02-14',NULL,'public',NULL),</v>
      </c>
    </row>
    <row r="8" spans="1:8" x14ac:dyDescent="0.25">
      <c r="A8" s="1">
        <v>8</v>
      </c>
      <c r="B8" t="s">
        <v>118</v>
      </c>
      <c r="C8" t="s">
        <v>115</v>
      </c>
      <c r="D8" s="3">
        <v>21</v>
      </c>
      <c r="E8" s="2" t="s">
        <v>152</v>
      </c>
      <c r="F8">
        <f t="shared" si="0"/>
        <v>16008</v>
      </c>
      <c r="G8" t="str">
        <f t="shared" si="1"/>
        <v>'2016-02-21'</v>
      </c>
      <c r="H8" t="str">
        <f t="shared" si="2"/>
        <v>(16008, 'Presidents Day','', 'USA',NULL,'2016-02-21',NULL,'2016-02-21',NULL,'public',NULL),</v>
      </c>
    </row>
    <row r="9" spans="1:8" x14ac:dyDescent="0.25">
      <c r="A9" s="1">
        <v>10</v>
      </c>
      <c r="B9" t="s">
        <v>119</v>
      </c>
      <c r="C9" t="s">
        <v>113</v>
      </c>
      <c r="D9" s="2" t="s">
        <v>153</v>
      </c>
      <c r="E9" s="2" t="s">
        <v>153</v>
      </c>
      <c r="F9">
        <f t="shared" si="0"/>
        <v>16010</v>
      </c>
      <c r="G9" t="str">
        <f t="shared" si="1"/>
        <v>'2016-03-03'</v>
      </c>
      <c r="H9" t="str">
        <f t="shared" si="2"/>
        <v>(16010, 'Maha Shivaratri','', 'India',NULL,'2016-03-03',NULL,'2016-03-03',NULL,'public',NULL),</v>
      </c>
    </row>
    <row r="10" spans="1:8" x14ac:dyDescent="0.25">
      <c r="A10" s="1">
        <v>11</v>
      </c>
      <c r="B10" t="s">
        <v>93</v>
      </c>
      <c r="C10" t="s">
        <v>94</v>
      </c>
      <c r="D10" s="2" t="s">
        <v>159</v>
      </c>
      <c r="E10" s="2" t="s">
        <v>153</v>
      </c>
      <c r="F10">
        <f t="shared" si="0"/>
        <v>16011</v>
      </c>
      <c r="G10" t="str">
        <f t="shared" si="1"/>
        <v>'2016-03-07'</v>
      </c>
      <c r="H10" t="str">
        <f t="shared" si="2"/>
        <v>(16011, 'Labour Day','', 'Australia State Holiday (WA)',NULL,'2016-03-07',NULL,'2016-03-07',NULL,'public',NULL),</v>
      </c>
    </row>
    <row r="11" spans="1:8" x14ac:dyDescent="0.25">
      <c r="A11" s="1">
        <v>12</v>
      </c>
      <c r="B11" t="s">
        <v>93</v>
      </c>
      <c r="C11" t="s">
        <v>95</v>
      </c>
      <c r="D11" s="2" t="s">
        <v>158</v>
      </c>
      <c r="E11" s="2" t="s">
        <v>153</v>
      </c>
      <c r="F11">
        <f t="shared" si="0"/>
        <v>16012</v>
      </c>
      <c r="G11" t="str">
        <f t="shared" si="1"/>
        <v>'2016-03-08'</v>
      </c>
      <c r="H11" t="str">
        <f t="shared" si="2"/>
        <v>(16012, 'Labour Day','', 'Australia State Holiday (Vic)',NULL,'2016-03-08',NULL,'2016-03-08',NULL,'public',NULL),</v>
      </c>
    </row>
    <row r="12" spans="1:8" x14ac:dyDescent="0.25">
      <c r="A12" s="1">
        <v>13</v>
      </c>
      <c r="B12" t="s">
        <v>96</v>
      </c>
      <c r="C12" t="s">
        <v>91</v>
      </c>
      <c r="D12" s="2">
        <f>DAY(easter-2)</f>
        <v>25</v>
      </c>
      <c r="E12" s="2">
        <f>MONTH(easter-2)</f>
        <v>3</v>
      </c>
      <c r="F12">
        <f t="shared" si="0"/>
        <v>16013</v>
      </c>
      <c r="G12" t="str">
        <f t="shared" si="1"/>
        <v>'2016-3-25'</v>
      </c>
      <c r="H12" t="str">
        <f t="shared" si="2"/>
        <v>(16013, 'Good Friday ','', 'World Wide',NULL,'2016-3-25',NULL,'2016-3-25',NULL,'public',NULL),</v>
      </c>
    </row>
    <row r="13" spans="1:8" x14ac:dyDescent="0.25">
      <c r="A13" s="1">
        <v>14</v>
      </c>
      <c r="B13" t="s">
        <v>97</v>
      </c>
      <c r="C13" t="s">
        <v>91</v>
      </c>
      <c r="D13" s="2">
        <f>DAY(easter-1)</f>
        <v>26</v>
      </c>
      <c r="E13" s="2">
        <f>MONTH(easter-1)</f>
        <v>3</v>
      </c>
      <c r="F13">
        <f t="shared" si="0"/>
        <v>16014</v>
      </c>
      <c r="G13" t="str">
        <f t="shared" si="1"/>
        <v>'2016-3-26'</v>
      </c>
      <c r="H13" t="str">
        <f t="shared" si="2"/>
        <v>(16014, 'Holy Saturday','', 'World Wide',NULL,'2016-3-26',NULL,'2016-3-26',NULL,'public',NULL),</v>
      </c>
    </row>
    <row r="14" spans="1:8" x14ac:dyDescent="0.25">
      <c r="A14" s="1">
        <v>15</v>
      </c>
      <c r="B14" t="s">
        <v>98</v>
      </c>
      <c r="C14" t="s">
        <v>91</v>
      </c>
      <c r="D14" s="2">
        <f>DAY(easter)</f>
        <v>27</v>
      </c>
      <c r="E14" s="2">
        <f>MONTH(easter)</f>
        <v>3</v>
      </c>
      <c r="F14">
        <f t="shared" si="0"/>
        <v>16015</v>
      </c>
      <c r="G14" t="str">
        <f t="shared" si="1"/>
        <v>'2016-3-27'</v>
      </c>
      <c r="H14" t="str">
        <f t="shared" si="2"/>
        <v>(16015, 'Easter Day ','', 'World Wide',NULL,'2016-3-27',NULL,'2016-3-27',NULL,'public',NULL),</v>
      </c>
    </row>
    <row r="15" spans="1:8" x14ac:dyDescent="0.25">
      <c r="A15" s="1">
        <v>16</v>
      </c>
      <c r="B15" t="s">
        <v>99</v>
      </c>
      <c r="C15" t="s">
        <v>91</v>
      </c>
      <c r="D15" s="2">
        <f>DAY(easter+1)</f>
        <v>28</v>
      </c>
      <c r="E15" s="2">
        <f>MONTH(easter+1)</f>
        <v>3</v>
      </c>
      <c r="F15">
        <f t="shared" si="0"/>
        <v>16016</v>
      </c>
      <c r="G15" t="str">
        <f t="shared" si="1"/>
        <v>'2016-3-28'</v>
      </c>
      <c r="H15" t="str">
        <f t="shared" si="2"/>
        <v>(16016, 'Easter Monday','', 'World Wide',NULL,'2016-3-28',NULL,'2016-3-28',NULL,'public',NULL),</v>
      </c>
    </row>
    <row r="16" spans="1:8" x14ac:dyDescent="0.25">
      <c r="A16" s="1">
        <v>17</v>
      </c>
      <c r="B16" t="s">
        <v>120</v>
      </c>
      <c r="C16" t="s">
        <v>113</v>
      </c>
      <c r="D16" s="3">
        <v>12</v>
      </c>
      <c r="E16" s="2" t="s">
        <v>154</v>
      </c>
      <c r="F16">
        <f t="shared" si="0"/>
        <v>16017</v>
      </c>
      <c r="G16" t="str">
        <f t="shared" si="1"/>
        <v>'2016-04-12'</v>
      </c>
      <c r="H16" t="str">
        <f t="shared" si="2"/>
        <v>(16017, 'Ramanavami','', 'India',NULL,'2016-04-12',NULL,'2016-04-12',NULL,'public',NULL),</v>
      </c>
    </row>
    <row r="17" spans="1:9" x14ac:dyDescent="0.25">
      <c r="A17" s="1">
        <v>18</v>
      </c>
      <c r="B17" t="s">
        <v>121</v>
      </c>
      <c r="C17" t="s">
        <v>113</v>
      </c>
      <c r="D17" s="3">
        <v>18</v>
      </c>
      <c r="E17" s="2" t="s">
        <v>154</v>
      </c>
      <c r="F17">
        <f t="shared" si="0"/>
        <v>16018</v>
      </c>
      <c r="G17" t="str">
        <f t="shared" si="1"/>
        <v>'2016-04-18'</v>
      </c>
      <c r="H17" t="str">
        <f t="shared" si="2"/>
        <v>(16018, 'Hanuman Jayanthi','', 'India',NULL,'2016-04-18',NULL,'2016-04-18',NULL,'public',NULL),</v>
      </c>
    </row>
    <row r="18" spans="1:9" x14ac:dyDescent="0.25">
      <c r="A18" s="1">
        <v>19</v>
      </c>
      <c r="B18" t="s">
        <v>100</v>
      </c>
      <c r="C18" t="s">
        <v>101</v>
      </c>
      <c r="D18" s="3">
        <v>25</v>
      </c>
      <c r="E18" s="2" t="s">
        <v>154</v>
      </c>
      <c r="F18">
        <f t="shared" si="0"/>
        <v>16019</v>
      </c>
      <c r="G18" t="str">
        <f t="shared" si="1"/>
        <v>'2016-04-25'</v>
      </c>
      <c r="H18" t="str">
        <f t="shared" si="2"/>
        <v>(16019, 'Anzac Day ','', 'Australia',NULL,'2016-04-25',NULL,'2016-04-25',NULL,'public',NULL),</v>
      </c>
    </row>
    <row r="19" spans="1:9" x14ac:dyDescent="0.25">
      <c r="A19" s="1">
        <v>20</v>
      </c>
      <c r="B19" t="s">
        <v>102</v>
      </c>
      <c r="C19" t="s">
        <v>122</v>
      </c>
      <c r="D19" s="2" t="s">
        <v>151</v>
      </c>
      <c r="E19" s="2" t="s">
        <v>155</v>
      </c>
      <c r="F19">
        <f t="shared" si="0"/>
        <v>16020</v>
      </c>
      <c r="G19" t="str">
        <f t="shared" si="1"/>
        <v>'2016-05-01'</v>
      </c>
      <c r="H19" t="str">
        <f t="shared" si="2"/>
        <v>(16020, 'May Day','', 'Germany',NULL,'2016-05-01',NULL,'2016-05-01',NULL,'public',NULL),</v>
      </c>
    </row>
    <row r="20" spans="1:9" x14ac:dyDescent="0.25">
      <c r="A20" s="1">
        <v>21</v>
      </c>
      <c r="B20" t="s">
        <v>102</v>
      </c>
      <c r="C20" t="s">
        <v>103</v>
      </c>
      <c r="D20" s="2" t="s">
        <v>152</v>
      </c>
      <c r="E20" s="2" t="s">
        <v>155</v>
      </c>
      <c r="F20">
        <f t="shared" si="0"/>
        <v>16021</v>
      </c>
      <c r="G20" t="str">
        <f t="shared" si="1"/>
        <v>'2016-05-02'</v>
      </c>
      <c r="H20" t="str">
        <f t="shared" si="2"/>
        <v>(16021, 'May Day','', 'Australia State Holiday (NT)',NULL,'2016-05-02',NULL,'2016-05-02',NULL,'public',NULL),</v>
      </c>
    </row>
    <row r="21" spans="1:9" x14ac:dyDescent="0.25">
      <c r="A21" s="1">
        <v>22</v>
      </c>
      <c r="B21" t="s">
        <v>93</v>
      </c>
      <c r="C21" t="s">
        <v>104</v>
      </c>
      <c r="D21" s="2" t="s">
        <v>152</v>
      </c>
      <c r="E21" s="2" t="s">
        <v>155</v>
      </c>
      <c r="F21">
        <f t="shared" si="0"/>
        <v>16022</v>
      </c>
      <c r="G21" t="str">
        <f t="shared" si="1"/>
        <v>'2016-05-02'</v>
      </c>
      <c r="H21" t="str">
        <f t="shared" si="2"/>
        <v>(16022, 'Labour Day','', 'Australia State Holiday (Qld)',NULL,'2016-05-02',NULL,'2016-05-02',NULL,'public',NULL),</v>
      </c>
    </row>
    <row r="22" spans="1:9" x14ac:dyDescent="0.25">
      <c r="A22" s="1">
        <v>23</v>
      </c>
      <c r="B22" t="s">
        <v>123</v>
      </c>
      <c r="C22" t="s">
        <v>124</v>
      </c>
      <c r="D22" s="2" t="s">
        <v>152</v>
      </c>
      <c r="E22" s="2" t="s">
        <v>155</v>
      </c>
      <c r="F22">
        <f t="shared" si="0"/>
        <v>16023</v>
      </c>
      <c r="G22" t="str">
        <f t="shared" si="1"/>
        <v>'2016-05-02'</v>
      </c>
      <c r="H22" t="str">
        <f t="shared" si="2"/>
        <v>(16023, 'Early May Bank Holiday','', 'UK',NULL,'2016-05-02',NULL,'2016-05-02',NULL,'public',NULL),</v>
      </c>
    </row>
    <row r="23" spans="1:9" x14ac:dyDescent="0.25">
      <c r="A23" s="1">
        <v>24</v>
      </c>
      <c r="B23" t="s">
        <v>125</v>
      </c>
      <c r="C23" t="s">
        <v>101</v>
      </c>
      <c r="D23" s="2" t="s">
        <v>158</v>
      </c>
      <c r="E23" s="2" t="s">
        <v>155</v>
      </c>
      <c r="F23">
        <f t="shared" si="0"/>
        <v>16024</v>
      </c>
      <c r="G23" t="str">
        <f t="shared" si="1"/>
        <v>'2016-05-08'</v>
      </c>
      <c r="H23" t="str">
        <f t="shared" si="2"/>
        <v>(16024, 'Mother\\''s Day','', 'Australia',NULL,'2016-05-08',NULL,'2016-05-08',NULL,'public',NULL),</v>
      </c>
    </row>
    <row r="24" spans="1:9" x14ac:dyDescent="0.25">
      <c r="A24" s="1">
        <v>25</v>
      </c>
      <c r="B24" t="s">
        <v>126</v>
      </c>
      <c r="C24" t="s">
        <v>115</v>
      </c>
      <c r="D24" s="3">
        <v>30</v>
      </c>
      <c r="E24" s="2" t="s">
        <v>155</v>
      </c>
      <c r="F24">
        <f t="shared" si="0"/>
        <v>16025</v>
      </c>
      <c r="G24" t="str">
        <f t="shared" si="1"/>
        <v>'2016-05-30'</v>
      </c>
      <c r="H24" t="str">
        <f t="shared" si="2"/>
        <v>(16025, 'Memorial Day','', 'USA',NULL,'2016-05-30',NULL,'2016-05-30',NULL,'public',NULL),</v>
      </c>
    </row>
    <row r="25" spans="1:9" x14ac:dyDescent="0.25">
      <c r="A25" s="1">
        <v>26</v>
      </c>
      <c r="B25" t="s">
        <v>127</v>
      </c>
      <c r="C25" t="s">
        <v>124</v>
      </c>
      <c r="D25" s="3">
        <v>30</v>
      </c>
      <c r="E25" s="2" t="s">
        <v>155</v>
      </c>
      <c r="F25">
        <f t="shared" ref="F25:F50" si="3">(year-2000)*1000+A25</f>
        <v>16026</v>
      </c>
      <c r="G25" t="str">
        <f t="shared" ref="G25:G50" si="4">CONCATENATE("'",year,"-",E25,"-",D25,"'")</f>
        <v>'2016-05-30'</v>
      </c>
      <c r="H25" t="str">
        <f t="shared" si="2"/>
        <v>(16026, 'Spring Bank Holiday','', 'UK',NULL,'2016-05-30',NULL,'2016-05-30',NULL,'public',NULL),</v>
      </c>
    </row>
    <row r="26" spans="1:9" x14ac:dyDescent="0.25">
      <c r="A26" s="1">
        <v>27</v>
      </c>
      <c r="B26" t="s">
        <v>128</v>
      </c>
      <c r="C26" t="s">
        <v>122</v>
      </c>
      <c r="D26" s="2">
        <f>DAY(easter+39)</f>
        <v>5</v>
      </c>
      <c r="E26" s="2">
        <f>MONTH(easter+39)</f>
        <v>5</v>
      </c>
      <c r="F26">
        <f t="shared" si="3"/>
        <v>16027</v>
      </c>
      <c r="G26" t="str">
        <f t="shared" si="4"/>
        <v>'2016-5-5'</v>
      </c>
      <c r="H26" t="str">
        <f t="shared" si="2"/>
        <v>(16027, 'Ascension Day','', 'Germany',NULL,'2016-5-5',NULL,'2016-5-5',NULL,'public',NULL),</v>
      </c>
    </row>
    <row r="27" spans="1:9" x14ac:dyDescent="0.25">
      <c r="A27" s="1">
        <v>28</v>
      </c>
      <c r="B27" t="s">
        <v>129</v>
      </c>
      <c r="C27" t="s">
        <v>122</v>
      </c>
      <c r="D27" s="2">
        <f>DAY(easter+49)</f>
        <v>15</v>
      </c>
      <c r="E27" s="2">
        <f>MONTH(easter+49)</f>
        <v>5</v>
      </c>
      <c r="F27">
        <f t="shared" si="3"/>
        <v>16028</v>
      </c>
      <c r="G27" t="str">
        <f t="shared" si="4"/>
        <v>'2016-5-15'</v>
      </c>
      <c r="H27" t="str">
        <f t="shared" si="2"/>
        <v>(16028, 'Whit Sunday','', 'Germany',NULL,'2016-5-15',NULL,'2016-5-15',NULL,'public',NULL),</v>
      </c>
    </row>
    <row r="28" spans="1:9" x14ac:dyDescent="0.25">
      <c r="A28" s="1">
        <v>29</v>
      </c>
      <c r="B28" t="s">
        <v>130</v>
      </c>
      <c r="C28" t="s">
        <v>122</v>
      </c>
      <c r="D28" s="2">
        <f>DAY(easter+50)</f>
        <v>16</v>
      </c>
      <c r="E28" s="2">
        <f>MONTH(easter+50)</f>
        <v>5</v>
      </c>
      <c r="F28">
        <f t="shared" si="3"/>
        <v>16029</v>
      </c>
      <c r="G28" t="str">
        <f t="shared" si="4"/>
        <v>'2016-5-16'</v>
      </c>
      <c r="H28" t="str">
        <f t="shared" si="2"/>
        <v>(16029, 'Whit Monday','', 'Germany',NULL,'2016-5-16',NULL,'2016-5-16',NULL,'public',NULL),</v>
      </c>
    </row>
    <row r="29" spans="1:9" x14ac:dyDescent="0.25">
      <c r="A29" s="1">
        <v>30</v>
      </c>
      <c r="B29" t="s">
        <v>105</v>
      </c>
      <c r="C29" t="s">
        <v>101</v>
      </c>
      <c r="D29" s="3">
        <v>13</v>
      </c>
      <c r="E29" s="2" t="s">
        <v>156</v>
      </c>
      <c r="F29">
        <f t="shared" si="3"/>
        <v>16030</v>
      </c>
      <c r="G29" t="str">
        <f t="shared" si="4"/>
        <v>'2016-06-13'</v>
      </c>
      <c r="H29" t="str">
        <f t="shared" si="2"/>
        <v>(16030, 'Queen\\''s Birthday','', 'Australia',NULL,'2016-06-13',NULL,'2016-06-13',NULL,'public',NULL),</v>
      </c>
      <c r="I29" s="6" t="s">
        <v>167</v>
      </c>
    </row>
    <row r="30" spans="1:9" x14ac:dyDescent="0.25">
      <c r="A30" s="1">
        <v>31</v>
      </c>
      <c r="B30" t="s">
        <v>131</v>
      </c>
      <c r="C30" t="s">
        <v>122</v>
      </c>
      <c r="D30" s="2">
        <f>DAY(easter+60)</f>
        <v>26</v>
      </c>
      <c r="E30" s="2">
        <f>MONTH(easter+60)</f>
        <v>5</v>
      </c>
      <c r="F30">
        <f t="shared" si="3"/>
        <v>16031</v>
      </c>
      <c r="G30" t="str">
        <f t="shared" si="4"/>
        <v>'2016-5-26'</v>
      </c>
      <c r="H30" t="str">
        <f t="shared" si="2"/>
        <v>(16031, 'Corpus Christi','', 'Germany',NULL,'2016-5-26',NULL,'2016-5-26',NULL,'public',NULL),</v>
      </c>
    </row>
    <row r="31" spans="1:9" x14ac:dyDescent="0.25">
      <c r="A31" s="1">
        <v>32</v>
      </c>
      <c r="B31" t="s">
        <v>132</v>
      </c>
      <c r="C31" t="s">
        <v>115</v>
      </c>
      <c r="D31" s="3">
        <v>4</v>
      </c>
      <c r="E31" s="2" t="s">
        <v>159</v>
      </c>
      <c r="F31">
        <f t="shared" si="3"/>
        <v>16032</v>
      </c>
      <c r="G31" t="str">
        <f t="shared" si="4"/>
        <v>'2016-07-4'</v>
      </c>
      <c r="H31" t="str">
        <f t="shared" si="2"/>
        <v>(16032, 'Independence Day','', 'USA',NULL,'2016-07-4',NULL,'2016-07-4',NULL,'public',NULL),</v>
      </c>
    </row>
    <row r="32" spans="1:9" x14ac:dyDescent="0.25">
      <c r="A32" s="1">
        <v>33</v>
      </c>
      <c r="B32" t="s">
        <v>133</v>
      </c>
      <c r="C32" t="s">
        <v>122</v>
      </c>
      <c r="D32" s="2" t="s">
        <v>158</v>
      </c>
      <c r="E32" s="2" t="s">
        <v>158</v>
      </c>
      <c r="F32">
        <f t="shared" si="3"/>
        <v>16033</v>
      </c>
      <c r="G32" t="str">
        <f t="shared" si="4"/>
        <v>'2016-08-08'</v>
      </c>
      <c r="H32" t="str">
        <f t="shared" si="2"/>
        <v>(16033, 'Peace Festival','', 'Germany',NULL,'2016-08-08',NULL,'2016-08-08',NULL,'public',NULL),</v>
      </c>
    </row>
    <row r="33" spans="1:9" x14ac:dyDescent="0.25">
      <c r="A33" s="1">
        <v>34</v>
      </c>
      <c r="B33" t="s">
        <v>134</v>
      </c>
      <c r="C33" t="s">
        <v>113</v>
      </c>
      <c r="D33" s="3">
        <v>13</v>
      </c>
      <c r="E33" s="2" t="s">
        <v>158</v>
      </c>
      <c r="F33">
        <f t="shared" si="3"/>
        <v>16034</v>
      </c>
      <c r="G33" t="str">
        <f t="shared" si="4"/>
        <v>'2016-08-13'</v>
      </c>
      <c r="H33" t="str">
        <f t="shared" si="2"/>
        <v>(16034, 'Raksha Bandhan','', 'India',NULL,'2016-08-13',NULL,'2016-08-13',NULL,'public',NULL),</v>
      </c>
    </row>
    <row r="34" spans="1:9" x14ac:dyDescent="0.25">
      <c r="A34" s="1">
        <v>35</v>
      </c>
      <c r="B34" t="s">
        <v>135</v>
      </c>
      <c r="C34" t="s">
        <v>113</v>
      </c>
      <c r="D34" s="3">
        <v>15</v>
      </c>
      <c r="E34" s="2" t="s">
        <v>158</v>
      </c>
      <c r="F34">
        <f t="shared" si="3"/>
        <v>16035</v>
      </c>
      <c r="G34" t="str">
        <f t="shared" si="4"/>
        <v>'2016-08-15'</v>
      </c>
      <c r="H34" t="str">
        <f t="shared" si="2"/>
        <v>(16035, 'Indian Independence Day','', 'India',NULL,'2016-08-15',NULL,'2016-08-15',NULL,'public',NULL),</v>
      </c>
    </row>
    <row r="35" spans="1:9" x14ac:dyDescent="0.25">
      <c r="A35" s="1">
        <v>36</v>
      </c>
      <c r="B35" t="s">
        <v>136</v>
      </c>
      <c r="C35" t="s">
        <v>113</v>
      </c>
      <c r="D35" s="3">
        <v>22</v>
      </c>
      <c r="E35" s="2" t="s">
        <v>158</v>
      </c>
      <c r="F35">
        <f t="shared" si="3"/>
        <v>16036</v>
      </c>
      <c r="G35" t="str">
        <f t="shared" si="4"/>
        <v>'2016-08-22'</v>
      </c>
      <c r="H35" t="str">
        <f t="shared" si="2"/>
        <v>(16036, 'Krishna Jammashthami','', 'India',NULL,'2016-08-22',NULL,'2016-08-22',NULL,'public',NULL),</v>
      </c>
    </row>
    <row r="36" spans="1:9" x14ac:dyDescent="0.25">
      <c r="A36" s="1">
        <v>37</v>
      </c>
      <c r="B36" t="s">
        <v>137</v>
      </c>
      <c r="C36" t="s">
        <v>113</v>
      </c>
      <c r="D36" s="2" t="s">
        <v>151</v>
      </c>
      <c r="E36" s="2" t="s">
        <v>157</v>
      </c>
      <c r="F36">
        <f t="shared" si="3"/>
        <v>16037</v>
      </c>
      <c r="G36" t="str">
        <f t="shared" si="4"/>
        <v>'2016-09-01'</v>
      </c>
      <c r="H36" t="str">
        <f t="shared" si="2"/>
        <v>(16037, 'Ganesh Chathurthi','', 'India',NULL,'2016-09-01',NULL,'2016-09-01',NULL,'public',NULL),</v>
      </c>
    </row>
    <row r="37" spans="1:9" x14ac:dyDescent="0.25">
      <c r="A37" s="1">
        <v>38</v>
      </c>
      <c r="B37" t="s">
        <v>106</v>
      </c>
      <c r="C37" t="s">
        <v>101</v>
      </c>
      <c r="D37" s="2" t="s">
        <v>155</v>
      </c>
      <c r="E37" s="2" t="s">
        <v>157</v>
      </c>
      <c r="F37">
        <f t="shared" si="3"/>
        <v>16038</v>
      </c>
      <c r="G37" t="str">
        <f t="shared" si="4"/>
        <v>'2016-09-05'</v>
      </c>
      <c r="H37" t="str">
        <f t="shared" si="2"/>
        <v>(16038, 'Father\\''s Day','', 'Australia',NULL,'2016-09-05',NULL,'2016-09-05',NULL,'public',NULL),</v>
      </c>
    </row>
    <row r="38" spans="1:9" x14ac:dyDescent="0.25">
      <c r="A38" s="1">
        <v>39</v>
      </c>
      <c r="B38" t="s">
        <v>93</v>
      </c>
      <c r="C38" t="s">
        <v>115</v>
      </c>
      <c r="D38" s="2" t="s">
        <v>155</v>
      </c>
      <c r="E38" s="2" t="s">
        <v>157</v>
      </c>
      <c r="F38">
        <f t="shared" si="3"/>
        <v>16039</v>
      </c>
      <c r="G38" t="str">
        <f t="shared" si="4"/>
        <v>'2016-09-05'</v>
      </c>
      <c r="H38" t="str">
        <f t="shared" si="2"/>
        <v>(16039, 'Labour Day','', 'USA',NULL,'2016-09-05',NULL,'2016-09-05',NULL,'public',NULL),</v>
      </c>
    </row>
    <row r="39" spans="1:9" x14ac:dyDescent="0.25">
      <c r="A39" s="1">
        <v>40</v>
      </c>
      <c r="B39" t="s">
        <v>105</v>
      </c>
      <c r="C39" t="s">
        <v>94</v>
      </c>
      <c r="D39" s="3">
        <v>27</v>
      </c>
      <c r="E39" s="2" t="s">
        <v>157</v>
      </c>
      <c r="F39">
        <f t="shared" si="3"/>
        <v>16040</v>
      </c>
      <c r="G39" t="str">
        <f t="shared" si="4"/>
        <v>'2016-09-27'</v>
      </c>
      <c r="H39" t="str">
        <f t="shared" si="2"/>
        <v>(16040, 'Queen\\''s Birthday','', 'Australia State Holiday (WA)',NULL,'2016-09-27',NULL,'2016-09-27',NULL,'public',NULL),</v>
      </c>
      <c r="I39" s="6" t="s">
        <v>167</v>
      </c>
    </row>
    <row r="40" spans="1:9" x14ac:dyDescent="0.25">
      <c r="A40" s="1">
        <v>41</v>
      </c>
      <c r="B40" t="s">
        <v>138</v>
      </c>
      <c r="C40" t="s">
        <v>113</v>
      </c>
      <c r="D40" s="2" t="s">
        <v>152</v>
      </c>
      <c r="E40" s="3">
        <v>10</v>
      </c>
      <c r="F40">
        <f t="shared" si="3"/>
        <v>16041</v>
      </c>
      <c r="G40" t="str">
        <f t="shared" si="4"/>
        <v>'2016-10-02'</v>
      </c>
      <c r="H40" t="str">
        <f t="shared" si="2"/>
        <v>(16041, 'Mahatma Gandhi Jayanti','', 'India',NULL,'2016-10-02',NULL,'2016-10-02',NULL,'public',NULL),</v>
      </c>
    </row>
    <row r="41" spans="1:9" x14ac:dyDescent="0.25">
      <c r="A41" s="1">
        <v>42</v>
      </c>
      <c r="B41" t="s">
        <v>139</v>
      </c>
      <c r="C41" t="s">
        <v>122</v>
      </c>
      <c r="D41" s="2" t="s">
        <v>153</v>
      </c>
      <c r="E41" s="3">
        <v>10</v>
      </c>
      <c r="F41">
        <f t="shared" si="3"/>
        <v>16042</v>
      </c>
      <c r="G41" t="str">
        <f t="shared" si="4"/>
        <v>'2016-10-03'</v>
      </c>
      <c r="H41" t="str">
        <f t="shared" si="2"/>
        <v>(16042, 'Day of German Unity','', 'Germany',NULL,'2016-10-03',NULL,'2016-10-03',NULL,'public',NULL),</v>
      </c>
    </row>
    <row r="42" spans="1:9" x14ac:dyDescent="0.25">
      <c r="A42" s="1">
        <v>43</v>
      </c>
      <c r="B42" t="s">
        <v>93</v>
      </c>
      <c r="C42" t="s">
        <v>150</v>
      </c>
      <c r="D42" s="2" t="s">
        <v>154</v>
      </c>
      <c r="E42">
        <v>10</v>
      </c>
      <c r="F42">
        <f t="shared" si="3"/>
        <v>16043</v>
      </c>
      <c r="G42" t="str">
        <f t="shared" si="4"/>
        <v>'2016-10-04'</v>
      </c>
      <c r="H42" t="str">
        <f t="shared" si="2"/>
        <v>(16043, 'Labour Day','', 'Australia State Holiday (ACT, NSW, SA),NULL,'2016-10-04',NULL,'2016-10-04',NULL,'public',NULL),</v>
      </c>
    </row>
    <row r="43" spans="1:9" x14ac:dyDescent="0.25">
      <c r="A43" s="1">
        <v>44</v>
      </c>
      <c r="B43" t="s">
        <v>140</v>
      </c>
      <c r="C43" t="s">
        <v>113</v>
      </c>
      <c r="D43" s="2" t="s">
        <v>156</v>
      </c>
      <c r="E43">
        <v>10</v>
      </c>
      <c r="F43">
        <f t="shared" si="3"/>
        <v>16044</v>
      </c>
      <c r="G43" t="str">
        <f t="shared" si="4"/>
        <v>'2016-10-06'</v>
      </c>
      <c r="H43" t="str">
        <f t="shared" si="2"/>
        <v>(16044, 'Dussera','', 'India',NULL,'2016-10-06',NULL,'2016-10-06',NULL,'public',NULL),</v>
      </c>
    </row>
    <row r="44" spans="1:9" x14ac:dyDescent="0.25">
      <c r="A44" s="1">
        <v>45</v>
      </c>
      <c r="B44" t="s">
        <v>141</v>
      </c>
      <c r="C44" t="s">
        <v>115</v>
      </c>
      <c r="D44" s="3">
        <v>10</v>
      </c>
      <c r="E44">
        <v>10</v>
      </c>
      <c r="F44">
        <f t="shared" si="3"/>
        <v>16045</v>
      </c>
      <c r="G44" t="str">
        <f t="shared" si="4"/>
        <v>'2016-10-10'</v>
      </c>
      <c r="H44" t="str">
        <f t="shared" si="2"/>
        <v>(16045, 'Columbus Day','', 'USA',NULL,'2016-10-10',NULL,'2016-10-10',NULL,'public',NULL),</v>
      </c>
    </row>
    <row r="45" spans="1:9" x14ac:dyDescent="0.25">
      <c r="A45" s="1">
        <v>46</v>
      </c>
      <c r="B45" t="s">
        <v>142</v>
      </c>
      <c r="C45" t="s">
        <v>113</v>
      </c>
      <c r="D45" s="3">
        <v>26</v>
      </c>
      <c r="E45">
        <v>10</v>
      </c>
      <c r="F45">
        <f t="shared" si="3"/>
        <v>16046</v>
      </c>
      <c r="G45" t="str">
        <f t="shared" si="4"/>
        <v>'2016-10-26'</v>
      </c>
      <c r="H45" t="str">
        <f t="shared" si="2"/>
        <v>(16046, 'Diwali','', 'India',NULL,'2016-10-26',NULL,'2016-10-26',NULL,'public',NULL),</v>
      </c>
    </row>
    <row r="46" spans="1:9" x14ac:dyDescent="0.25">
      <c r="A46" s="1">
        <v>47</v>
      </c>
      <c r="B46" t="s">
        <v>107</v>
      </c>
      <c r="C46" t="s">
        <v>91</v>
      </c>
      <c r="D46" s="3">
        <v>31</v>
      </c>
      <c r="E46">
        <v>10</v>
      </c>
      <c r="F46">
        <f t="shared" si="3"/>
        <v>16047</v>
      </c>
      <c r="G46" t="str">
        <f t="shared" si="4"/>
        <v>'2016-10-31'</v>
      </c>
      <c r="H46" t="str">
        <f t="shared" si="2"/>
        <v>(16047, 'Halloween','', 'World Wide',NULL,'2016-10-31',NULL,'2016-10-31',NULL,'public',NULL),</v>
      </c>
    </row>
    <row r="47" spans="1:9" x14ac:dyDescent="0.25">
      <c r="A47" s="1">
        <v>48</v>
      </c>
      <c r="B47" t="s">
        <v>143</v>
      </c>
      <c r="C47" t="s">
        <v>122</v>
      </c>
      <c r="D47" s="3">
        <v>31</v>
      </c>
      <c r="E47">
        <v>10</v>
      </c>
      <c r="F47">
        <f t="shared" si="3"/>
        <v>16048</v>
      </c>
      <c r="G47" t="str">
        <f t="shared" si="4"/>
        <v>'2016-10-31'</v>
      </c>
      <c r="H47" t="str">
        <f t="shared" si="2"/>
        <v>(16048, 'Reformation Day','', 'Germany',NULL,'2016-10-31',NULL,'2016-10-31',NULL,'public',NULL),</v>
      </c>
    </row>
    <row r="48" spans="1:9" x14ac:dyDescent="0.25">
      <c r="A48" s="1">
        <v>49</v>
      </c>
      <c r="B48" t="s">
        <v>144</v>
      </c>
      <c r="C48" t="s">
        <v>122</v>
      </c>
      <c r="D48" s="2" t="s">
        <v>151</v>
      </c>
      <c r="E48">
        <v>11</v>
      </c>
      <c r="F48">
        <f t="shared" si="3"/>
        <v>16049</v>
      </c>
      <c r="G48" t="str">
        <f t="shared" si="4"/>
        <v>'2016-11-01'</v>
      </c>
      <c r="H48" t="str">
        <f t="shared" si="2"/>
        <v>(16049, 'All Saints','', 'Germany',NULL,'2016-11-01',NULL,'2016-11-01',NULL,'public',NULL),</v>
      </c>
    </row>
    <row r="49" spans="1:8" x14ac:dyDescent="0.25">
      <c r="A49" s="1">
        <v>50</v>
      </c>
      <c r="B49" t="s">
        <v>145</v>
      </c>
      <c r="C49" t="s">
        <v>124</v>
      </c>
      <c r="D49" s="2" t="s">
        <v>155</v>
      </c>
      <c r="E49">
        <v>11</v>
      </c>
      <c r="F49">
        <f t="shared" si="3"/>
        <v>16050</v>
      </c>
      <c r="G49" t="str">
        <f t="shared" si="4"/>
        <v>'2016-11-05'</v>
      </c>
      <c r="H49" t="str">
        <f t="shared" si="2"/>
        <v>(16050, 'Guy Fawkes Day','', 'UK',NULL,'2016-11-05',NULL,'2016-11-05',NULL,'public',NULL),</v>
      </c>
    </row>
    <row r="50" spans="1:8" x14ac:dyDescent="0.25">
      <c r="A50" s="1">
        <v>51</v>
      </c>
      <c r="B50" t="s">
        <v>108</v>
      </c>
      <c r="C50" t="s">
        <v>91</v>
      </c>
      <c r="D50" s="3">
        <v>11</v>
      </c>
      <c r="E50">
        <v>11</v>
      </c>
      <c r="F50">
        <f t="shared" si="3"/>
        <v>16051</v>
      </c>
      <c r="G50" t="str">
        <f t="shared" si="4"/>
        <v>'2016-11-11'</v>
      </c>
      <c r="H50" t="str">
        <f t="shared" si="2"/>
        <v>(16051, 'Remembrance Day','', 'World Wide',NULL,'2016-11-11',NULL,'2016-11-11',NULL,'public',NULL),</v>
      </c>
    </row>
    <row r="51" spans="1:8" x14ac:dyDescent="0.25">
      <c r="A51" s="1">
        <v>52</v>
      </c>
      <c r="B51" t="s">
        <v>146</v>
      </c>
      <c r="C51" t="s">
        <v>115</v>
      </c>
      <c r="D51" s="3">
        <v>11</v>
      </c>
      <c r="E51">
        <v>11</v>
      </c>
      <c r="F51">
        <f t="shared" ref="F51:F59" si="5">(year-2000)*1000+A51</f>
        <v>16052</v>
      </c>
      <c r="G51" t="str">
        <f t="shared" ref="G51:G57" si="6">CONCATENATE("'",year,"-",E51,"-",D51,"'")</f>
        <v>'2016-11-11'</v>
      </c>
      <c r="H51" t="str">
        <f t="shared" ref="H51:H57" si="7">CONCATENATE("(",F51,",",B51,",'',",C51,",NULL,",G51,",NULL,",G51,",NULL,'public',NULL),")</f>
        <v>(16052, 'Veterans Day','', 'USA',NULL,'2016-11-11',NULL,'2016-11-11',NULL,'public',NULL),</v>
      </c>
    </row>
    <row r="52" spans="1:8" x14ac:dyDescent="0.25">
      <c r="A52" s="1">
        <v>53</v>
      </c>
      <c r="B52" t="s">
        <v>147</v>
      </c>
      <c r="C52" t="s">
        <v>115</v>
      </c>
      <c r="D52" s="3">
        <v>24</v>
      </c>
      <c r="E52">
        <v>11</v>
      </c>
      <c r="F52">
        <f t="shared" si="5"/>
        <v>16053</v>
      </c>
      <c r="G52" t="str">
        <f t="shared" si="6"/>
        <v>'2016-11-24'</v>
      </c>
      <c r="H52" t="str">
        <f t="shared" si="7"/>
        <v>(16053, 'Thanks Giving Day','', 'USA',NULL,'2016-11-24',NULL,'2016-11-24',NULL,'public',NULL),</v>
      </c>
    </row>
    <row r="53" spans="1:8" x14ac:dyDescent="0.25">
      <c r="A53" s="1">
        <v>54</v>
      </c>
      <c r="B53" t="s">
        <v>109</v>
      </c>
      <c r="C53" t="s">
        <v>91</v>
      </c>
      <c r="D53" s="3">
        <v>24</v>
      </c>
      <c r="E53">
        <v>12</v>
      </c>
      <c r="F53">
        <f t="shared" si="5"/>
        <v>16054</v>
      </c>
      <c r="G53" t="str">
        <f t="shared" si="6"/>
        <v>'2016-12-24'</v>
      </c>
      <c r="H53" t="str">
        <f t="shared" si="7"/>
        <v>(16054, 'Christmas Eve','', 'World Wide',NULL,'2016-12-24',NULL,'2016-12-24',NULL,'public',NULL),</v>
      </c>
    </row>
    <row r="54" spans="1:8" x14ac:dyDescent="0.25">
      <c r="A54" s="1">
        <v>55</v>
      </c>
      <c r="B54" t="s">
        <v>110</v>
      </c>
      <c r="C54" t="s">
        <v>91</v>
      </c>
      <c r="D54" s="3">
        <v>25</v>
      </c>
      <c r="E54">
        <v>12</v>
      </c>
      <c r="F54">
        <f t="shared" si="5"/>
        <v>16055</v>
      </c>
      <c r="G54" t="str">
        <f t="shared" si="6"/>
        <v>'2016-12-25'</v>
      </c>
      <c r="H54" t="str">
        <f t="shared" si="7"/>
        <v>(16055, 'Christmas Day','', 'World Wide',NULL,'2016-12-25',NULL,'2016-12-25',NULL,'public',NULL),</v>
      </c>
    </row>
    <row r="55" spans="1:8" x14ac:dyDescent="0.25">
      <c r="A55" s="1">
        <v>56</v>
      </c>
      <c r="B55" t="s">
        <v>111</v>
      </c>
      <c r="C55" t="s">
        <v>91</v>
      </c>
      <c r="D55" s="3">
        <v>26</v>
      </c>
      <c r="E55">
        <v>12</v>
      </c>
      <c r="F55">
        <f t="shared" si="5"/>
        <v>16056</v>
      </c>
      <c r="G55" t="str">
        <f t="shared" si="6"/>
        <v>'2016-12-26'</v>
      </c>
      <c r="H55" t="str">
        <f t="shared" si="7"/>
        <v>(16056, 'Boxing Day','', 'World Wide',NULL,'2016-12-26',NULL,'2016-12-26',NULL,'public',NULL),</v>
      </c>
    </row>
    <row r="56" spans="1:8" x14ac:dyDescent="0.25">
      <c r="A56" s="1">
        <v>57</v>
      </c>
      <c r="B56" t="s">
        <v>148</v>
      </c>
      <c r="C56" t="s">
        <v>101</v>
      </c>
      <c r="D56" s="3">
        <v>27</v>
      </c>
      <c r="E56">
        <v>12</v>
      </c>
      <c r="F56">
        <f t="shared" si="5"/>
        <v>16057</v>
      </c>
      <c r="G56" t="str">
        <f t="shared" si="6"/>
        <v>'2016-12-27'</v>
      </c>
      <c r="H56" t="str">
        <f t="shared" si="7"/>
        <v>(16057, 'Boxing Day Holiday','', 'Australia',NULL,'2016-12-27',NULL,'2016-12-27',NULL,'public',NULL),</v>
      </c>
    </row>
    <row r="57" spans="1:8" x14ac:dyDescent="0.25">
      <c r="A57" s="1">
        <v>58</v>
      </c>
      <c r="B57" t="s">
        <v>112</v>
      </c>
      <c r="C57" t="s">
        <v>91</v>
      </c>
      <c r="D57" s="3">
        <v>31</v>
      </c>
      <c r="E57">
        <v>12</v>
      </c>
      <c r="F57">
        <f t="shared" si="5"/>
        <v>16058</v>
      </c>
      <c r="G57" t="str">
        <f t="shared" si="6"/>
        <v>'2016-12-31'</v>
      </c>
      <c r="H57" t="str">
        <f t="shared" si="7"/>
        <v>(16058, 'New Year\\''s Eve','', 'World Wide',NULL,'2016-12-31',NULL,'2016-12-31',NULL,'public',NULL),</v>
      </c>
    </row>
    <row r="59" spans="1:8" x14ac:dyDescent="0.25">
      <c r="F59">
        <f>(year-2000)*1000+999</f>
        <v>16999</v>
      </c>
      <c r="H59" t="str">
        <f>CONCATENATE("(",F59,", '','', '',NULL,'',NULL,'',NULL,'public',NULL);")</f>
        <v>(16999, '','', '',NULL,'',NULL,'',NULL,'public',NULL);</v>
      </c>
    </row>
  </sheetData>
  <autoFilter ref="A2:H59">
    <sortState ref="A3:H82">
      <sortCondition ref="G2:G82"/>
    </sortState>
  </autoFilter>
  <sortState ref="A1:M81">
    <sortCondition ref="D2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easter</vt:lpstr>
      <vt:lpstr>year</vt:lpstr>
    </vt:vector>
  </TitlesOfParts>
  <Company>SQS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Mohaupt</dc:creator>
  <cp:lastModifiedBy>Thomas Mohaupt</cp:lastModifiedBy>
  <dcterms:created xsi:type="dcterms:W3CDTF">2015-12-16T13:39:41Z</dcterms:created>
  <dcterms:modified xsi:type="dcterms:W3CDTF">2015-12-17T13:20:26Z</dcterms:modified>
</cp:coreProperties>
</file>