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ans\OneDrive\Pictures\Image SS-Fastware\"/>
    </mc:Choice>
  </mc:AlternateContent>
  <xr:revisionPtr revIDLastSave="0" documentId="13_ncr:1_{0201F6C8-B2AB-4851-9D84-AB456C785CB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2" sheetId="2" r:id="rId1"/>
    <sheet name="Lembar1" sheetId="3" r:id="rId2"/>
    <sheet name="Lembar2" sheetId="4" r:id="rId3"/>
    <sheet name="Lembar3" sheetId="5" r:id="rId4"/>
    <sheet name="Lembar4" sheetId="6" r:id="rId5"/>
    <sheet name="Lembar5" sheetId="7" r:id="rId6"/>
    <sheet name="Sheet1" sheetId="1" r:id="rId7"/>
  </sheets>
  <calcPr calcId="191029"/>
  <pivotCaches>
    <pivotCache cacheId="0" r:id="rId8"/>
    <pivotCache cacheId="11" r:id="rId9"/>
    <pivotCache cacheId="24" r:id="rId10"/>
    <pivotCache cacheId="40" r:id="rId11"/>
    <pivotCache cacheId="50" r:id="rId12"/>
    <pivotCache cacheId="74" r:id="rId13"/>
  </pivotCaches>
</workbook>
</file>

<file path=xl/calcChain.xml><?xml version="1.0" encoding="utf-8"?>
<calcChain xmlns="http://schemas.openxmlformats.org/spreadsheetml/2006/main">
  <c r="C17" i="7" l="1"/>
  <c r="C16" i="7"/>
  <c r="B15" i="6"/>
  <c r="B14" i="6"/>
  <c r="B13" i="5"/>
  <c r="B12" i="5"/>
  <c r="E5" i="5"/>
  <c r="E4" i="5"/>
  <c r="B14" i="4"/>
  <c r="B13" i="4"/>
  <c r="D5" i="4"/>
  <c r="D4" i="4"/>
  <c r="B23" i="2"/>
  <c r="B22" i="2"/>
  <c r="B21" i="2"/>
  <c r="B20" i="2"/>
  <c r="B19" i="2"/>
</calcChain>
</file>

<file path=xl/sharedStrings.xml><?xml version="1.0" encoding="utf-8"?>
<sst xmlns="http://schemas.openxmlformats.org/spreadsheetml/2006/main" count="178" uniqueCount="45">
  <si>
    <t>Departemen</t>
  </si>
  <si>
    <t>Sum of Kemudahan</t>
  </si>
  <si>
    <t>Sum of Kemudahan Akses</t>
  </si>
  <si>
    <t>Sum of Desain &amp; Fungsional</t>
  </si>
  <si>
    <t>Sum of Penggunaan Sistem Secara Keseluruhan</t>
  </si>
  <si>
    <t>Sum of Kecepatan Akses</t>
  </si>
  <si>
    <t>Cutting &amp; Machining</t>
  </si>
  <si>
    <t>HT</t>
  </si>
  <si>
    <t>Maintenance</t>
  </si>
  <si>
    <t>Sales</t>
  </si>
  <si>
    <t>Grand Total</t>
  </si>
  <si>
    <t>Kemudahan</t>
  </si>
  <si>
    <t>Timestamp</t>
  </si>
  <si>
    <t>Jenis Penilaian</t>
  </si>
  <si>
    <t>Kemudahan Akses</t>
  </si>
  <si>
    <t>Desain &amp; Fungsional</t>
  </si>
  <si>
    <t>Kecepatan Akses</t>
  </si>
  <si>
    <t>Penggunaan Sistem Secara Keseluruhan</t>
  </si>
  <si>
    <t>Masukan, Kritik &amp; Saran</t>
  </si>
  <si>
    <t>Repair Maintenance</t>
  </si>
  <si>
    <t>Histori pengecekan setelah melewati tanggal yang ditentukan hilang sebelum form fpp finish</t>
  </si>
  <si>
    <t>Masih ada doble permintaan perbaikan mesin dengan permasalahan yang sama</t>
  </si>
  <si>
    <t>Sudah Bagus</t>
  </si>
  <si>
    <t>Lanjutkeun</t>
  </si>
  <si>
    <t>Konsisten</t>
  </si>
  <si>
    <t>Perlu ada 1 orang yang menjadi penanggung jawab di setiap divisi</t>
  </si>
  <si>
    <t>Semoga bisa terus dikembangkan</t>
  </si>
  <si>
    <t>Sangat membantu, semoga dapat dikembangkan lebih baik lagi</t>
  </si>
  <si>
    <t>Bagus</t>
  </si>
  <si>
    <t>Agak lambat dikit saat proses submit</t>
  </si>
  <si>
    <t>Muter-muter aplikasinya</t>
  </si>
  <si>
    <t>Terus kembangkan</t>
  </si>
  <si>
    <t>total</t>
  </si>
  <si>
    <t>Hitung dari Kemudahan</t>
  </si>
  <si>
    <t>Pengguna</t>
  </si>
  <si>
    <t>Hitung dari Kemudahan Akses</t>
  </si>
  <si>
    <t>Hak Akses</t>
  </si>
  <si>
    <t>Hitung dari Desain &amp; Fungsional</t>
  </si>
  <si>
    <t>Pengunaa</t>
  </si>
  <si>
    <t>Hitung dari Kecepatan Akses</t>
  </si>
  <si>
    <t>Jumlah</t>
  </si>
  <si>
    <t>Rata-rata</t>
  </si>
  <si>
    <t>Menjalankan Total</t>
  </si>
  <si>
    <t>Hitung</t>
  </si>
  <si>
    <t>Hitung dari Penggunaan Sistem Secara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</si>
</sst>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yyyy/m/d\ h:mm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8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2">
    <cellStyle name="Normal" xfId="0" builtinId="0"/>
    <cellStyle name="Persen" xfId="1" builtinId="5"/>
  </cellStyles>
  <dxfs count="2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15"/>
      <tableStyleElement type="totalRow" dxfId="14"/>
      <tableStyleElement type="firstRowStripe" dxfId="13"/>
      <tableStyleElement type="firstColumnStripe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Sheet2!$B$18</c:f>
              <c:strCache>
                <c:ptCount val="1"/>
                <c:pt idx="0">
                  <c:v>Kemudahan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B-4846-A59C-4AEDF6C44FF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B-4846-A59C-4AEDF6C44FF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DB-4846-A59C-4AEDF6C44FF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DB-4846-A59C-4AEDF6C44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Sheet2!$A$19:$A$22</c:f>
              <c:strCache>
                <c:ptCount val="4"/>
                <c:pt idx="0">
                  <c:v>Cutting &amp; Machining</c:v>
                </c:pt>
                <c:pt idx="1">
                  <c:v>HT</c:v>
                </c:pt>
                <c:pt idx="2">
                  <c:v>Maintenance</c:v>
                </c:pt>
                <c:pt idx="3">
                  <c:v>Sales</c:v>
                </c:pt>
              </c:strCache>
            </c:strRef>
          </c:cat>
          <c:val>
            <c:numRef>
              <c:f>Sheet2!$B$19:$B$22</c:f>
              <c:numCache>
                <c:formatCode>0%</c:formatCode>
                <c:ptCount val="4"/>
                <c:pt idx="0">
                  <c:v>0.31818181818181801</c:v>
                </c:pt>
                <c:pt idx="1">
                  <c:v>0.22727272727272699</c:v>
                </c:pt>
                <c:pt idx="2">
                  <c:v>0.27272727272727298</c:v>
                </c:pt>
                <c:pt idx="3">
                  <c:v>0.18181818181818199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DB-4846-A59C-4AEDF6C44F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[Book1.xlsx]Lembar5!PivotTable37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Penggunaan Sistem Secara Keseluruhan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Lembar5!$A$4:$A$6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total</c:v>
                </c:pt>
              </c:strCache>
            </c:strRef>
          </c:cat>
          <c:val>
            <c:numRef>
              <c:f>Lembar5!$B$4:$B$6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6-436D-B41F-E80127F4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0959"/>
        <c:axId val="61414639"/>
      </c:barChart>
      <c:catAx>
        <c:axId val="614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4639"/>
        <c:crosses val="autoZero"/>
        <c:auto val="1"/>
        <c:lblAlgn val="ctr"/>
        <c:lblOffset val="100"/>
        <c:noMultiLvlLbl val="0"/>
      </c:catAx>
      <c:valAx>
        <c:axId val="614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Penggunaan Sistem Secara Keseluruhan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Lembar5!$C$13</c:f>
              <c:strCache>
                <c:ptCount val="1"/>
                <c:pt idx="0">
                  <c:v>Pengguna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Lembar5!$C$14:$C$18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0.83333333333333337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3D6-AB6E-0C37E187BF47}"/>
            </c:ext>
          </c:extLst>
        </c:ser>
        <c:ser>
          <c:idx val="1"/>
          <c:order val="1"/>
          <c:tx>
            <c:strRef>
              <c:f>Lembar5!$D$13</c:f>
              <c:strCache>
                <c:ptCount val="1"/>
                <c:pt idx="0">
                  <c:v>Penggunaan Sistem Secara Keseluruhan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Lembar5!$D$14:$D$18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D-43D6-AB6E-0C37E18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7919"/>
        <c:axId val="61408879"/>
      </c:barChart>
      <c:catAx>
        <c:axId val="61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8879"/>
        <c:crosses val="autoZero"/>
        <c:auto val="1"/>
        <c:lblAlgn val="ctr"/>
        <c:lblOffset val="100"/>
        <c:noMultiLvlLbl val="0"/>
      </c:catAx>
      <c:valAx>
        <c:axId val="614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[Book1.xlsx]Lembar1!PivotTable6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Kemudahan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Lembar1!$A$4:$A$7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total</c:v>
                </c:pt>
              </c:strCache>
            </c:strRef>
          </c:cat>
          <c:val>
            <c:numRef>
              <c:f>Lembar1!$B$4:$B$7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75B-B437-733CA34F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365663"/>
        <c:axId val="1733433295"/>
      </c:barChart>
      <c:catAx>
        <c:axId val="20043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33295"/>
        <c:crosses val="autoZero"/>
        <c:auto val="1"/>
        <c:lblAlgn val="ctr"/>
        <c:lblOffset val="100"/>
        <c:noMultiLvlLbl val="0"/>
      </c:catAx>
      <c:valAx>
        <c:axId val="17334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Kemudahan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Lembar1!$B$10</c:f>
              <c:strCache>
                <c:ptCount val="1"/>
                <c:pt idx="0">
                  <c:v>Pengguna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Lembar1!$B$11:$B$15</c:f>
              <c:numCache>
                <c:formatCode>0%</c:formatCode>
                <c:ptCount val="5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D-4BF8-9D0E-8EFD946B6FC2}"/>
            </c:ext>
          </c:extLst>
        </c:ser>
        <c:ser>
          <c:idx val="1"/>
          <c:order val="1"/>
          <c:tx>
            <c:strRef>
              <c:f>Lembar1!$C$10</c:f>
              <c:strCache>
                <c:ptCount val="1"/>
                <c:pt idx="0">
                  <c:v>Kemudahan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Lembar1!$C$11:$C$15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D-4BF8-9D0E-8EFD946B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9119"/>
        <c:axId val="61438639"/>
      </c:barChart>
      <c:catAx>
        <c:axId val="614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8639"/>
        <c:crosses val="autoZero"/>
        <c:auto val="1"/>
        <c:lblAlgn val="ctr"/>
        <c:lblOffset val="100"/>
        <c:noMultiLvlLbl val="0"/>
      </c:catAx>
      <c:valAx>
        <c:axId val="614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[Book1.xlsx]Lembar2!PivotTable12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Kemudahan Akses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Lembar2!$A$4:$A$6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total</c:v>
                </c:pt>
              </c:strCache>
            </c:strRef>
          </c:cat>
          <c:val>
            <c:numRef>
              <c:f>Lembar2!$B$4:$B$6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9-4591-8056-DEF7FBA9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28079"/>
        <c:axId val="61419439"/>
      </c:barChart>
      <c:catAx>
        <c:axId val="6142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439"/>
        <c:crosses val="autoZero"/>
        <c:auto val="1"/>
        <c:lblAlgn val="ctr"/>
        <c:lblOffset val="100"/>
        <c:noMultiLvlLbl val="0"/>
      </c:catAx>
      <c:valAx>
        <c:axId val="614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Kemudahan Akses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Lembar2!$B$10</c:f>
              <c:strCache>
                <c:ptCount val="1"/>
                <c:pt idx="0">
                  <c:v>Pengguna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Lembar2!$B$11:$B$15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4-4EE3-ABAD-617A223664DF}"/>
            </c:ext>
          </c:extLst>
        </c:ser>
        <c:ser>
          <c:idx val="1"/>
          <c:order val="1"/>
          <c:tx>
            <c:strRef>
              <c:f>Lembar2!$C$10</c:f>
              <c:strCache>
                <c:ptCount val="1"/>
                <c:pt idx="0">
                  <c:v>Hak Akses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Lembar2!$C$11:$C$15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4-4EE3-ABAD-617A22366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5279"/>
        <c:axId val="61422799"/>
      </c:barChart>
      <c:catAx>
        <c:axId val="614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2799"/>
        <c:crosses val="autoZero"/>
        <c:auto val="1"/>
        <c:lblAlgn val="ctr"/>
        <c:lblOffset val="100"/>
        <c:noMultiLvlLbl val="0"/>
      </c:catAx>
      <c:valAx>
        <c:axId val="614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[Book1.xlsx]Lembar3!PivotTable20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Desain &amp; Fungsional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Lembar3!$A$4:$A$6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total</c:v>
                </c:pt>
              </c:strCache>
            </c:strRef>
          </c:cat>
          <c:val>
            <c:numRef>
              <c:f>Lembar3!$B$4:$B$6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604-85DD-C1A07632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61551"/>
        <c:axId val="2016662511"/>
      </c:barChart>
      <c:catAx>
        <c:axId val="20166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62511"/>
        <c:crosses val="autoZero"/>
        <c:auto val="1"/>
        <c:lblAlgn val="ctr"/>
        <c:lblOffset val="100"/>
        <c:noMultiLvlLbl val="0"/>
      </c:catAx>
      <c:valAx>
        <c:axId val="2016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Desain &amp; Fungsional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Lembar3!$B$9</c:f>
              <c:strCache>
                <c:ptCount val="1"/>
                <c:pt idx="0">
                  <c:v>Pengunaa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Lembar3!$B$10:$B$14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0.91666666666666663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E-4B2C-8A2C-DE7BDD32C260}"/>
            </c:ext>
          </c:extLst>
        </c:ser>
        <c:ser>
          <c:idx val="1"/>
          <c:order val="1"/>
          <c:tx>
            <c:strRef>
              <c:f>Lembar3!$C$9</c:f>
              <c:strCache>
                <c:ptCount val="1"/>
                <c:pt idx="0">
                  <c:v>Hitung dari Desain &amp; Fungsional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Lembar3!$C$10:$C$14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B2C-8A2C-DE7BDD32C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135"/>
        <c:axId val="10544495"/>
      </c:barChart>
      <c:catAx>
        <c:axId val="105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95"/>
        <c:crosses val="autoZero"/>
        <c:auto val="1"/>
        <c:lblAlgn val="ctr"/>
        <c:lblOffset val="100"/>
        <c:noMultiLvlLbl val="0"/>
      </c:catAx>
      <c:valAx>
        <c:axId val="105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[Book1.xlsx]Lembar4!PivotTable25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Kecepatan Akses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Lembar4!$A$4:$A$6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total</c:v>
                </c:pt>
              </c:strCache>
            </c:strRef>
          </c:cat>
          <c:val>
            <c:numRef>
              <c:f>Lembar4!$B$4:$B$6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43C9-9A59-7F1DFFB1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656271"/>
        <c:axId val="2016656751"/>
      </c:barChart>
      <c:catAx>
        <c:axId val="20166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56751"/>
        <c:crosses val="autoZero"/>
        <c:auto val="1"/>
        <c:lblAlgn val="ctr"/>
        <c:lblOffset val="100"/>
        <c:noMultiLvlLbl val="0"/>
      </c:catAx>
      <c:valAx>
        <c:axId val="20166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Kecepatan</a:t>
            </a:r>
            <a:r>
              <a:rPr lang="en-ID" baseline="0"/>
              <a:t> Akses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Lembar4!$B$11</c:f>
              <c:strCache>
                <c:ptCount val="1"/>
                <c:pt idx="0">
                  <c:v>Pengguna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Lembar4!$B$12:$B$16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EF6-AA75-CB2A6209EA36}"/>
            </c:ext>
          </c:extLst>
        </c:ser>
        <c:ser>
          <c:idx val="1"/>
          <c:order val="1"/>
          <c:tx>
            <c:strRef>
              <c:f>Lembar4!$C$11</c:f>
              <c:strCache>
                <c:ptCount val="1"/>
                <c:pt idx="0">
                  <c:v>Kecepatan Akses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Lembar4!$C$12:$C$16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0-4EF6-AA75-CB2A6209E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9775"/>
        <c:axId val="10545455"/>
      </c:barChart>
      <c:catAx>
        <c:axId val="105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455"/>
        <c:crosses val="autoZero"/>
        <c:auto val="1"/>
        <c:lblAlgn val="ctr"/>
        <c:lblOffset val="100"/>
        <c:noMultiLvlLbl val="0"/>
      </c:catAx>
      <c:valAx>
        <c:axId val="105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17</xdr:row>
      <xdr:rowOff>12700</xdr:rowOff>
    </xdr:from>
    <xdr:to>
      <xdr:col>5</xdr:col>
      <xdr:colOff>1131570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11</xdr:row>
      <xdr:rowOff>157162</xdr:rowOff>
    </xdr:from>
    <xdr:to>
      <xdr:col>27</xdr:col>
      <xdr:colOff>76200</xdr:colOff>
      <xdr:row>26</xdr:row>
      <xdr:rowOff>42862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3CA8E5B-8387-6C84-347E-0E325270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8</xdr:row>
      <xdr:rowOff>138111</xdr:rowOff>
    </xdr:from>
    <xdr:to>
      <xdr:col>14</xdr:col>
      <xdr:colOff>409575</xdr:colOff>
      <xdr:row>25</xdr:row>
      <xdr:rowOff>180974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E784BB97-04B0-68B3-229F-6E9CC7DC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519112</xdr:colOff>
      <xdr:row>11</xdr:row>
      <xdr:rowOff>52387</xdr:rowOff>
    </xdr:from>
    <xdr:to>
      <xdr:col>25</xdr:col>
      <xdr:colOff>214312</xdr:colOff>
      <xdr:row>25</xdr:row>
      <xdr:rowOff>128587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E19FB776-FBE3-D92B-627E-4F19C9A2C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109537</xdr:rowOff>
    </xdr:from>
    <xdr:to>
      <xdr:col>13</xdr:col>
      <xdr:colOff>285749</xdr:colOff>
      <xdr:row>24</xdr:row>
      <xdr:rowOff>66675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88F1CFF4-D809-ABF3-7AA7-54BE498C2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157162</xdr:colOff>
      <xdr:row>15</xdr:row>
      <xdr:rowOff>33337</xdr:rowOff>
    </xdr:from>
    <xdr:to>
      <xdr:col>26</xdr:col>
      <xdr:colOff>461962</xdr:colOff>
      <xdr:row>29</xdr:row>
      <xdr:rowOff>109537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3386AA2F-5846-1867-78FA-4EE4B784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542924</xdr:colOff>
      <xdr:row>7</xdr:row>
      <xdr:rowOff>157162</xdr:rowOff>
    </xdr:from>
    <xdr:to>
      <xdr:col>14</xdr:col>
      <xdr:colOff>57149</xdr:colOff>
      <xdr:row>28</xdr:row>
      <xdr:rowOff>19050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B0F53F86-3F97-3299-A0D6-6E68D585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11</xdr:row>
      <xdr:rowOff>128587</xdr:rowOff>
    </xdr:from>
    <xdr:to>
      <xdr:col>26</xdr:col>
      <xdr:colOff>366712</xdr:colOff>
      <xdr:row>26</xdr:row>
      <xdr:rowOff>14287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AF14F9C-393C-46AE-B783-527B79570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9</xdr:row>
      <xdr:rowOff>42862</xdr:rowOff>
    </xdr:from>
    <xdr:to>
      <xdr:col>15</xdr:col>
      <xdr:colOff>276225</xdr:colOff>
      <xdr:row>28</xdr:row>
      <xdr:rowOff>114300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3C93232A-E380-FADE-464F-8F3F2D60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461962</xdr:colOff>
      <xdr:row>1</xdr:row>
      <xdr:rowOff>71437</xdr:rowOff>
    </xdr:from>
    <xdr:to>
      <xdr:col>33</xdr:col>
      <xdr:colOff>157162</xdr:colOff>
      <xdr:row>15</xdr:row>
      <xdr:rowOff>147637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883B0E8-6ACA-8999-2B8E-20D09600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9</xdr:row>
      <xdr:rowOff>14286</xdr:rowOff>
    </xdr:from>
    <xdr:to>
      <xdr:col>16</xdr:col>
      <xdr:colOff>590550</xdr:colOff>
      <xdr:row>32</xdr:row>
      <xdr:rowOff>152400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9F65F0CA-6270-0268-C172-7A6F45E2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721360</xdr:colOff>
      <xdr:row>2</xdr:row>
      <xdr:rowOff>121285</xdr:rowOff>
    </xdr:from>
    <xdr:to>
      <xdr:col>11</xdr:col>
      <xdr:colOff>176530</xdr:colOff>
      <xdr:row>28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360" y="502285"/>
          <a:ext cx="11725275" cy="49250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i.ads05661" refreshedDate="45473.864884259303" createdVersion="5" refreshedVersion="5" minRefreshableVersion="3" recordCount="12" xr:uid="{00000000-000A-0000-FFFF-FFFF00000000}">
  <cacheSource type="worksheet">
    <worksheetSource ref="C30:I42" sheet="Sheet1"/>
  </cacheSource>
  <cacheFields count="7">
    <cacheField name="Departemen" numFmtId="0">
      <sharedItems count="4">
        <s v="Maintenance"/>
        <s v="HT"/>
        <s v="Cutting &amp; Machining"/>
        <s v="Sales"/>
      </sharedItems>
    </cacheField>
    <cacheField name="Jenis Penilaian" numFmtId="0">
      <sharedItems count="1">
        <s v="Repair Maintenance"/>
      </sharedItems>
    </cacheField>
    <cacheField name="Kemudahan" numFmtId="0">
      <sharedItems containsSemiMixedTypes="0" containsString="0" containsNumber="1" containsInteger="1" minValue="0" maxValue="4" count="3">
        <n v="4"/>
        <n v="3"/>
        <n v="2"/>
      </sharedItems>
    </cacheField>
    <cacheField name="Kemudahan Akses" numFmtId="0">
      <sharedItems containsSemiMixedTypes="0" containsString="0" containsNumber="1" containsInteger="1" minValue="0" maxValue="4" count="2">
        <n v="4"/>
        <n v="3"/>
      </sharedItems>
    </cacheField>
    <cacheField name="Desain &amp; Fungsional" numFmtId="0">
      <sharedItems containsSemiMixedTypes="0" containsString="0" containsNumber="1" containsInteger="1" minValue="0" maxValue="4" count="2">
        <n v="4"/>
        <n v="3"/>
      </sharedItems>
    </cacheField>
    <cacheField name="Kecepatan Akses" numFmtId="0">
      <sharedItems containsSemiMixedTypes="0" containsString="0" containsNumber="1" containsInteger="1" minValue="0" maxValue="4" count="2">
        <n v="3"/>
        <n v="4"/>
      </sharedItems>
    </cacheField>
    <cacheField name="Penggunaan Sistem Secara Keseluruhan" numFmtId="0">
      <sharedItems containsSemiMixedTypes="0" containsString="0" containsNumber="1" containsInteger="1" minValue="0" maxValue="4" count="2"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 suryana" refreshedDate="45476.49748726852" createdVersion="8" refreshedVersion="8" minRefreshableVersion="3" recordCount="13" xr:uid="{785EC29F-3846-4DEB-BF6F-F8F622B5757F}">
  <cacheSource type="worksheet">
    <worksheetSource ref="C48:D61" sheet="Sheet1"/>
  </cacheSource>
  <cacheFields count="2">
    <cacheField name="Kemudahan" numFmtId="0">
      <sharedItems containsMixedTypes="1" containsNumber="1" containsInteger="1" minValue="2" maxValue="4" count="4">
        <n v="4"/>
        <n v="3"/>
        <n v="2"/>
        <s v="total"/>
      </sharedItems>
    </cacheField>
    <cacheField name="Departemen" numFmtId="0">
      <sharedItems containsMixedTypes="1" containsNumber="1" containsInteger="1" minValue="1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 suryana" refreshedDate="45476.616934143516" createdVersion="8" refreshedVersion="8" minRefreshableVersion="3" recordCount="13" xr:uid="{B329012D-8F7E-45E3-AE84-A916A183CC01}">
  <cacheSource type="worksheet">
    <worksheetSource ref="C64:D77" sheet="Sheet1"/>
  </cacheSource>
  <cacheFields count="2">
    <cacheField name="Kemudahan Akses" numFmtId="0">
      <sharedItems containsMixedTypes="1" containsNumber="1" containsInteger="1" minValue="3" maxValue="4" count="3">
        <n v="4"/>
        <n v="3"/>
        <s v="total"/>
      </sharedItems>
    </cacheField>
    <cacheField name="Departemen" numFmtId="0">
      <sharedItems containsMixedTypes="1" containsNumber="1" containsInteger="1" minValue="12" maxValue="12" count="5">
        <s v="Maintenance"/>
        <s v="HT"/>
        <s v="Cutting &amp; Machining"/>
        <s v="Sales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 suryana" refreshedDate="45476.629331481483" createdVersion="8" refreshedVersion="8" minRefreshableVersion="3" recordCount="13" xr:uid="{0DF6E7DC-3A7E-43AE-AA31-227C04260FD3}">
  <cacheSource type="worksheet">
    <worksheetSource ref="C79:D92" sheet="Sheet1"/>
  </cacheSource>
  <cacheFields count="2">
    <cacheField name="Desain &amp; Fungsional" numFmtId="0">
      <sharedItems containsMixedTypes="1" containsNumber="1" containsInteger="1" minValue="3" maxValue="4" count="3">
        <n v="4"/>
        <n v="3"/>
        <s v="total"/>
      </sharedItems>
    </cacheField>
    <cacheField name="Departemen" numFmtId="0">
      <sharedItems containsMixedTypes="1" containsNumber="1" containsInteger="1" minValue="1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 suryana" refreshedDate="45476.634572337964" createdVersion="8" refreshedVersion="8" minRefreshableVersion="3" recordCount="13" xr:uid="{4DE0447C-EFC6-4F44-B483-1BFAE0361588}">
  <cacheSource type="worksheet">
    <worksheetSource ref="C94:D107" sheet="Sheet1"/>
  </cacheSource>
  <cacheFields count="2">
    <cacheField name="Kecepatan Akses" numFmtId="0">
      <sharedItems containsMixedTypes="1" containsNumber="1" containsInteger="1" minValue="3" maxValue="4" count="3">
        <n v="3"/>
        <n v="4"/>
        <s v="total"/>
      </sharedItems>
    </cacheField>
    <cacheField name="Departemen" numFmtId="0">
      <sharedItems containsMixedTypes="1" containsNumber="1" containsInteger="1" minValue="1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 suryana" refreshedDate="45476.639295833331" createdVersion="8" refreshedVersion="8" minRefreshableVersion="3" recordCount="13" xr:uid="{F6C0C3C0-48DA-42BE-BD02-C13B173667AD}">
  <cacheSource type="worksheet">
    <worksheetSource ref="C110:D123" sheet="Sheet1"/>
  </cacheSource>
  <cacheFields count="2">
    <cacheField name="Penggunaan Sistem Secara Keseluruhan" numFmtId="0">
      <sharedItems containsMixedTypes="1" containsNumber="1" containsInteger="1" minValue="3" maxValue="4" count="3">
        <n v="4"/>
        <n v="3"/>
        <s v="total"/>
      </sharedItems>
    </cacheField>
    <cacheField name="Departemen" numFmtId="0">
      <sharedItems containsMixedTypes="1" containsNumber="1" containsInteger="1" minValue="12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</r>
  <r>
    <x v="1"/>
    <x v="0"/>
    <x v="0"/>
    <x v="0"/>
    <x v="0"/>
    <x v="1"/>
    <x v="0"/>
  </r>
  <r>
    <x v="0"/>
    <x v="0"/>
    <x v="0"/>
    <x v="0"/>
    <x v="1"/>
    <x v="1"/>
    <x v="0"/>
  </r>
  <r>
    <x v="2"/>
    <x v="0"/>
    <x v="0"/>
    <x v="0"/>
    <x v="0"/>
    <x v="1"/>
    <x v="1"/>
  </r>
  <r>
    <x v="2"/>
    <x v="0"/>
    <x v="1"/>
    <x v="0"/>
    <x v="0"/>
    <x v="1"/>
    <x v="0"/>
  </r>
  <r>
    <x v="1"/>
    <x v="0"/>
    <x v="0"/>
    <x v="0"/>
    <x v="0"/>
    <x v="0"/>
    <x v="0"/>
  </r>
  <r>
    <x v="3"/>
    <x v="0"/>
    <x v="0"/>
    <x v="1"/>
    <x v="0"/>
    <x v="1"/>
    <x v="0"/>
  </r>
  <r>
    <x v="3"/>
    <x v="0"/>
    <x v="0"/>
    <x v="0"/>
    <x v="0"/>
    <x v="1"/>
    <x v="0"/>
  </r>
  <r>
    <x v="0"/>
    <x v="0"/>
    <x v="0"/>
    <x v="0"/>
    <x v="0"/>
    <x v="1"/>
    <x v="0"/>
  </r>
  <r>
    <x v="2"/>
    <x v="0"/>
    <x v="1"/>
    <x v="1"/>
    <x v="0"/>
    <x v="1"/>
    <x v="0"/>
  </r>
  <r>
    <x v="1"/>
    <x v="0"/>
    <x v="2"/>
    <x v="1"/>
    <x v="0"/>
    <x v="0"/>
    <x v="1"/>
  </r>
  <r>
    <x v="2"/>
    <x v="0"/>
    <x v="0"/>
    <x v="1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Maintenance"/>
  </r>
  <r>
    <x v="0"/>
    <s v="HT"/>
  </r>
  <r>
    <x v="0"/>
    <s v="Maintenance"/>
  </r>
  <r>
    <x v="0"/>
    <s v="Cutting &amp; Machining"/>
  </r>
  <r>
    <x v="1"/>
    <s v="Cutting &amp; Machining"/>
  </r>
  <r>
    <x v="0"/>
    <s v="HT"/>
  </r>
  <r>
    <x v="0"/>
    <s v="Sales"/>
  </r>
  <r>
    <x v="0"/>
    <s v="Sales"/>
  </r>
  <r>
    <x v="0"/>
    <s v="Maintenance"/>
  </r>
  <r>
    <x v="1"/>
    <s v="Cutting &amp; Machining"/>
  </r>
  <r>
    <x v="2"/>
    <s v="HT"/>
  </r>
  <r>
    <x v="0"/>
    <s v="Cutting &amp; Machining"/>
  </r>
  <r>
    <x v="3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</r>
  <r>
    <x v="0"/>
    <x v="1"/>
  </r>
  <r>
    <x v="0"/>
    <x v="0"/>
  </r>
  <r>
    <x v="0"/>
    <x v="2"/>
  </r>
  <r>
    <x v="0"/>
    <x v="2"/>
  </r>
  <r>
    <x v="0"/>
    <x v="1"/>
  </r>
  <r>
    <x v="1"/>
    <x v="3"/>
  </r>
  <r>
    <x v="0"/>
    <x v="3"/>
  </r>
  <r>
    <x v="0"/>
    <x v="0"/>
  </r>
  <r>
    <x v="1"/>
    <x v="2"/>
  </r>
  <r>
    <x v="1"/>
    <x v="1"/>
  </r>
  <r>
    <x v="1"/>
    <x v="2"/>
  </r>
  <r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Maintenance"/>
  </r>
  <r>
    <x v="0"/>
    <s v="HT"/>
  </r>
  <r>
    <x v="1"/>
    <s v="Maintenance"/>
  </r>
  <r>
    <x v="0"/>
    <s v="Cutting &amp; Machining"/>
  </r>
  <r>
    <x v="0"/>
    <s v="Cutting &amp; Machining"/>
  </r>
  <r>
    <x v="0"/>
    <s v="HT"/>
  </r>
  <r>
    <x v="0"/>
    <s v="Sales"/>
  </r>
  <r>
    <x v="0"/>
    <s v="Sales"/>
  </r>
  <r>
    <x v="0"/>
    <s v="Maintenance"/>
  </r>
  <r>
    <x v="0"/>
    <s v="Cutting &amp; Machining"/>
  </r>
  <r>
    <x v="0"/>
    <s v="HT"/>
  </r>
  <r>
    <x v="0"/>
    <s v="Cutting &amp; Machining"/>
  </r>
  <r>
    <x v="2"/>
    <n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Maintenance"/>
  </r>
  <r>
    <x v="1"/>
    <s v="HT"/>
  </r>
  <r>
    <x v="1"/>
    <s v="Maintenance"/>
  </r>
  <r>
    <x v="1"/>
    <s v="Cutting &amp; Machining"/>
  </r>
  <r>
    <x v="1"/>
    <s v="Cutting &amp; Machining"/>
  </r>
  <r>
    <x v="0"/>
    <s v="HT"/>
  </r>
  <r>
    <x v="1"/>
    <s v="Sales"/>
  </r>
  <r>
    <x v="1"/>
    <s v="Sales"/>
  </r>
  <r>
    <x v="1"/>
    <s v="Maintenance"/>
  </r>
  <r>
    <x v="1"/>
    <s v="Cutting &amp; Machining"/>
  </r>
  <r>
    <x v="0"/>
    <s v="HT"/>
  </r>
  <r>
    <x v="1"/>
    <s v="Cutting &amp; Machining"/>
  </r>
  <r>
    <x v="2"/>
    <n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Maintenance"/>
  </r>
  <r>
    <x v="0"/>
    <s v="HT"/>
  </r>
  <r>
    <x v="0"/>
    <s v="Maintenance"/>
  </r>
  <r>
    <x v="1"/>
    <s v="Cutting &amp; Machining"/>
  </r>
  <r>
    <x v="0"/>
    <s v="Cutting &amp; Machining"/>
  </r>
  <r>
    <x v="0"/>
    <s v="HT"/>
  </r>
  <r>
    <x v="0"/>
    <s v="Sales"/>
  </r>
  <r>
    <x v="0"/>
    <s v="Sales"/>
  </r>
  <r>
    <x v="0"/>
    <s v="Maintenance"/>
  </r>
  <r>
    <x v="0"/>
    <s v="Cutting &amp; Machining"/>
  </r>
  <r>
    <x v="1"/>
    <s v="HT"/>
  </r>
  <r>
    <x v="0"/>
    <s v="Cutting &amp; Machining"/>
  </r>
  <r>
    <x v="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F8" firstHeaderRow="0" firstDataRow="1" firstDataCol="1"/>
  <pivotFields count="7">
    <pivotField axis="axisRow" compact="0" showAll="0">
      <items count="5">
        <item x="2"/>
        <item x="1"/>
        <item x="0"/>
        <item x="3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4">
        <item x="2"/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0"/>
        <item x="1"/>
        <item t="default"/>
      </items>
    </pivotField>
    <pivotField dataField="1" compact="0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Kemudahan" fld="2" baseField="0" baseItem="0"/>
    <dataField name="Sum of Kemudahan Akses" fld="3" baseField="0" baseItem="0"/>
    <dataField name="Sum of Desain &amp; Fungsional" fld="4" baseField="0" baseItem="0"/>
    <dataField name="Sum of Penggunaan Sistem Secara Keseluruhan" fld="6" baseField="0" baseItem="0"/>
    <dataField name="Sum of Kecepatan Akses" fld="5" baseField="0" baseItem="0"/>
  </dataFields>
  <formats count="6">
    <format dxfId="5">
      <pivotArea field="0" type="button" dataOnly="0" labelOnly="1" outline="0" fieldPosition="0"/>
    </format>
    <format dxfId="4">
      <pivotArea dataOnly="0" labelOnly="1" fieldPosition="0">
        <references count="1">
          <reference field="4294967294" count="1">
            <x v="0"/>
          </reference>
        </references>
      </pivotArea>
    </format>
    <format dxfId="3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2"/>
          </reference>
        </references>
      </pivotArea>
    </format>
    <format dxfId="1">
      <pivotArea dataOnly="0" labelOnly="1" fieldPosition="0">
        <references count="1">
          <reference field="4294967294" count="1">
            <x v="3"/>
          </reference>
        </references>
      </pivotArea>
    </format>
    <format dxfId="0">
      <pivotArea dataOnly="0" labelOnly="1" fieldPosition="0">
        <references count="1">
          <reference field="4294967294" count="1">
            <x v="4"/>
          </reference>
        </references>
      </pivotArea>
    </format>
  </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48D61-6881-41B7-86E9-3D80E4BF08DC}" name="PivotTable6" cacheId="11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9">
  <location ref="A3:B7" firstHeaderRow="1" firstDataRow="1" firstDataCol="1"/>
  <pivotFields count="2">
    <pivotField axis="axisRow" dataField="1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Hitung dari Kemudaha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2D3B5-3FFB-461F-B1F0-DFABB1D30612}" name="PivotTable12" cacheId="24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2"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Hitung dari Kemudahan Aks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38F52-42DA-4676-9704-B9E9333D6F86}" name="PivotTable20" cacheId="40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2"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Hitung dari Desain &amp; Fungsion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ABECD-EA67-4F73-9AF3-09BFD619D9CF}" name="PivotTable25" cacheId="50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2"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Hitung dari Kecepatan Aks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BDBCC-D89D-4410-8235-6CFF2D1B9C60}" name="PivotTable37" cacheId="74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2"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Hitung dari Penggunaan Sistem Secara Keseluruha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3"/>
  <sheetViews>
    <sheetView zoomScale="70" zoomScaleNormal="70" workbookViewId="0">
      <selection activeCell="H22" sqref="H22"/>
    </sheetView>
  </sheetViews>
  <sheetFormatPr defaultColWidth="9.140625" defaultRowHeight="15"/>
  <cols>
    <col min="1" max="1" width="20.5703125"/>
    <col min="2" max="6" width="20.28515625" customWidth="1"/>
  </cols>
  <sheetData>
    <row r="3" spans="1:6" s="7" customFormat="1" ht="57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t="s">
        <v>6</v>
      </c>
      <c r="B4">
        <v>14</v>
      </c>
      <c r="C4">
        <v>14</v>
      </c>
      <c r="D4">
        <v>16</v>
      </c>
      <c r="E4">
        <v>15</v>
      </c>
      <c r="F4">
        <v>16</v>
      </c>
    </row>
    <row r="5" spans="1:6">
      <c r="A5" t="s">
        <v>7</v>
      </c>
      <c r="B5">
        <v>10</v>
      </c>
      <c r="C5">
        <v>11</v>
      </c>
      <c r="D5">
        <v>12</v>
      </c>
      <c r="E5">
        <v>11</v>
      </c>
      <c r="F5">
        <v>10</v>
      </c>
    </row>
    <row r="6" spans="1:6">
      <c r="A6" t="s">
        <v>8</v>
      </c>
      <c r="B6">
        <v>12</v>
      </c>
      <c r="C6">
        <v>12</v>
      </c>
      <c r="D6">
        <v>11</v>
      </c>
      <c r="E6">
        <v>12</v>
      </c>
      <c r="F6">
        <v>11</v>
      </c>
    </row>
    <row r="7" spans="1:6">
      <c r="A7" t="s">
        <v>9</v>
      </c>
      <c r="B7">
        <v>8</v>
      </c>
      <c r="C7">
        <v>7</v>
      </c>
      <c r="D7">
        <v>8</v>
      </c>
      <c r="E7">
        <v>8</v>
      </c>
      <c r="F7">
        <v>8</v>
      </c>
    </row>
    <row r="8" spans="1:6">
      <c r="A8" t="s">
        <v>10</v>
      </c>
      <c r="B8">
        <v>44</v>
      </c>
      <c r="C8">
        <v>44</v>
      </c>
      <c r="D8">
        <v>47</v>
      </c>
      <c r="E8">
        <v>46</v>
      </c>
      <c r="F8">
        <v>45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 t="s">
        <v>6</v>
      </c>
      <c r="B11">
        <v>14</v>
      </c>
      <c r="C11">
        <v>14</v>
      </c>
      <c r="D11">
        <v>16</v>
      </c>
      <c r="E11">
        <v>15</v>
      </c>
      <c r="F11">
        <v>16</v>
      </c>
    </row>
    <row r="12" spans="1:6">
      <c r="A12" t="s">
        <v>7</v>
      </c>
      <c r="B12">
        <v>10</v>
      </c>
      <c r="C12">
        <v>11</v>
      </c>
      <c r="D12">
        <v>12</v>
      </c>
      <c r="E12">
        <v>11</v>
      </c>
      <c r="F12">
        <v>10</v>
      </c>
    </row>
    <row r="13" spans="1:6">
      <c r="A13" t="s">
        <v>8</v>
      </c>
      <c r="B13">
        <v>12</v>
      </c>
      <c r="C13">
        <v>12</v>
      </c>
      <c r="D13">
        <v>11</v>
      </c>
      <c r="E13">
        <v>12</v>
      </c>
      <c r="F13">
        <v>11</v>
      </c>
    </row>
    <row r="14" spans="1:6">
      <c r="A14" t="s">
        <v>9</v>
      </c>
      <c r="B14">
        <v>8</v>
      </c>
      <c r="C14">
        <v>7</v>
      </c>
      <c r="D14">
        <v>8</v>
      </c>
      <c r="E14">
        <v>8</v>
      </c>
      <c r="F14">
        <v>8</v>
      </c>
    </row>
    <row r="15" spans="1:6">
      <c r="A15" t="s">
        <v>10</v>
      </c>
      <c r="B15">
        <v>44</v>
      </c>
      <c r="C15">
        <v>44</v>
      </c>
      <c r="D15">
        <v>47</v>
      </c>
      <c r="E15">
        <v>46</v>
      </c>
      <c r="F15">
        <v>45</v>
      </c>
    </row>
    <row r="18" spans="1:2">
      <c r="A18" t="s">
        <v>0</v>
      </c>
      <c r="B18" t="s">
        <v>11</v>
      </c>
    </row>
    <row r="19" spans="1:2">
      <c r="A19" t="s">
        <v>6</v>
      </c>
      <c r="B19" s="8">
        <f t="shared" ref="B19:B23" si="0">B11/$B$15</f>
        <v>0.31818181818181801</v>
      </c>
    </row>
    <row r="20" spans="1:2">
      <c r="A20" t="s">
        <v>7</v>
      </c>
      <c r="B20" s="8">
        <f t="shared" si="0"/>
        <v>0.22727272727272699</v>
      </c>
    </row>
    <row r="21" spans="1:2">
      <c r="A21" t="s">
        <v>8</v>
      </c>
      <c r="B21" s="8">
        <f t="shared" si="0"/>
        <v>0.27272727272727298</v>
      </c>
    </row>
    <row r="22" spans="1:2">
      <c r="A22" t="s">
        <v>9</v>
      </c>
      <c r="B22" s="8">
        <f t="shared" si="0"/>
        <v>0.18181818181818199</v>
      </c>
    </row>
    <row r="23" spans="1:2">
      <c r="A23" t="s">
        <v>10</v>
      </c>
      <c r="B23" s="8">
        <f t="shared" si="0"/>
        <v>1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EEAD-A149-4E2B-9492-11728930F368}">
  <dimension ref="A3:E15"/>
  <sheetViews>
    <sheetView workbookViewId="0">
      <selection activeCell="P23" sqref="P23"/>
    </sheetView>
  </sheetViews>
  <sheetFormatPr defaultRowHeight="15"/>
  <cols>
    <col min="1" max="1" width="13.85546875" bestFit="1" customWidth="1"/>
    <col min="2" max="2" width="22.140625" bestFit="1" customWidth="1"/>
    <col min="3" max="3" width="12.85546875" customWidth="1"/>
  </cols>
  <sheetData>
    <row r="3" spans="1:5">
      <c r="A3" s="9" t="s">
        <v>11</v>
      </c>
      <c r="B3" t="s">
        <v>33</v>
      </c>
    </row>
    <row r="4" spans="1:5">
      <c r="A4">
        <v>2</v>
      </c>
      <c r="B4" s="10">
        <v>1</v>
      </c>
      <c r="D4">
        <v>1</v>
      </c>
      <c r="E4" s="11">
        <v>8.3333333333333329E-2</v>
      </c>
    </row>
    <row r="5" spans="1:5">
      <c r="A5">
        <v>3</v>
      </c>
      <c r="B5" s="10">
        <v>2</v>
      </c>
      <c r="D5">
        <v>2</v>
      </c>
      <c r="E5" s="11">
        <v>0.16666666666666666</v>
      </c>
    </row>
    <row r="6" spans="1:5">
      <c r="A6">
        <v>4</v>
      </c>
      <c r="B6" s="10">
        <v>9</v>
      </c>
      <c r="D6">
        <v>9</v>
      </c>
      <c r="E6" s="11">
        <v>0.75</v>
      </c>
    </row>
    <row r="7" spans="1:5">
      <c r="A7" t="s">
        <v>32</v>
      </c>
      <c r="B7" s="10">
        <v>1</v>
      </c>
    </row>
    <row r="10" spans="1:5">
      <c r="B10" s="12" t="s">
        <v>34</v>
      </c>
      <c r="C10" s="22" t="s">
        <v>11</v>
      </c>
    </row>
    <row r="11" spans="1:5">
      <c r="B11" s="13">
        <v>0</v>
      </c>
      <c r="C11" s="12">
        <v>0</v>
      </c>
    </row>
    <row r="12" spans="1:5">
      <c r="B12" s="13">
        <v>8.3333333333333329E-2</v>
      </c>
      <c r="C12" s="12">
        <v>1</v>
      </c>
    </row>
    <row r="13" spans="1:5">
      <c r="B13" s="13">
        <v>0.16666666666666666</v>
      </c>
      <c r="C13" s="12">
        <v>2</v>
      </c>
    </row>
    <row r="14" spans="1:5">
      <c r="B14" s="13">
        <v>0.75</v>
      </c>
      <c r="C14" s="12">
        <v>9</v>
      </c>
    </row>
    <row r="15" spans="1:5">
      <c r="B15" s="13">
        <v>0</v>
      </c>
      <c r="C15" s="12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E48B-1F87-49A9-908B-58F41B38E4FE}">
  <dimension ref="A3:D15"/>
  <sheetViews>
    <sheetView workbookViewId="0">
      <selection activeCell="I34" sqref="I34"/>
    </sheetView>
  </sheetViews>
  <sheetFormatPr defaultRowHeight="15"/>
  <cols>
    <col min="1" max="1" width="19.7109375" bestFit="1" customWidth="1"/>
    <col min="2" max="2" width="27.85546875" bestFit="1" customWidth="1"/>
    <col min="3" max="3" width="9.7109375" customWidth="1"/>
  </cols>
  <sheetData>
    <row r="3" spans="1:4">
      <c r="A3" s="9" t="s">
        <v>14</v>
      </c>
      <c r="B3" t="s">
        <v>35</v>
      </c>
    </row>
    <row r="4" spans="1:4">
      <c r="A4">
        <v>3</v>
      </c>
      <c r="B4" s="10">
        <v>4</v>
      </c>
      <c r="C4" s="10">
        <v>4</v>
      </c>
      <c r="D4" s="11">
        <f>4/12</f>
        <v>0.33333333333333331</v>
      </c>
    </row>
    <row r="5" spans="1:4">
      <c r="A5">
        <v>4</v>
      </c>
      <c r="B5" s="10">
        <v>8</v>
      </c>
      <c r="C5" s="10">
        <v>8</v>
      </c>
      <c r="D5" s="11">
        <f>8/12</f>
        <v>0.66666666666666663</v>
      </c>
    </row>
    <row r="6" spans="1:4">
      <c r="A6" t="s">
        <v>32</v>
      </c>
      <c r="B6" s="10">
        <v>1</v>
      </c>
      <c r="C6" s="10"/>
    </row>
    <row r="10" spans="1:4">
      <c r="B10" s="16" t="s">
        <v>34</v>
      </c>
      <c r="C10" s="20" t="s">
        <v>36</v>
      </c>
    </row>
    <row r="11" spans="1:4">
      <c r="B11" s="17">
        <v>0</v>
      </c>
      <c r="C11" s="18">
        <v>0</v>
      </c>
    </row>
    <row r="12" spans="1:4">
      <c r="B12" s="17">
        <v>0</v>
      </c>
      <c r="C12" s="18">
        <v>0</v>
      </c>
    </row>
    <row r="13" spans="1:4">
      <c r="B13" s="17">
        <f>4/12</f>
        <v>0.33333333333333331</v>
      </c>
      <c r="C13" s="19">
        <v>4</v>
      </c>
    </row>
    <row r="14" spans="1:4">
      <c r="B14" s="17">
        <f>8/12</f>
        <v>0.66666666666666663</v>
      </c>
      <c r="C14" s="19">
        <v>8</v>
      </c>
    </row>
    <row r="15" spans="1:4">
      <c r="B15" s="17">
        <v>0</v>
      </c>
      <c r="C15" s="1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C4FA-33D1-4486-8F93-AD42649EC125}">
  <dimension ref="A3:E14"/>
  <sheetViews>
    <sheetView tabSelected="1" workbookViewId="0">
      <selection activeCell="R5" sqref="R5"/>
    </sheetView>
  </sheetViews>
  <sheetFormatPr defaultRowHeight="15"/>
  <cols>
    <col min="1" max="1" width="21.5703125" bestFit="1" customWidth="1"/>
    <col min="2" max="2" width="29.85546875" bestFit="1" customWidth="1"/>
    <col min="3" max="3" width="31" customWidth="1"/>
  </cols>
  <sheetData>
    <row r="3" spans="1:5">
      <c r="A3" s="9" t="s">
        <v>15</v>
      </c>
      <c r="B3" t="s">
        <v>37</v>
      </c>
    </row>
    <row r="4" spans="1:5">
      <c r="A4">
        <v>3</v>
      </c>
      <c r="B4" s="10">
        <v>1</v>
      </c>
      <c r="D4" s="10">
        <v>1</v>
      </c>
      <c r="E4" s="11">
        <f>1/12</f>
        <v>8.3333333333333329E-2</v>
      </c>
    </row>
    <row r="5" spans="1:5">
      <c r="A5">
        <v>4</v>
      </c>
      <c r="B5" s="10">
        <v>11</v>
      </c>
      <c r="D5" s="10">
        <v>11</v>
      </c>
      <c r="E5" s="11">
        <f>11/12</f>
        <v>0.91666666666666663</v>
      </c>
    </row>
    <row r="6" spans="1:5">
      <c r="A6" t="s">
        <v>32</v>
      </c>
      <c r="B6" s="10">
        <v>1</v>
      </c>
    </row>
    <row r="9" spans="1:5">
      <c r="B9" s="22" t="s">
        <v>38</v>
      </c>
      <c r="C9" s="22" t="s">
        <v>37</v>
      </c>
    </row>
    <row r="10" spans="1:5">
      <c r="B10" s="13">
        <v>0</v>
      </c>
      <c r="C10" s="14">
        <v>0</v>
      </c>
    </row>
    <row r="11" spans="1:5">
      <c r="B11" s="13">
        <v>0</v>
      </c>
      <c r="C11" s="14">
        <v>0</v>
      </c>
    </row>
    <row r="12" spans="1:5">
      <c r="B12" s="13">
        <f>1/12</f>
        <v>8.3333333333333329E-2</v>
      </c>
      <c r="C12" s="23">
        <v>1</v>
      </c>
    </row>
    <row r="13" spans="1:5">
      <c r="B13" s="13">
        <f>11/12</f>
        <v>0.91666666666666663</v>
      </c>
      <c r="C13" s="23">
        <v>11</v>
      </c>
    </row>
    <row r="14" spans="1:5">
      <c r="B14" s="13">
        <v>0</v>
      </c>
      <c r="C14" s="14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BE6E-EFFD-44FA-BCCE-4466DC455AA6}">
  <dimension ref="A3:C16"/>
  <sheetViews>
    <sheetView workbookViewId="0">
      <selection activeCell="F32" sqref="F32"/>
    </sheetView>
  </sheetViews>
  <sheetFormatPr defaultRowHeight="15"/>
  <cols>
    <col min="1" max="1" width="18.28515625" bestFit="1" customWidth="1"/>
    <col min="2" max="2" width="26.5703125" bestFit="1" customWidth="1"/>
    <col min="3" max="3" width="20.7109375" customWidth="1"/>
  </cols>
  <sheetData>
    <row r="3" spans="1:3">
      <c r="A3" s="9" t="s">
        <v>16</v>
      </c>
      <c r="B3" t="s">
        <v>39</v>
      </c>
    </row>
    <row r="4" spans="1:3">
      <c r="A4">
        <v>3</v>
      </c>
      <c r="B4" s="10">
        <v>3</v>
      </c>
    </row>
    <row r="5" spans="1:3">
      <c r="A5">
        <v>4</v>
      </c>
      <c r="B5" s="10">
        <v>9</v>
      </c>
    </row>
    <row r="6" spans="1:3">
      <c r="A6" t="s">
        <v>32</v>
      </c>
      <c r="B6" s="10">
        <v>1</v>
      </c>
    </row>
    <row r="11" spans="1:3">
      <c r="B11" s="22" t="s">
        <v>34</v>
      </c>
      <c r="C11" s="12" t="s">
        <v>16</v>
      </c>
    </row>
    <row r="12" spans="1:3">
      <c r="B12" s="13">
        <v>0</v>
      </c>
      <c r="C12" s="12">
        <v>0</v>
      </c>
    </row>
    <row r="13" spans="1:3">
      <c r="B13" s="13">
        <v>0</v>
      </c>
      <c r="C13" s="12">
        <v>0</v>
      </c>
    </row>
    <row r="14" spans="1:3">
      <c r="B14" s="13">
        <f>3/12</f>
        <v>0.25</v>
      </c>
      <c r="C14" s="23">
        <v>3</v>
      </c>
    </row>
    <row r="15" spans="1:3">
      <c r="B15" s="13">
        <f>9/12</f>
        <v>0.75</v>
      </c>
      <c r="C15" s="23">
        <v>9</v>
      </c>
    </row>
    <row r="16" spans="1:3">
      <c r="B16" s="13">
        <v>0</v>
      </c>
      <c r="C16" s="12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3A6-35C8-49C4-912F-48060DA66175}">
  <dimension ref="A3:D18"/>
  <sheetViews>
    <sheetView topLeftCell="B1" workbookViewId="0">
      <selection activeCell="T20" sqref="T20"/>
    </sheetView>
  </sheetViews>
  <sheetFormatPr defaultRowHeight="15"/>
  <cols>
    <col min="1" max="1" width="39.140625" bestFit="1" customWidth="1"/>
    <col min="2" max="2" width="47.42578125" bestFit="1" customWidth="1"/>
    <col min="3" max="3" width="17.42578125" customWidth="1"/>
    <col min="4" max="4" width="39" customWidth="1"/>
  </cols>
  <sheetData>
    <row r="3" spans="1:4">
      <c r="A3" s="9" t="s">
        <v>17</v>
      </c>
      <c r="B3" t="s">
        <v>44</v>
      </c>
    </row>
    <row r="4" spans="1:4">
      <c r="A4">
        <v>3</v>
      </c>
      <c r="B4" s="10">
        <v>2</v>
      </c>
    </row>
    <row r="5" spans="1:4">
      <c r="A5">
        <v>4</v>
      </c>
      <c r="B5" s="10">
        <v>10</v>
      </c>
    </row>
    <row r="6" spans="1:4">
      <c r="A6" t="s">
        <v>32</v>
      </c>
      <c r="B6" s="10">
        <v>1</v>
      </c>
    </row>
    <row r="13" spans="1:4">
      <c r="C13" s="22" t="s">
        <v>34</v>
      </c>
      <c r="D13" s="22" t="s">
        <v>17</v>
      </c>
    </row>
    <row r="14" spans="1:4">
      <c r="C14" s="13">
        <v>0</v>
      </c>
      <c r="D14" s="12">
        <v>0</v>
      </c>
    </row>
    <row r="15" spans="1:4">
      <c r="C15" s="13">
        <v>0</v>
      </c>
      <c r="D15" s="12">
        <v>0</v>
      </c>
    </row>
    <row r="16" spans="1:4">
      <c r="C16" s="13">
        <f>2/12</f>
        <v>0.16666666666666666</v>
      </c>
      <c r="D16" s="23">
        <v>2</v>
      </c>
    </row>
    <row r="17" spans="3:4">
      <c r="C17" s="13">
        <f>10/12</f>
        <v>0.83333333333333337</v>
      </c>
      <c r="D17" s="23">
        <v>10</v>
      </c>
    </row>
    <row r="18" spans="3:4">
      <c r="C18" s="13">
        <v>0</v>
      </c>
      <c r="D18" s="23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0:J123"/>
  <sheetViews>
    <sheetView showGridLines="0" topLeftCell="A100" zoomScaleNormal="100" workbookViewId="0">
      <selection activeCell="C110" sqref="C110:D123"/>
    </sheetView>
  </sheetViews>
  <sheetFormatPr defaultColWidth="9.140625" defaultRowHeight="15"/>
  <cols>
    <col min="1" max="1" width="15.5703125"/>
    <col min="2" max="2" width="18" customWidth="1"/>
    <col min="3" max="3" width="20.5703125" customWidth="1"/>
    <col min="4" max="4" width="20.42578125" customWidth="1"/>
    <col min="5" max="9" width="12.42578125" customWidth="1"/>
    <col min="10" max="10" width="38.140625" customWidth="1"/>
  </cols>
  <sheetData>
    <row r="30" spans="2:10" ht="66.95" customHeight="1">
      <c r="B30" s="1" t="s">
        <v>12</v>
      </c>
      <c r="C30" s="1" t="s">
        <v>0</v>
      </c>
      <c r="D30" s="1" t="s">
        <v>13</v>
      </c>
      <c r="E30" s="2" t="s">
        <v>11</v>
      </c>
      <c r="F30" s="21" t="s">
        <v>14</v>
      </c>
      <c r="G30" s="2" t="s">
        <v>15</v>
      </c>
      <c r="H30" s="2" t="s">
        <v>16</v>
      </c>
      <c r="I30" s="2" t="s">
        <v>17</v>
      </c>
      <c r="J30" s="2" t="s">
        <v>18</v>
      </c>
    </row>
    <row r="31" spans="2:10" ht="45">
      <c r="B31" s="3">
        <v>45440.535416666702</v>
      </c>
      <c r="C31" s="4" t="s">
        <v>8</v>
      </c>
      <c r="D31" s="4" t="s">
        <v>19</v>
      </c>
      <c r="E31" s="5">
        <v>4</v>
      </c>
      <c r="F31" s="5">
        <v>4</v>
      </c>
      <c r="G31" s="5">
        <v>4</v>
      </c>
      <c r="H31" s="5">
        <v>3</v>
      </c>
      <c r="I31" s="5">
        <v>4</v>
      </c>
      <c r="J31" s="6" t="s">
        <v>20</v>
      </c>
    </row>
    <row r="32" spans="2:10" ht="30">
      <c r="B32" s="3">
        <v>45440.531944444403</v>
      </c>
      <c r="C32" s="4" t="s">
        <v>7</v>
      </c>
      <c r="D32" s="4" t="s">
        <v>19</v>
      </c>
      <c r="E32" s="5">
        <v>4</v>
      </c>
      <c r="F32" s="5">
        <v>4</v>
      </c>
      <c r="G32" s="5">
        <v>4</v>
      </c>
      <c r="H32" s="5">
        <v>4</v>
      </c>
      <c r="I32" s="5">
        <v>4</v>
      </c>
      <c r="J32" s="6" t="s">
        <v>21</v>
      </c>
    </row>
    <row r="33" spans="2:10" ht="33.950000000000003" customHeight="1">
      <c r="B33" s="3">
        <v>45442.445833333302</v>
      </c>
      <c r="C33" s="4" t="s">
        <v>8</v>
      </c>
      <c r="D33" s="4" t="s">
        <v>19</v>
      </c>
      <c r="E33" s="5">
        <v>4</v>
      </c>
      <c r="F33" s="5">
        <v>4</v>
      </c>
      <c r="G33" s="5">
        <v>3</v>
      </c>
      <c r="H33" s="5">
        <v>4</v>
      </c>
      <c r="I33" s="5">
        <v>4</v>
      </c>
      <c r="J33" s="6" t="s">
        <v>22</v>
      </c>
    </row>
    <row r="34" spans="2:10" ht="33.950000000000003" customHeight="1">
      <c r="B34" s="3">
        <v>45442.439583333296</v>
      </c>
      <c r="C34" s="4" t="s">
        <v>6</v>
      </c>
      <c r="D34" s="4" t="s">
        <v>19</v>
      </c>
      <c r="E34" s="5">
        <v>4</v>
      </c>
      <c r="F34" s="5">
        <v>4</v>
      </c>
      <c r="G34" s="5">
        <v>4</v>
      </c>
      <c r="H34" s="5">
        <v>4</v>
      </c>
      <c r="I34" s="5">
        <v>3</v>
      </c>
      <c r="J34" s="6" t="s">
        <v>23</v>
      </c>
    </row>
    <row r="35" spans="2:10" ht="33.950000000000003" customHeight="1">
      <c r="B35" s="3">
        <v>45442.447222222203</v>
      </c>
      <c r="C35" s="4" t="s">
        <v>6</v>
      </c>
      <c r="D35" s="4" t="s">
        <v>19</v>
      </c>
      <c r="E35" s="5">
        <v>3</v>
      </c>
      <c r="F35" s="5">
        <v>4</v>
      </c>
      <c r="G35" s="5">
        <v>4</v>
      </c>
      <c r="H35" s="5">
        <v>4</v>
      </c>
      <c r="I35" s="5">
        <v>4</v>
      </c>
      <c r="J35" s="6" t="s">
        <v>24</v>
      </c>
    </row>
    <row r="36" spans="2:10" ht="30">
      <c r="B36" s="3">
        <v>45442.447222222203</v>
      </c>
      <c r="C36" s="4" t="s">
        <v>7</v>
      </c>
      <c r="D36" s="4" t="s">
        <v>19</v>
      </c>
      <c r="E36" s="5">
        <v>4</v>
      </c>
      <c r="F36" s="5">
        <v>4</v>
      </c>
      <c r="G36" s="5">
        <v>4</v>
      </c>
      <c r="H36" s="5">
        <v>3</v>
      </c>
      <c r="I36" s="5">
        <v>4</v>
      </c>
      <c r="J36" s="6" t="s">
        <v>25</v>
      </c>
    </row>
    <row r="37" spans="2:10" ht="38.1" customHeight="1">
      <c r="B37" s="3">
        <v>45442.448611111096</v>
      </c>
      <c r="C37" s="4" t="s">
        <v>9</v>
      </c>
      <c r="D37" s="4" t="s">
        <v>19</v>
      </c>
      <c r="E37" s="5">
        <v>4</v>
      </c>
      <c r="F37" s="5">
        <v>3</v>
      </c>
      <c r="G37" s="5">
        <v>4</v>
      </c>
      <c r="H37" s="5">
        <v>4</v>
      </c>
      <c r="I37" s="5">
        <v>4</v>
      </c>
      <c r="J37" s="6" t="s">
        <v>26</v>
      </c>
    </row>
    <row r="38" spans="2:10" ht="30">
      <c r="B38" s="3">
        <v>45442.496527777803</v>
      </c>
      <c r="C38" s="4" t="s">
        <v>9</v>
      </c>
      <c r="D38" s="4" t="s">
        <v>19</v>
      </c>
      <c r="E38" s="5">
        <v>4</v>
      </c>
      <c r="F38" s="5">
        <v>4</v>
      </c>
      <c r="G38" s="5">
        <v>4</v>
      </c>
      <c r="H38" s="5">
        <v>4</v>
      </c>
      <c r="I38" s="5">
        <v>4</v>
      </c>
      <c r="J38" s="6" t="s">
        <v>27</v>
      </c>
    </row>
    <row r="39" spans="2:10" ht="33.950000000000003" customHeight="1">
      <c r="B39" s="3">
        <v>45442.493055555598</v>
      </c>
      <c r="C39" s="4" t="s">
        <v>8</v>
      </c>
      <c r="D39" s="4" t="s">
        <v>19</v>
      </c>
      <c r="E39" s="5">
        <v>4</v>
      </c>
      <c r="F39" s="5">
        <v>4</v>
      </c>
      <c r="G39" s="5">
        <v>4</v>
      </c>
      <c r="H39" s="5">
        <v>4</v>
      </c>
      <c r="I39" s="5">
        <v>4</v>
      </c>
      <c r="J39" s="6" t="s">
        <v>28</v>
      </c>
    </row>
    <row r="40" spans="2:10" ht="30.95" customHeight="1">
      <c r="B40" s="3">
        <v>45442.480555555601</v>
      </c>
      <c r="C40" s="4" t="s">
        <v>6</v>
      </c>
      <c r="D40" s="4" t="s">
        <v>19</v>
      </c>
      <c r="E40" s="5">
        <v>3</v>
      </c>
      <c r="F40" s="5">
        <v>3</v>
      </c>
      <c r="G40" s="5">
        <v>4</v>
      </c>
      <c r="H40" s="5">
        <v>4</v>
      </c>
      <c r="I40" s="5">
        <v>4</v>
      </c>
      <c r="J40" s="6" t="s">
        <v>29</v>
      </c>
    </row>
    <row r="41" spans="2:10" ht="30.95" customHeight="1">
      <c r="B41" s="3">
        <v>45443.506944444402</v>
      </c>
      <c r="C41" s="4" t="s">
        <v>7</v>
      </c>
      <c r="D41" s="4" t="s">
        <v>19</v>
      </c>
      <c r="E41" s="5">
        <v>2</v>
      </c>
      <c r="F41" s="5">
        <v>3</v>
      </c>
      <c r="G41" s="5">
        <v>4</v>
      </c>
      <c r="H41" s="5">
        <v>3</v>
      </c>
      <c r="I41" s="5">
        <v>3</v>
      </c>
      <c r="J41" s="6" t="s">
        <v>30</v>
      </c>
    </row>
    <row r="42" spans="2:10" ht="33.950000000000003" customHeight="1">
      <c r="B42" s="3">
        <v>45442.442361111098</v>
      </c>
      <c r="C42" s="4" t="s">
        <v>6</v>
      </c>
      <c r="D42" s="4" t="s">
        <v>19</v>
      </c>
      <c r="E42" s="5">
        <v>4</v>
      </c>
      <c r="F42" s="5">
        <v>3</v>
      </c>
      <c r="G42" s="5">
        <v>4</v>
      </c>
      <c r="H42" s="5">
        <v>4</v>
      </c>
      <c r="I42" s="5">
        <v>4</v>
      </c>
      <c r="J42" s="6" t="s">
        <v>31</v>
      </c>
    </row>
    <row r="48" spans="2:10">
      <c r="C48" s="2" t="s">
        <v>11</v>
      </c>
      <c r="D48" s="1" t="s">
        <v>0</v>
      </c>
      <c r="G48" s="24"/>
    </row>
    <row r="49" spans="3:7">
      <c r="C49" s="5">
        <v>4</v>
      </c>
      <c r="D49" s="4" t="s">
        <v>8</v>
      </c>
      <c r="G49" s="25"/>
    </row>
    <row r="50" spans="3:7">
      <c r="C50" s="5">
        <v>4</v>
      </c>
      <c r="D50" s="4" t="s">
        <v>7</v>
      </c>
      <c r="G50" s="25"/>
    </row>
    <row r="51" spans="3:7">
      <c r="C51" s="5">
        <v>4</v>
      </c>
      <c r="D51" s="4" t="s">
        <v>8</v>
      </c>
      <c r="G51" s="25"/>
    </row>
    <row r="52" spans="3:7">
      <c r="C52" s="5">
        <v>4</v>
      </c>
      <c r="D52" s="4" t="s">
        <v>6</v>
      </c>
      <c r="G52" s="25"/>
    </row>
    <row r="53" spans="3:7">
      <c r="C53" s="5">
        <v>3</v>
      </c>
      <c r="D53" s="4" t="s">
        <v>6</v>
      </c>
      <c r="G53" s="25"/>
    </row>
    <row r="54" spans="3:7">
      <c r="C54" s="5">
        <v>4</v>
      </c>
      <c r="D54" s="4" t="s">
        <v>7</v>
      </c>
      <c r="G54" s="25"/>
    </row>
    <row r="55" spans="3:7">
      <c r="C55" s="5">
        <v>4</v>
      </c>
      <c r="D55" s="4" t="s">
        <v>9</v>
      </c>
      <c r="G55" s="25"/>
    </row>
    <row r="56" spans="3:7">
      <c r="C56" s="5">
        <v>4</v>
      </c>
      <c r="D56" s="4" t="s">
        <v>9</v>
      </c>
      <c r="G56" s="25"/>
    </row>
    <row r="57" spans="3:7">
      <c r="C57" s="5">
        <v>4</v>
      </c>
      <c r="D57" s="4" t="s">
        <v>8</v>
      </c>
      <c r="G57" s="25"/>
    </row>
    <row r="58" spans="3:7">
      <c r="C58" s="5">
        <v>3</v>
      </c>
      <c r="D58" s="4" t="s">
        <v>6</v>
      </c>
      <c r="G58" s="25"/>
    </row>
    <row r="59" spans="3:7">
      <c r="C59" s="5">
        <v>2</v>
      </c>
      <c r="D59" s="4" t="s">
        <v>7</v>
      </c>
      <c r="G59" s="25"/>
    </row>
    <row r="60" spans="3:7">
      <c r="C60" s="5">
        <v>4</v>
      </c>
      <c r="D60" s="4" t="s">
        <v>6</v>
      </c>
      <c r="G60" s="25"/>
    </row>
    <row r="61" spans="3:7">
      <c r="C61" t="s">
        <v>32</v>
      </c>
      <c r="D61">
        <v>12</v>
      </c>
    </row>
    <row r="64" spans="3:7">
      <c r="C64" s="2" t="s">
        <v>14</v>
      </c>
      <c r="D64" s="1" t="s">
        <v>0</v>
      </c>
    </row>
    <row r="65" spans="3:4">
      <c r="C65" s="5">
        <v>4</v>
      </c>
      <c r="D65" s="4" t="s">
        <v>8</v>
      </c>
    </row>
    <row r="66" spans="3:4">
      <c r="C66" s="5">
        <v>4</v>
      </c>
      <c r="D66" s="4" t="s">
        <v>7</v>
      </c>
    </row>
    <row r="67" spans="3:4">
      <c r="C67" s="5">
        <v>4</v>
      </c>
      <c r="D67" s="4" t="s">
        <v>8</v>
      </c>
    </row>
    <row r="68" spans="3:4">
      <c r="C68" s="5">
        <v>4</v>
      </c>
      <c r="D68" s="4" t="s">
        <v>6</v>
      </c>
    </row>
    <row r="69" spans="3:4">
      <c r="C69" s="5">
        <v>4</v>
      </c>
      <c r="D69" s="4" t="s">
        <v>6</v>
      </c>
    </row>
    <row r="70" spans="3:4">
      <c r="C70" s="5">
        <v>4</v>
      </c>
      <c r="D70" s="4" t="s">
        <v>7</v>
      </c>
    </row>
    <row r="71" spans="3:4">
      <c r="C71" s="5">
        <v>3</v>
      </c>
      <c r="D71" s="4" t="s">
        <v>9</v>
      </c>
    </row>
    <row r="72" spans="3:4">
      <c r="C72" s="5">
        <v>4</v>
      </c>
      <c r="D72" s="4" t="s">
        <v>9</v>
      </c>
    </row>
    <row r="73" spans="3:4">
      <c r="C73" s="5">
        <v>4</v>
      </c>
      <c r="D73" s="4" t="s">
        <v>8</v>
      </c>
    </row>
    <row r="74" spans="3:4">
      <c r="C74" s="5">
        <v>3</v>
      </c>
      <c r="D74" s="4" t="s">
        <v>6</v>
      </c>
    </row>
    <row r="75" spans="3:4">
      <c r="C75" s="5">
        <v>3</v>
      </c>
      <c r="D75" s="4" t="s">
        <v>7</v>
      </c>
    </row>
    <row r="76" spans="3:4">
      <c r="C76" s="5">
        <v>3</v>
      </c>
      <c r="D76" s="4" t="s">
        <v>6</v>
      </c>
    </row>
    <row r="77" spans="3:4">
      <c r="C77" s="15" t="s">
        <v>32</v>
      </c>
      <c r="D77">
        <v>12</v>
      </c>
    </row>
    <row r="79" spans="3:4">
      <c r="C79" s="2" t="s">
        <v>15</v>
      </c>
      <c r="D79" s="1" t="s">
        <v>0</v>
      </c>
    </row>
    <row r="80" spans="3:4">
      <c r="C80" s="5">
        <v>4</v>
      </c>
      <c r="D80" s="4" t="s">
        <v>8</v>
      </c>
    </row>
    <row r="81" spans="3:4">
      <c r="C81" s="5">
        <v>4</v>
      </c>
      <c r="D81" s="4" t="s">
        <v>7</v>
      </c>
    </row>
    <row r="82" spans="3:4">
      <c r="C82" s="5">
        <v>3</v>
      </c>
      <c r="D82" s="4" t="s">
        <v>8</v>
      </c>
    </row>
    <row r="83" spans="3:4">
      <c r="C83" s="5">
        <v>4</v>
      </c>
      <c r="D83" s="4" t="s">
        <v>6</v>
      </c>
    </row>
    <row r="84" spans="3:4">
      <c r="C84" s="5">
        <v>4</v>
      </c>
      <c r="D84" s="4" t="s">
        <v>6</v>
      </c>
    </row>
    <row r="85" spans="3:4">
      <c r="C85" s="5">
        <v>4</v>
      </c>
      <c r="D85" s="4" t="s">
        <v>7</v>
      </c>
    </row>
    <row r="86" spans="3:4">
      <c r="C86" s="5">
        <v>4</v>
      </c>
      <c r="D86" s="4" t="s">
        <v>9</v>
      </c>
    </row>
    <row r="87" spans="3:4">
      <c r="C87" s="5">
        <v>4</v>
      </c>
      <c r="D87" s="4" t="s">
        <v>9</v>
      </c>
    </row>
    <row r="88" spans="3:4">
      <c r="C88" s="5">
        <v>4</v>
      </c>
      <c r="D88" s="4" t="s">
        <v>8</v>
      </c>
    </row>
    <row r="89" spans="3:4">
      <c r="C89" s="5">
        <v>4</v>
      </c>
      <c r="D89" s="4" t="s">
        <v>6</v>
      </c>
    </row>
    <row r="90" spans="3:4">
      <c r="C90" s="5">
        <v>4</v>
      </c>
      <c r="D90" s="4" t="s">
        <v>7</v>
      </c>
    </row>
    <row r="91" spans="3:4">
      <c r="C91" s="5">
        <v>4</v>
      </c>
      <c r="D91" s="4" t="s">
        <v>6</v>
      </c>
    </row>
    <row r="92" spans="3:4">
      <c r="C92" s="15" t="s">
        <v>32</v>
      </c>
      <c r="D92">
        <v>12</v>
      </c>
    </row>
    <row r="94" spans="3:4">
      <c r="C94" s="21" t="s">
        <v>16</v>
      </c>
      <c r="D94" s="1" t="s">
        <v>0</v>
      </c>
    </row>
    <row r="95" spans="3:4">
      <c r="C95" s="5">
        <v>3</v>
      </c>
      <c r="D95" s="4" t="s">
        <v>8</v>
      </c>
    </row>
    <row r="96" spans="3:4">
      <c r="C96" s="5">
        <v>4</v>
      </c>
      <c r="D96" s="4" t="s">
        <v>7</v>
      </c>
    </row>
    <row r="97" spans="3:4">
      <c r="C97" s="5">
        <v>4</v>
      </c>
      <c r="D97" s="4" t="s">
        <v>8</v>
      </c>
    </row>
    <row r="98" spans="3:4">
      <c r="C98" s="5">
        <v>4</v>
      </c>
      <c r="D98" s="4" t="s">
        <v>6</v>
      </c>
    </row>
    <row r="99" spans="3:4">
      <c r="C99" s="5">
        <v>4</v>
      </c>
      <c r="D99" s="4" t="s">
        <v>6</v>
      </c>
    </row>
    <row r="100" spans="3:4">
      <c r="C100" s="5">
        <v>3</v>
      </c>
      <c r="D100" s="4" t="s">
        <v>7</v>
      </c>
    </row>
    <row r="101" spans="3:4">
      <c r="C101" s="5">
        <v>4</v>
      </c>
      <c r="D101" s="4" t="s">
        <v>9</v>
      </c>
    </row>
    <row r="102" spans="3:4">
      <c r="C102" s="5">
        <v>4</v>
      </c>
      <c r="D102" s="4" t="s">
        <v>9</v>
      </c>
    </row>
    <row r="103" spans="3:4">
      <c r="C103" s="5">
        <v>4</v>
      </c>
      <c r="D103" s="4" t="s">
        <v>8</v>
      </c>
    </row>
    <row r="104" spans="3:4">
      <c r="C104" s="5">
        <v>4</v>
      </c>
      <c r="D104" s="4" t="s">
        <v>6</v>
      </c>
    </row>
    <row r="105" spans="3:4">
      <c r="C105" s="5">
        <v>3</v>
      </c>
      <c r="D105" s="4" t="s">
        <v>7</v>
      </c>
    </row>
    <row r="106" spans="3:4">
      <c r="C106" s="5">
        <v>4</v>
      </c>
      <c r="D106" s="4" t="s">
        <v>6</v>
      </c>
    </row>
    <row r="107" spans="3:4">
      <c r="C107" s="15" t="s">
        <v>32</v>
      </c>
      <c r="D107">
        <v>12</v>
      </c>
    </row>
    <row r="110" spans="3:4" ht="30">
      <c r="C110" s="2" t="s">
        <v>17</v>
      </c>
      <c r="D110" s="1" t="s">
        <v>0</v>
      </c>
    </row>
    <row r="111" spans="3:4">
      <c r="C111" s="5">
        <v>4</v>
      </c>
      <c r="D111" s="4" t="s">
        <v>8</v>
      </c>
    </row>
    <row r="112" spans="3:4">
      <c r="C112" s="5">
        <v>4</v>
      </c>
      <c r="D112" s="4" t="s">
        <v>7</v>
      </c>
    </row>
    <row r="113" spans="3:4">
      <c r="C113" s="5">
        <v>4</v>
      </c>
      <c r="D113" s="4" t="s">
        <v>8</v>
      </c>
    </row>
    <row r="114" spans="3:4">
      <c r="C114" s="5">
        <v>3</v>
      </c>
      <c r="D114" s="4" t="s">
        <v>6</v>
      </c>
    </row>
    <row r="115" spans="3:4">
      <c r="C115" s="5">
        <v>4</v>
      </c>
      <c r="D115" s="4" t="s">
        <v>6</v>
      </c>
    </row>
    <row r="116" spans="3:4">
      <c r="C116" s="5">
        <v>4</v>
      </c>
      <c r="D116" s="4" t="s">
        <v>7</v>
      </c>
    </row>
    <row r="117" spans="3:4">
      <c r="C117" s="5">
        <v>4</v>
      </c>
      <c r="D117" s="4" t="s">
        <v>9</v>
      </c>
    </row>
    <row r="118" spans="3:4">
      <c r="C118" s="5">
        <v>4</v>
      </c>
      <c r="D118" s="4" t="s">
        <v>9</v>
      </c>
    </row>
    <row r="119" spans="3:4">
      <c r="C119" s="5">
        <v>4</v>
      </c>
      <c r="D119" s="4" t="s">
        <v>8</v>
      </c>
    </row>
    <row r="120" spans="3:4">
      <c r="C120" s="5">
        <v>4</v>
      </c>
      <c r="D120" s="4" t="s">
        <v>6</v>
      </c>
    </row>
    <row r="121" spans="3:4">
      <c r="C121" s="5">
        <v>3</v>
      </c>
      <c r="D121" s="4" t="s">
        <v>7</v>
      </c>
    </row>
    <row r="122" spans="3:4">
      <c r="C122" s="5">
        <v>4</v>
      </c>
      <c r="D122" s="4" t="s">
        <v>6</v>
      </c>
    </row>
    <row r="123" spans="3:4">
      <c r="C123" s="15" t="s">
        <v>32</v>
      </c>
      <c r="D123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Sheet2</vt:lpstr>
      <vt:lpstr>Lembar1</vt:lpstr>
      <vt:lpstr>Lembar2</vt:lpstr>
      <vt:lpstr>Lembar3</vt:lpstr>
      <vt:lpstr>Lembar4</vt:lpstr>
      <vt:lpstr>Lembar5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medi.ads05661</dc:creator>
  <cp:lastModifiedBy>RIAN SURYANA</cp:lastModifiedBy>
  <dcterms:created xsi:type="dcterms:W3CDTF">2024-06-30T13:14:00Z</dcterms:created>
  <dcterms:modified xsi:type="dcterms:W3CDTF">2024-07-03T15:48:24Z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5E7F0CAEEB7F4A7986431E6F49FBCFB0_11</vt:lpwstr>
  </property>
  <property fmtid="{D5CDD505-2E9C-101B-9397-08002B2CF9AE}" pid="3" name="KSOProductBuildVer">
    <vt:lpwstr>1033-12.2.0.17119</vt:lpwstr>
  </property>
</Properties>
</file>