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380"/>
  </bookViews>
  <sheets>
    <sheet name="地图数据" sheetId="1" r:id="rId1"/>
    <sheet name="原始数据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<sst xmlns="http://schemas.openxmlformats.org/spreadsheetml/2006/main" count="73" uniqueCount="57">
  <si>
    <t>地图名称</t>
  </si>
  <si>
    <t>实际宽</t>
  </si>
  <si>
    <t>实际高</t>
  </si>
  <si>
    <t>高度缩放</t>
  </si>
  <si>
    <t>更新时间</t>
  </si>
  <si>
    <t>Anvil</t>
  </si>
  <si>
    <t>AlBasrah</t>
  </si>
  <si>
    <t>Belaya</t>
  </si>
  <si>
    <t>BlackCoast</t>
  </si>
  <si>
    <t>Chora</t>
  </si>
  <si>
    <t>Fallujah</t>
  </si>
  <si>
    <t>Fool's Road</t>
  </si>
  <si>
    <t>GooseBay</t>
  </si>
  <si>
    <t>Gorodok</t>
  </si>
  <si>
    <t>Harju</t>
  </si>
  <si>
    <t>Jensen'sRange</t>
  </si>
  <si>
    <t>KamdeshHighlands</t>
  </si>
  <si>
    <t>KohatToi</t>
  </si>
  <si>
    <t>Kokan</t>
  </si>
  <si>
    <t>LashkarValley</t>
  </si>
  <si>
    <t>LogarValley</t>
  </si>
  <si>
    <t>Manicouagan</t>
  </si>
  <si>
    <t>Mestia</t>
  </si>
  <si>
    <t>Mutaha</t>
  </si>
  <si>
    <t>Narva</t>
  </si>
  <si>
    <t>PacificProvingGrounds</t>
  </si>
  <si>
    <t>SanxianIslands</t>
  </si>
  <si>
    <t>Skorpo</t>
  </si>
  <si>
    <t>SumariBala</t>
  </si>
  <si>
    <t>TallilOutskirts</t>
  </si>
  <si>
    <t>Yehorivka</t>
  </si>
  <si>
    <t>地图</t>
  </si>
  <si>
    <t>0_x</t>
  </si>
  <si>
    <t>0_y</t>
  </si>
  <si>
    <t>1_x</t>
  </si>
  <si>
    <t>1_y</t>
  </si>
  <si>
    <t>landscape_x</t>
  </si>
  <si>
    <t>landscaps_y</t>
  </si>
  <si>
    <t>scale_x</t>
  </si>
  <si>
    <t>scale_y</t>
  </si>
  <si>
    <t>scale_z</t>
  </si>
  <si>
    <t>width_m</t>
  </si>
  <si>
    <t>height_m</t>
  </si>
  <si>
    <t>width_pix</t>
  </si>
  <si>
    <t>height_pix</t>
  </si>
  <si>
    <t>offset_x</t>
  </si>
  <si>
    <t>offset_y</t>
  </si>
  <si>
    <t>FallujahCity</t>
  </si>
  <si>
    <t>FoolsRoad</t>
  </si>
  <si>
    <t>JensensRange</t>
  </si>
  <si>
    <t>Kamdesh</t>
  </si>
  <si>
    <t>Kohat</t>
  </si>
  <si>
    <t>Lashkar</t>
  </si>
  <si>
    <t>MestiaGreen</t>
  </si>
  <si>
    <t>Sumari</t>
  </si>
  <si>
    <t>Tallil</t>
  </si>
  <si>
    <t>SanXianIsland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</si>
</sst>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);[Red]\(0.00\)"/>
  </numFmts>
  <fonts count="21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Alignment="1" applyProtection="1">
      <alignment vertical="center"/>
      <protection locked="0"/>
    </xf>
    <xf numFmtId="0" fontId="0" fillId="0" borderId="0" xfId="0" applyFont="1" applyFill="1" applyAlignment="1">
      <alignment vertical="center"/>
    </xf>
    <xf numFmtId="0" fontId="1" fillId="2" borderId="0" xfId="22" applyFont="1" applyFill="1">
      <alignment vertical="center"/>
    </xf>
    <xf numFmtId="0" fontId="0" fillId="0" borderId="0" xfId="0" applyFont="1" applyFill="1" applyAlignment="1" applyProtection="1">
      <alignment horizontal="center" vertical="center"/>
      <protection locked="0"/>
    </xf>
    <xf numFmtId="0" fontId="1" fillId="2" borderId="0" xfId="22" applyFont="1" applyFill="1" applyProtection="1">
      <alignment vertical="center"/>
      <protection locked="0"/>
    </xf>
    <xf numFmtId="176" fontId="1" fillId="2" borderId="0" xfId="22" applyNumberFormat="1" applyFont="1" applyFill="1">
      <alignment vertical="center"/>
    </xf>
    <xf numFmtId="176" fontId="0" fillId="0" borderId="0" xfId="0" applyNumberFormat="1" applyFont="1" applyFill="1" applyAlignment="1">
      <alignment vertical="center"/>
    </xf>
    <xf numFmtId="177" fontId="0" fillId="0" borderId="0" xfId="0" applyNumberFormat="1" applyFont="1" applyFill="1" applyAlignment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tabSelected="1" workbookViewId="0">
      <selection activeCell="H17" sqref="H17"/>
    </sheetView>
  </sheetViews>
  <sheetFormatPr defaultColWidth="8.88888888888889" defaultRowHeight="14.4" outlineLevelCol="4"/>
  <cols>
    <col min="1" max="1" width="23.5555555555556" customWidth="1"/>
    <col min="2" max="2" width="19.2222222222222" customWidth="1"/>
    <col min="3" max="3" width="22.5555555555556" customWidth="1"/>
    <col min="4" max="4" width="22.4444444444444" customWidth="1"/>
    <col min="5" max="5" width="10.7777777777778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2" t="s">
        <v>5</v>
      </c>
      <c r="B2">
        <v>3060</v>
      </c>
      <c r="C2">
        <v>3060</v>
      </c>
      <c r="D2" s="8">
        <v>0.45</v>
      </c>
      <c r="E2" s="9">
        <v>45461</v>
      </c>
    </row>
    <row r="3" spans="1:5">
      <c r="A3" s="2" t="s">
        <v>6</v>
      </c>
      <c r="B3">
        <v>3040</v>
      </c>
      <c r="C3">
        <v>3040</v>
      </c>
      <c r="D3" s="8">
        <v>0.1</v>
      </c>
      <c r="E3" s="9">
        <v>45461</v>
      </c>
    </row>
    <row r="4" spans="1:5">
      <c r="A4" s="2" t="s">
        <v>7</v>
      </c>
      <c r="B4">
        <v>3904</v>
      </c>
      <c r="C4">
        <v>3905</v>
      </c>
      <c r="D4" s="8">
        <v>1.2</v>
      </c>
      <c r="E4" s="9">
        <v>45461</v>
      </c>
    </row>
    <row r="5" spans="1:5">
      <c r="A5" s="2" t="s">
        <v>8</v>
      </c>
      <c r="B5">
        <v>4599.97984375</v>
      </c>
      <c r="C5">
        <v>4599.9784375</v>
      </c>
      <c r="D5" s="8">
        <v>0.8</v>
      </c>
      <c r="E5" s="9">
        <v>45461</v>
      </c>
    </row>
    <row r="6" spans="1:5">
      <c r="A6" s="2" t="s">
        <v>9</v>
      </c>
      <c r="B6">
        <v>4063.9</v>
      </c>
      <c r="C6">
        <v>4064</v>
      </c>
      <c r="D6" s="8">
        <v>4</v>
      </c>
      <c r="E6" s="9">
        <v>45461</v>
      </c>
    </row>
    <row r="7" spans="1:5">
      <c r="A7" s="2" t="s">
        <v>10</v>
      </c>
      <c r="B7">
        <v>3005</v>
      </c>
      <c r="C7">
        <v>3005</v>
      </c>
      <c r="D7" s="8">
        <v>1</v>
      </c>
      <c r="E7" s="9">
        <v>45461</v>
      </c>
    </row>
    <row r="8" spans="1:5">
      <c r="A8" s="2" t="s">
        <v>11</v>
      </c>
      <c r="B8">
        <v>1773.82</v>
      </c>
      <c r="C8">
        <v>1773.82</v>
      </c>
      <c r="D8" s="8">
        <v>3.2</v>
      </c>
      <c r="E8" s="9">
        <v>45461</v>
      </c>
    </row>
    <row r="9" spans="1:5">
      <c r="A9" s="2" t="s">
        <v>12</v>
      </c>
      <c r="B9">
        <v>4031.8096875</v>
      </c>
      <c r="C9">
        <v>4031.77921875</v>
      </c>
      <c r="D9" s="8">
        <v>0.4</v>
      </c>
      <c r="E9" s="9">
        <v>45461</v>
      </c>
    </row>
    <row r="10" spans="1:5">
      <c r="A10" s="2" t="s">
        <v>13</v>
      </c>
      <c r="B10">
        <v>4064</v>
      </c>
      <c r="C10">
        <v>4064</v>
      </c>
      <c r="D10" s="8">
        <v>10</v>
      </c>
      <c r="E10" s="9">
        <v>45461</v>
      </c>
    </row>
    <row r="11" spans="1:5">
      <c r="A11" s="2" t="s">
        <v>14</v>
      </c>
      <c r="B11">
        <v>4032</v>
      </c>
      <c r="C11">
        <v>4032</v>
      </c>
      <c r="D11" s="8">
        <v>1</v>
      </c>
      <c r="E11" s="9">
        <v>45461</v>
      </c>
    </row>
    <row r="12" spans="1:5">
      <c r="A12" s="2" t="s">
        <v>15</v>
      </c>
      <c r="B12">
        <v>4008</v>
      </c>
      <c r="C12">
        <v>4008</v>
      </c>
      <c r="D12" s="8">
        <v>1</v>
      </c>
      <c r="E12" s="9">
        <v>45461</v>
      </c>
    </row>
    <row r="13" spans="1:5">
      <c r="A13" s="2" t="s">
        <v>16</v>
      </c>
      <c r="B13">
        <v>4032</v>
      </c>
      <c r="C13">
        <v>4032</v>
      </c>
      <c r="D13" s="8">
        <v>1.35</v>
      </c>
      <c r="E13" s="9">
        <v>45461</v>
      </c>
    </row>
    <row r="14" spans="1:5">
      <c r="A14" s="2" t="s">
        <v>17</v>
      </c>
      <c r="B14">
        <v>4617</v>
      </c>
      <c r="C14">
        <v>4617</v>
      </c>
      <c r="D14" s="8">
        <v>0.75</v>
      </c>
      <c r="E14" s="9">
        <v>45461</v>
      </c>
    </row>
    <row r="15" spans="1:5">
      <c r="A15" s="2" t="s">
        <v>18</v>
      </c>
      <c r="B15">
        <v>2496.48609375</v>
      </c>
      <c r="C15">
        <v>2495.80421875</v>
      </c>
      <c r="D15" s="8">
        <v>1</v>
      </c>
      <c r="E15" s="9">
        <v>45461</v>
      </c>
    </row>
    <row r="16" spans="1:5">
      <c r="A16" s="2" t="s">
        <v>19</v>
      </c>
      <c r="B16">
        <v>4334</v>
      </c>
      <c r="C16">
        <v>4334</v>
      </c>
      <c r="D16" s="8">
        <v>1.5</v>
      </c>
      <c r="E16" s="9">
        <v>45461</v>
      </c>
    </row>
    <row r="17" spans="1:5">
      <c r="A17" s="2" t="s">
        <v>20</v>
      </c>
      <c r="B17">
        <v>1761.2346875</v>
      </c>
      <c r="C17">
        <v>1761.6046875</v>
      </c>
      <c r="D17" s="8">
        <v>0.5</v>
      </c>
      <c r="E17" s="9">
        <v>45461</v>
      </c>
    </row>
    <row r="18" spans="1:5">
      <c r="A18" s="2" t="s">
        <v>21</v>
      </c>
      <c r="B18">
        <v>4031.8096875</v>
      </c>
      <c r="C18">
        <v>4031.77921875</v>
      </c>
      <c r="D18" s="8">
        <v>3</v>
      </c>
      <c r="E18" s="9">
        <v>45461</v>
      </c>
    </row>
    <row r="19" spans="1:5">
      <c r="A19" s="2" t="s">
        <v>22</v>
      </c>
      <c r="B19">
        <v>2400</v>
      </c>
      <c r="C19">
        <v>2400</v>
      </c>
      <c r="D19" s="8">
        <v>1.2</v>
      </c>
      <c r="E19" s="9">
        <v>45461</v>
      </c>
    </row>
    <row r="20" spans="1:5">
      <c r="A20" s="2" t="s">
        <v>23</v>
      </c>
      <c r="B20">
        <v>2755</v>
      </c>
      <c r="C20">
        <v>2755</v>
      </c>
      <c r="D20" s="8">
        <v>0.3</v>
      </c>
      <c r="E20" s="9">
        <v>45461</v>
      </c>
    </row>
    <row r="21" spans="1:5">
      <c r="A21" s="2" t="s">
        <v>24</v>
      </c>
      <c r="B21">
        <v>2800.000625</v>
      </c>
      <c r="C21">
        <v>2799.99953125</v>
      </c>
      <c r="D21" s="8">
        <v>1</v>
      </c>
      <c r="E21" s="9">
        <v>45461</v>
      </c>
    </row>
    <row r="22" spans="1:5">
      <c r="A22" s="2" t="s">
        <v>25</v>
      </c>
      <c r="B22">
        <v>4032</v>
      </c>
      <c r="C22">
        <v>4032</v>
      </c>
      <c r="D22" s="8">
        <v>0.28</v>
      </c>
      <c r="E22" s="9">
        <v>45461</v>
      </c>
    </row>
    <row r="23" spans="1:5">
      <c r="A23" s="2" t="s">
        <v>26</v>
      </c>
      <c r="B23">
        <v>4600</v>
      </c>
      <c r="C23">
        <v>4600</v>
      </c>
      <c r="D23" s="8">
        <v>3.5</v>
      </c>
      <c r="E23" s="9">
        <v>45461</v>
      </c>
    </row>
    <row r="24" spans="1:5">
      <c r="A24" s="2" t="s">
        <v>27</v>
      </c>
      <c r="B24">
        <v>7600</v>
      </c>
      <c r="C24">
        <v>7600</v>
      </c>
      <c r="D24" s="8">
        <v>0.75</v>
      </c>
      <c r="E24" s="9">
        <v>45461</v>
      </c>
    </row>
    <row r="25" spans="1:5">
      <c r="A25" s="2" t="s">
        <v>28</v>
      </c>
      <c r="B25">
        <v>1300.07503906</v>
      </c>
      <c r="C25">
        <v>1300.253125</v>
      </c>
      <c r="D25" s="8">
        <v>1.25</v>
      </c>
      <c r="E25" s="9">
        <v>45461</v>
      </c>
    </row>
    <row r="26" spans="1:5">
      <c r="A26" s="2" t="s">
        <v>29</v>
      </c>
      <c r="B26">
        <v>4680.00015625</v>
      </c>
      <c r="C26">
        <v>4680</v>
      </c>
      <c r="D26" s="8">
        <v>4</v>
      </c>
      <c r="E26" s="9">
        <v>45461</v>
      </c>
    </row>
    <row r="27" spans="1:5">
      <c r="A27" s="2" t="s">
        <v>30</v>
      </c>
      <c r="B27">
        <v>6350</v>
      </c>
      <c r="C27">
        <v>6350</v>
      </c>
      <c r="D27" s="8">
        <v>1</v>
      </c>
      <c r="E27" s="9">
        <v>45461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workbookViewId="0">
      <selection activeCell="J2" sqref="J2:J27"/>
    </sheetView>
  </sheetViews>
  <sheetFormatPr defaultColWidth="9" defaultRowHeight="14.4"/>
  <cols>
    <col min="1" max="1" width="19.7777777777778" style="2" customWidth="1"/>
    <col min="2" max="2" width="9.11111111111111" style="3" customWidth="1"/>
    <col min="3" max="3" width="13" style="2" customWidth="1"/>
    <col min="4" max="4" width="12.3333333333333" style="3" customWidth="1"/>
    <col min="5" max="5" width="12.5555555555556" style="2" customWidth="1"/>
    <col min="6" max="6" width="15.6666666666667" style="3" customWidth="1"/>
    <col min="7" max="7" width="16.3333333333333" style="2" customWidth="1"/>
    <col min="8" max="10" width="8.88888888888889" style="2" customWidth="1"/>
    <col min="11" max="11" width="10.2222222222222" style="2" customWidth="1"/>
    <col min="12" max="13" width="10.6666666666667" style="2" customWidth="1"/>
    <col min="14" max="14" width="11.7777777777778" style="2" customWidth="1"/>
    <col min="15" max="16" width="8.88888888888889" style="2" customWidth="1"/>
    <col min="17" max="17" width="13" style="2" customWidth="1"/>
    <col min="18" max="18" width="9.44444444444444" style="2" customWidth="1"/>
    <col min="19" max="16384" width="9" style="2"/>
  </cols>
  <sheetData>
    <row r="1" s="1" customFormat="1" spans="1:16">
      <c r="A1" s="4" t="s">
        <v>31</v>
      </c>
      <c r="B1" s="5" t="s">
        <v>32</v>
      </c>
      <c r="C1" s="1" t="s">
        <v>33</v>
      </c>
      <c r="D1" s="5" t="s">
        <v>34</v>
      </c>
      <c r="E1" s="1" t="s">
        <v>35</v>
      </c>
      <c r="F1" s="5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</row>
    <row r="2" s="2" customFormat="1" spans="1:16">
      <c r="A2" s="2" t="s">
        <v>5</v>
      </c>
      <c r="B2" s="6">
        <v>-2040</v>
      </c>
      <c r="C2" s="7">
        <v>-2040</v>
      </c>
      <c r="D2" s="6">
        <v>1020</v>
      </c>
      <c r="E2" s="7">
        <v>1020</v>
      </c>
      <c r="F2" s="6">
        <v>-2040</v>
      </c>
      <c r="G2" s="7">
        <v>-2040</v>
      </c>
      <c r="H2" s="8">
        <v>0.75</v>
      </c>
      <c r="I2" s="8">
        <v>0.75</v>
      </c>
      <c r="J2" s="8">
        <v>0.45</v>
      </c>
      <c r="K2" s="7">
        <f t="shared" ref="K2:K27" si="0">ABS(D2-B2)</f>
        <v>3060</v>
      </c>
      <c r="L2" s="7">
        <f t="shared" ref="L2:L27" si="1">ABS(E2-C2)</f>
        <v>3060</v>
      </c>
      <c r="M2" s="7">
        <f t="shared" ref="M2:M27" si="2">K2/H2</f>
        <v>4080</v>
      </c>
      <c r="N2" s="7">
        <f t="shared" ref="N2:N27" si="3">L2/I2</f>
        <v>4080</v>
      </c>
      <c r="O2" s="2">
        <f t="shared" ref="O2:O7" si="4">(F2-B2)/H2</f>
        <v>0</v>
      </c>
      <c r="P2" s="2">
        <f t="shared" ref="P2:P7" si="5">(G2-C2)/I2</f>
        <v>0</v>
      </c>
    </row>
    <row r="3" s="2" customFormat="1" spans="1:16">
      <c r="A3" s="2" t="s">
        <v>6</v>
      </c>
      <c r="B3" s="6">
        <v>-1520</v>
      </c>
      <c r="C3" s="7">
        <v>-1520</v>
      </c>
      <c r="D3" s="6">
        <v>1520</v>
      </c>
      <c r="E3" s="7">
        <v>1520</v>
      </c>
      <c r="F3" s="6">
        <v>-1524.06375</v>
      </c>
      <c r="G3" s="7">
        <v>-1524</v>
      </c>
      <c r="H3" s="8">
        <v>1</v>
      </c>
      <c r="I3" s="8">
        <v>1</v>
      </c>
      <c r="J3" s="8">
        <v>0.1</v>
      </c>
      <c r="K3" s="7">
        <f t="shared" si="0"/>
        <v>3040</v>
      </c>
      <c r="L3" s="7">
        <f t="shared" si="1"/>
        <v>3040</v>
      </c>
      <c r="M3" s="7">
        <f t="shared" si="2"/>
        <v>3040</v>
      </c>
      <c r="N3" s="7">
        <f t="shared" si="3"/>
        <v>3040</v>
      </c>
      <c r="O3" s="2">
        <f t="shared" si="4"/>
        <v>-4.06375000000003</v>
      </c>
      <c r="P3" s="2">
        <f t="shared" si="5"/>
        <v>-4</v>
      </c>
    </row>
    <row r="4" s="2" customFormat="1" spans="1:16">
      <c r="A4" s="2" t="s">
        <v>7</v>
      </c>
      <c r="B4" s="6">
        <v>-1954</v>
      </c>
      <c r="C4" s="7">
        <v>1825</v>
      </c>
      <c r="D4" s="6">
        <v>1950</v>
      </c>
      <c r="E4" s="7">
        <v>-2080</v>
      </c>
      <c r="F4" s="6">
        <v>-2016</v>
      </c>
      <c r="G4" s="7">
        <v>-2142</v>
      </c>
      <c r="H4" s="8">
        <v>1</v>
      </c>
      <c r="I4" s="8">
        <v>1</v>
      </c>
      <c r="J4" s="8">
        <v>1.2</v>
      </c>
      <c r="K4" s="7">
        <f t="shared" si="0"/>
        <v>3904</v>
      </c>
      <c r="L4" s="7">
        <f t="shared" si="1"/>
        <v>3905</v>
      </c>
      <c r="M4" s="7">
        <f t="shared" si="2"/>
        <v>3904</v>
      </c>
      <c r="N4" s="7">
        <f t="shared" si="3"/>
        <v>3905</v>
      </c>
      <c r="O4" s="2">
        <f t="shared" si="4"/>
        <v>-62</v>
      </c>
      <c r="P4" s="2">
        <f t="shared" ref="P4:P8" si="6">(G4-E4)/I4</f>
        <v>-62</v>
      </c>
    </row>
    <row r="5" s="2" customFormat="1" spans="1:18">
      <c r="A5" s="2" t="s">
        <v>8</v>
      </c>
      <c r="B5" s="6">
        <v>2299.9846875</v>
      </c>
      <c r="C5" s="7">
        <v>2472.510625</v>
      </c>
      <c r="D5" s="6">
        <v>-2299.99515625</v>
      </c>
      <c r="E5" s="7">
        <v>-2127.4678125</v>
      </c>
      <c r="F5" s="6">
        <v>-2040.00578125</v>
      </c>
      <c r="G5" s="7">
        <v>-2142.50390625</v>
      </c>
      <c r="H5" s="8">
        <v>1</v>
      </c>
      <c r="I5" s="8">
        <v>1</v>
      </c>
      <c r="J5" s="8">
        <v>0.8</v>
      </c>
      <c r="K5" s="7">
        <f t="shared" si="0"/>
        <v>4599.97984375</v>
      </c>
      <c r="L5" s="7">
        <f t="shared" si="1"/>
        <v>4599.9784375</v>
      </c>
      <c r="M5" s="7">
        <f t="shared" si="2"/>
        <v>4599.97984375</v>
      </c>
      <c r="N5" s="7">
        <f t="shared" si="3"/>
        <v>4599.9784375</v>
      </c>
      <c r="O5" s="2">
        <f>(F5-D5)/H5</f>
        <v>259.989375</v>
      </c>
      <c r="P5" s="2">
        <f t="shared" si="6"/>
        <v>-15.03609375</v>
      </c>
      <c r="Q5" s="7">
        <f>K5-O5</f>
        <v>4339.99046875</v>
      </c>
      <c r="R5" s="7">
        <f>L5-P5</f>
        <v>4615.01453125</v>
      </c>
    </row>
    <row r="6" s="2" customFormat="1" spans="1:18">
      <c r="A6" s="2" t="s">
        <v>9</v>
      </c>
      <c r="B6" s="6">
        <v>-2464</v>
      </c>
      <c r="C6" s="7">
        <v>-2664</v>
      </c>
      <c r="D6" s="6">
        <v>1599.9</v>
      </c>
      <c r="E6" s="7">
        <v>1400</v>
      </c>
      <c r="F6" s="6">
        <v>-2464.00015625</v>
      </c>
      <c r="G6" s="7">
        <v>-1902.000625</v>
      </c>
      <c r="H6" s="8">
        <v>0.5</v>
      </c>
      <c r="I6" s="8">
        <v>0.5</v>
      </c>
      <c r="J6" s="8">
        <v>4</v>
      </c>
      <c r="K6" s="7">
        <f t="shared" si="0"/>
        <v>4063.9</v>
      </c>
      <c r="L6" s="7">
        <f t="shared" si="1"/>
        <v>4064</v>
      </c>
      <c r="M6" s="7">
        <f t="shared" si="2"/>
        <v>8127.8</v>
      </c>
      <c r="N6" s="7">
        <f t="shared" si="3"/>
        <v>8128</v>
      </c>
      <c r="O6" s="2">
        <f t="shared" si="4"/>
        <v>-0.000312500000291038</v>
      </c>
      <c r="P6" s="2">
        <f t="shared" si="5"/>
        <v>1523.99875</v>
      </c>
      <c r="Q6" s="7">
        <f t="shared" ref="Q6:Q27" si="7">M6-O6</f>
        <v>8127.8003125</v>
      </c>
      <c r="R6" s="7">
        <f t="shared" ref="R6:R27" si="8">N6-P6</f>
        <v>6604.00125</v>
      </c>
    </row>
    <row r="7" s="2" customFormat="1" spans="1:18">
      <c r="A7" s="2" t="s">
        <v>47</v>
      </c>
      <c r="B7" s="6">
        <v>-1315</v>
      </c>
      <c r="C7" s="7">
        <v>-1545</v>
      </c>
      <c r="D7" s="6">
        <v>1690</v>
      </c>
      <c r="E7" s="7">
        <v>1460</v>
      </c>
      <c r="F7" s="6">
        <v>-2040</v>
      </c>
      <c r="G7" s="7">
        <v>-2040</v>
      </c>
      <c r="H7" s="8">
        <v>1</v>
      </c>
      <c r="I7" s="8">
        <v>1</v>
      </c>
      <c r="J7" s="8">
        <v>1</v>
      </c>
      <c r="K7" s="7">
        <f t="shared" si="0"/>
        <v>3005</v>
      </c>
      <c r="L7" s="7">
        <f t="shared" si="1"/>
        <v>3005</v>
      </c>
      <c r="M7" s="7">
        <f t="shared" si="2"/>
        <v>3005</v>
      </c>
      <c r="N7" s="7">
        <f t="shared" si="3"/>
        <v>3005</v>
      </c>
      <c r="O7" s="2">
        <f t="shared" si="4"/>
        <v>-725</v>
      </c>
      <c r="P7" s="2">
        <f t="shared" si="5"/>
        <v>-495</v>
      </c>
      <c r="Q7" s="7">
        <f t="shared" si="7"/>
        <v>3730</v>
      </c>
      <c r="R7" s="7">
        <f t="shared" si="8"/>
        <v>3500</v>
      </c>
    </row>
    <row r="8" s="2" customFormat="1" spans="1:18">
      <c r="A8" s="2" t="s">
        <v>48</v>
      </c>
      <c r="B8" s="6">
        <v>448.05078125</v>
      </c>
      <c r="C8" s="7">
        <v>448.05078125</v>
      </c>
      <c r="D8" s="6">
        <v>-1325.76921875</v>
      </c>
      <c r="E8" s="7">
        <v>-1325.76921875</v>
      </c>
      <c r="F8" s="6">
        <v>-1598.0965625</v>
      </c>
      <c r="G8" s="7">
        <v>-1866.29703125</v>
      </c>
      <c r="H8" s="8">
        <v>1</v>
      </c>
      <c r="I8" s="8">
        <v>1</v>
      </c>
      <c r="J8" s="8">
        <v>3.2</v>
      </c>
      <c r="K8" s="7">
        <f t="shared" si="0"/>
        <v>1773.82</v>
      </c>
      <c r="L8" s="7">
        <f t="shared" si="1"/>
        <v>1773.82</v>
      </c>
      <c r="M8" s="7">
        <f t="shared" si="2"/>
        <v>1773.82</v>
      </c>
      <c r="N8" s="7">
        <f t="shared" si="3"/>
        <v>1773.82</v>
      </c>
      <c r="O8" s="2">
        <f>(F8-D8)/H8</f>
        <v>-272.32734375</v>
      </c>
      <c r="P8" s="2">
        <f t="shared" si="6"/>
        <v>-540.5278125</v>
      </c>
      <c r="Q8" s="7">
        <f t="shared" si="7"/>
        <v>2046.14734375</v>
      </c>
      <c r="R8" s="7">
        <f t="shared" si="8"/>
        <v>2314.3478125</v>
      </c>
    </row>
    <row r="9" s="2" customFormat="1" spans="1:18">
      <c r="A9" s="2" t="s">
        <v>12</v>
      </c>
      <c r="B9" s="6">
        <v>-2016.57890625</v>
      </c>
      <c r="C9" s="7">
        <v>-2016.7484375</v>
      </c>
      <c r="D9" s="6">
        <v>2015.23078125</v>
      </c>
      <c r="E9" s="7">
        <v>2015.03078125</v>
      </c>
      <c r="F9" s="6">
        <v>-2032.56890625</v>
      </c>
      <c r="G9" s="7">
        <v>-2032.7484375</v>
      </c>
      <c r="H9" s="8">
        <v>1</v>
      </c>
      <c r="I9" s="8">
        <v>1</v>
      </c>
      <c r="J9" s="8">
        <v>0.4</v>
      </c>
      <c r="K9" s="7">
        <f t="shared" si="0"/>
        <v>4031.8096875</v>
      </c>
      <c r="L9" s="7">
        <f t="shared" si="1"/>
        <v>4031.77921875</v>
      </c>
      <c r="M9" s="7">
        <f t="shared" si="2"/>
        <v>4031.8096875</v>
      </c>
      <c r="N9" s="7">
        <f t="shared" si="3"/>
        <v>4031.77921875</v>
      </c>
      <c r="O9" s="2">
        <f t="shared" ref="O9:O11" si="9">(F9-B9)/H9</f>
        <v>-15.99</v>
      </c>
      <c r="P9" s="2">
        <f t="shared" ref="P9:P14" si="10">(G9-C9)/I9</f>
        <v>-16</v>
      </c>
      <c r="Q9" s="7">
        <f t="shared" si="7"/>
        <v>4047.7996875</v>
      </c>
      <c r="R9" s="7">
        <f t="shared" si="8"/>
        <v>4047.77921875</v>
      </c>
    </row>
    <row r="10" s="2" customFormat="1" spans="1:18">
      <c r="A10" s="2" t="s">
        <v>13</v>
      </c>
      <c r="B10" s="6">
        <v>-2031.99</v>
      </c>
      <c r="C10" s="7">
        <v>2032</v>
      </c>
      <c r="D10" s="6">
        <v>2032.01</v>
      </c>
      <c r="E10" s="7">
        <v>-2032</v>
      </c>
      <c r="F10" s="6">
        <v>-2031.99203125</v>
      </c>
      <c r="G10" s="7">
        <v>-2032</v>
      </c>
      <c r="H10" s="8">
        <v>1</v>
      </c>
      <c r="I10" s="8">
        <v>1</v>
      </c>
      <c r="J10" s="8">
        <v>10</v>
      </c>
      <c r="K10" s="7">
        <f t="shared" si="0"/>
        <v>4064</v>
      </c>
      <c r="L10" s="7">
        <f t="shared" si="1"/>
        <v>4064</v>
      </c>
      <c r="M10" s="7">
        <f t="shared" si="2"/>
        <v>4064</v>
      </c>
      <c r="N10" s="7">
        <f t="shared" si="3"/>
        <v>4064</v>
      </c>
      <c r="O10" s="2">
        <f t="shared" si="9"/>
        <v>-0.00203125000007276</v>
      </c>
      <c r="P10" s="2">
        <f>(G10-E10)/I10</f>
        <v>0</v>
      </c>
      <c r="Q10" s="7">
        <f t="shared" si="7"/>
        <v>4064.00203125</v>
      </c>
      <c r="R10" s="7">
        <f t="shared" si="8"/>
        <v>4064</v>
      </c>
    </row>
    <row r="11" s="2" customFormat="1" spans="1:18">
      <c r="A11" s="2" t="s">
        <v>14</v>
      </c>
      <c r="B11" s="6">
        <v>-2016</v>
      </c>
      <c r="C11" s="7">
        <v>-2016</v>
      </c>
      <c r="D11" s="6">
        <v>2016</v>
      </c>
      <c r="E11" s="7">
        <v>2016</v>
      </c>
      <c r="F11" s="6">
        <v>-2015.99359375</v>
      </c>
      <c r="G11" s="7">
        <v>-2016.00765625</v>
      </c>
      <c r="H11" s="8">
        <v>1</v>
      </c>
      <c r="I11" s="8">
        <v>1</v>
      </c>
      <c r="J11" s="8">
        <v>1</v>
      </c>
      <c r="K11" s="7">
        <f t="shared" si="0"/>
        <v>4032</v>
      </c>
      <c r="L11" s="7">
        <f t="shared" si="1"/>
        <v>4032</v>
      </c>
      <c r="M11" s="7">
        <f t="shared" si="2"/>
        <v>4032</v>
      </c>
      <c r="N11" s="7">
        <f t="shared" si="3"/>
        <v>4032</v>
      </c>
      <c r="O11" s="2">
        <f t="shared" si="9"/>
        <v>0.00640625000005457</v>
      </c>
      <c r="P11" s="2">
        <f t="shared" si="10"/>
        <v>-0.00765625000008185</v>
      </c>
      <c r="Q11" s="7">
        <f t="shared" si="7"/>
        <v>4031.99359375</v>
      </c>
      <c r="R11" s="7">
        <f t="shared" si="8"/>
        <v>4032.00765625</v>
      </c>
    </row>
    <row r="12" s="2" customFormat="1" spans="1:18">
      <c r="A12" s="2" t="s">
        <v>49</v>
      </c>
      <c r="B12" s="6">
        <v>2004</v>
      </c>
      <c r="C12" s="7">
        <v>-2004</v>
      </c>
      <c r="D12" s="6">
        <v>-2004</v>
      </c>
      <c r="E12" s="7">
        <v>2004</v>
      </c>
      <c r="F12" s="6">
        <v>-2040.5140625</v>
      </c>
      <c r="G12" s="7">
        <v>-2040.14078125</v>
      </c>
      <c r="H12" s="8">
        <v>1</v>
      </c>
      <c r="I12" s="8">
        <v>1</v>
      </c>
      <c r="J12" s="8">
        <v>1</v>
      </c>
      <c r="K12" s="7">
        <f t="shared" si="0"/>
        <v>4008</v>
      </c>
      <c r="L12" s="7">
        <f t="shared" si="1"/>
        <v>4008</v>
      </c>
      <c r="M12" s="7">
        <f t="shared" si="2"/>
        <v>4008</v>
      </c>
      <c r="N12" s="7">
        <f t="shared" si="3"/>
        <v>4008</v>
      </c>
      <c r="O12" s="2">
        <f t="shared" ref="O12:O17" si="11">(F12-D12)/H12</f>
        <v>-36.5140624999999</v>
      </c>
      <c r="P12" s="2">
        <f t="shared" si="10"/>
        <v>-36.1407812499999</v>
      </c>
      <c r="Q12" s="7">
        <f t="shared" si="7"/>
        <v>4044.5140625</v>
      </c>
      <c r="R12" s="7">
        <f t="shared" si="8"/>
        <v>4044.14078125</v>
      </c>
    </row>
    <row r="13" s="2" customFormat="1" spans="1:18">
      <c r="A13" s="2" t="s">
        <v>50</v>
      </c>
      <c r="B13" s="6">
        <v>-2016</v>
      </c>
      <c r="C13" s="7">
        <v>-2016</v>
      </c>
      <c r="D13" s="6">
        <v>2016</v>
      </c>
      <c r="E13" s="7">
        <v>2016</v>
      </c>
      <c r="F13" s="6">
        <v>-2016</v>
      </c>
      <c r="G13" s="7">
        <v>-2016</v>
      </c>
      <c r="H13" s="8">
        <v>1</v>
      </c>
      <c r="I13" s="8">
        <v>1</v>
      </c>
      <c r="J13" s="8">
        <v>1.35</v>
      </c>
      <c r="K13" s="7">
        <f t="shared" si="0"/>
        <v>4032</v>
      </c>
      <c r="L13" s="7">
        <f t="shared" si="1"/>
        <v>4032</v>
      </c>
      <c r="M13" s="7">
        <f t="shared" si="2"/>
        <v>4032</v>
      </c>
      <c r="N13" s="7">
        <f t="shared" si="3"/>
        <v>4032</v>
      </c>
      <c r="O13" s="2">
        <f t="shared" ref="O13:O18" si="12">(F13-B13)/H13</f>
        <v>0</v>
      </c>
      <c r="P13" s="2">
        <f t="shared" si="10"/>
        <v>0</v>
      </c>
      <c r="Q13" s="7">
        <f t="shared" si="7"/>
        <v>4032</v>
      </c>
      <c r="R13" s="7">
        <f t="shared" si="8"/>
        <v>4032</v>
      </c>
    </row>
    <row r="14" s="2" customFormat="1" spans="1:18">
      <c r="A14" s="2" t="s">
        <v>51</v>
      </c>
      <c r="B14" s="6">
        <v>-2300</v>
      </c>
      <c r="C14" s="7">
        <v>-2300</v>
      </c>
      <c r="D14" s="6">
        <v>2317</v>
      </c>
      <c r="E14" s="7">
        <v>2317</v>
      </c>
      <c r="F14" s="6">
        <v>-2016.023125</v>
      </c>
      <c r="G14" s="7">
        <v>-2016</v>
      </c>
      <c r="H14" s="8">
        <v>1</v>
      </c>
      <c r="I14" s="8">
        <v>1</v>
      </c>
      <c r="J14" s="8">
        <v>0.75</v>
      </c>
      <c r="K14" s="7">
        <f t="shared" si="0"/>
        <v>4617</v>
      </c>
      <c r="L14" s="7">
        <f t="shared" si="1"/>
        <v>4617</v>
      </c>
      <c r="M14" s="7">
        <f t="shared" si="2"/>
        <v>4617</v>
      </c>
      <c r="N14" s="7">
        <f t="shared" si="3"/>
        <v>4617</v>
      </c>
      <c r="O14" s="2">
        <f t="shared" si="12"/>
        <v>283.976875</v>
      </c>
      <c r="P14" s="2">
        <f t="shared" si="10"/>
        <v>284</v>
      </c>
      <c r="Q14" s="7">
        <f t="shared" si="7"/>
        <v>4333.023125</v>
      </c>
      <c r="R14" s="7">
        <f t="shared" si="8"/>
        <v>4333</v>
      </c>
    </row>
    <row r="15" s="2" customFormat="1" spans="1:18">
      <c r="A15" s="2" t="s">
        <v>18</v>
      </c>
      <c r="B15" s="6">
        <v>1420.13671875</v>
      </c>
      <c r="C15" s="7">
        <v>1420.13671875</v>
      </c>
      <c r="D15" s="6">
        <v>-1076.349375</v>
      </c>
      <c r="E15" s="7">
        <v>-1075.6675</v>
      </c>
      <c r="F15" s="6">
        <v>-1333</v>
      </c>
      <c r="G15" s="7">
        <v>-1713.99984375</v>
      </c>
      <c r="H15" s="8">
        <v>0.5</v>
      </c>
      <c r="I15" s="8">
        <v>0.5</v>
      </c>
      <c r="J15" s="8">
        <v>1</v>
      </c>
      <c r="K15" s="7">
        <f t="shared" si="0"/>
        <v>2496.48609375</v>
      </c>
      <c r="L15" s="7">
        <f t="shared" si="1"/>
        <v>2495.80421875</v>
      </c>
      <c r="M15" s="7">
        <f t="shared" si="2"/>
        <v>4992.9721875</v>
      </c>
      <c r="N15" s="7">
        <f t="shared" si="3"/>
        <v>4991.6084375</v>
      </c>
      <c r="O15" s="2">
        <f t="shared" si="11"/>
        <v>-513.30125</v>
      </c>
      <c r="P15" s="2">
        <f t="shared" ref="P15:P17" si="13">(G15-E15)/I15</f>
        <v>-1276.6646875</v>
      </c>
      <c r="Q15" s="7">
        <f t="shared" si="7"/>
        <v>5506.2734375</v>
      </c>
      <c r="R15" s="7">
        <f t="shared" si="8"/>
        <v>6268.273125</v>
      </c>
    </row>
    <row r="16" s="2" customFormat="1" spans="1:18">
      <c r="A16" s="2" t="s">
        <v>52</v>
      </c>
      <c r="B16" s="6">
        <v>2167</v>
      </c>
      <c r="C16" s="7">
        <v>2167</v>
      </c>
      <c r="D16" s="6">
        <v>-2167</v>
      </c>
      <c r="E16" s="7">
        <v>-2167</v>
      </c>
      <c r="F16" s="6">
        <v>-2167</v>
      </c>
      <c r="G16" s="7">
        <v>-2167</v>
      </c>
      <c r="H16" s="8">
        <v>1</v>
      </c>
      <c r="I16" s="8">
        <v>1</v>
      </c>
      <c r="J16" s="8">
        <v>1.5</v>
      </c>
      <c r="K16" s="7">
        <f t="shared" si="0"/>
        <v>4334</v>
      </c>
      <c r="L16" s="7">
        <f t="shared" si="1"/>
        <v>4334</v>
      </c>
      <c r="M16" s="7">
        <f t="shared" si="2"/>
        <v>4334</v>
      </c>
      <c r="N16" s="7">
        <f t="shared" si="3"/>
        <v>4334</v>
      </c>
      <c r="O16" s="2">
        <f t="shared" si="11"/>
        <v>0</v>
      </c>
      <c r="P16" s="2">
        <f t="shared" si="13"/>
        <v>0</v>
      </c>
      <c r="Q16" s="7">
        <f t="shared" si="7"/>
        <v>4334</v>
      </c>
      <c r="R16" s="7">
        <f t="shared" si="8"/>
        <v>4334</v>
      </c>
    </row>
    <row r="17" s="2" customFormat="1" spans="1:18">
      <c r="A17" s="2" t="s">
        <v>20</v>
      </c>
      <c r="B17" s="6">
        <v>879.78328125</v>
      </c>
      <c r="C17" s="7">
        <v>629.21710938</v>
      </c>
      <c r="D17" s="6">
        <v>-881.45140625</v>
      </c>
      <c r="E17" s="7">
        <v>-1132.38757812</v>
      </c>
      <c r="F17" s="6">
        <v>-1386.0434375</v>
      </c>
      <c r="G17" s="7">
        <v>-1260.05546875</v>
      </c>
      <c r="H17" s="8">
        <v>1</v>
      </c>
      <c r="I17" s="8">
        <v>1</v>
      </c>
      <c r="J17" s="8">
        <v>0.5</v>
      </c>
      <c r="K17" s="7">
        <f t="shared" si="0"/>
        <v>1761.2346875</v>
      </c>
      <c r="L17" s="7">
        <f t="shared" si="1"/>
        <v>1761.6046875</v>
      </c>
      <c r="M17" s="7">
        <f t="shared" si="2"/>
        <v>1761.2346875</v>
      </c>
      <c r="N17" s="7">
        <f t="shared" si="3"/>
        <v>1761.6046875</v>
      </c>
      <c r="O17" s="2">
        <f t="shared" si="11"/>
        <v>-504.59203125</v>
      </c>
      <c r="P17" s="2">
        <f t="shared" si="13"/>
        <v>-127.66789063</v>
      </c>
      <c r="Q17" s="7">
        <f t="shared" si="7"/>
        <v>2265.82671875</v>
      </c>
      <c r="R17" s="7">
        <f t="shared" si="8"/>
        <v>1889.27257813</v>
      </c>
    </row>
    <row r="18" s="2" customFormat="1" spans="1:18">
      <c r="A18" s="2" t="s">
        <v>21</v>
      </c>
      <c r="B18" s="6">
        <v>-2016.57890625</v>
      </c>
      <c r="C18" s="7">
        <v>-2016.7484375</v>
      </c>
      <c r="D18" s="6">
        <v>2015.23078125</v>
      </c>
      <c r="E18" s="7">
        <v>2015.03078125</v>
      </c>
      <c r="F18" s="6">
        <v>-2032.21609375</v>
      </c>
      <c r="G18" s="7">
        <v>-2032.09890625</v>
      </c>
      <c r="H18" s="8">
        <v>1</v>
      </c>
      <c r="I18" s="8">
        <v>1</v>
      </c>
      <c r="J18" s="8">
        <v>3</v>
      </c>
      <c r="K18" s="7">
        <f t="shared" si="0"/>
        <v>4031.8096875</v>
      </c>
      <c r="L18" s="7">
        <f t="shared" si="1"/>
        <v>4031.77921875</v>
      </c>
      <c r="M18" s="7">
        <f t="shared" si="2"/>
        <v>4031.8096875</v>
      </c>
      <c r="N18" s="7">
        <f t="shared" si="3"/>
        <v>4031.77921875</v>
      </c>
      <c r="O18" s="2">
        <f t="shared" si="12"/>
        <v>-15.6371875</v>
      </c>
      <c r="P18" s="2">
        <f>(G18-C18)/I18</f>
        <v>-15.3504687500001</v>
      </c>
      <c r="Q18" s="8">
        <f t="shared" si="7"/>
        <v>4047.446875</v>
      </c>
      <c r="R18" s="7">
        <f t="shared" si="8"/>
        <v>4047.1296875</v>
      </c>
    </row>
    <row r="19" s="2" customFormat="1" spans="1:18">
      <c r="A19" s="2" t="s">
        <v>53</v>
      </c>
      <c r="B19" s="6">
        <v>1200</v>
      </c>
      <c r="C19" s="7">
        <v>1300</v>
      </c>
      <c r="D19" s="6">
        <v>-1200</v>
      </c>
      <c r="E19" s="7">
        <v>-1100</v>
      </c>
      <c r="F19" s="6">
        <v>-1545</v>
      </c>
      <c r="G19" s="7">
        <v>-1161.95867188</v>
      </c>
      <c r="H19" s="8">
        <v>1</v>
      </c>
      <c r="I19" s="8">
        <v>1</v>
      </c>
      <c r="J19" s="8">
        <v>1.2</v>
      </c>
      <c r="K19" s="7">
        <f t="shared" si="0"/>
        <v>2400</v>
      </c>
      <c r="L19" s="7">
        <f t="shared" si="1"/>
        <v>2400</v>
      </c>
      <c r="M19" s="7">
        <f t="shared" si="2"/>
        <v>2400</v>
      </c>
      <c r="N19" s="7">
        <f t="shared" si="3"/>
        <v>2400</v>
      </c>
      <c r="O19" s="2">
        <f>(F19-D19)/H19</f>
        <v>-345</v>
      </c>
      <c r="P19" s="2">
        <f t="shared" ref="P19:P23" si="14">(G19-E19)/I19</f>
        <v>-61.9586718800001</v>
      </c>
      <c r="Q19" s="7">
        <f t="shared" si="7"/>
        <v>2745</v>
      </c>
      <c r="R19" s="7">
        <f t="shared" si="8"/>
        <v>2461.95867188</v>
      </c>
    </row>
    <row r="20" s="2" customFormat="1" spans="1:18">
      <c r="A20" s="2" t="s">
        <v>23</v>
      </c>
      <c r="B20" s="6">
        <v>-935</v>
      </c>
      <c r="C20" s="7">
        <v>1615</v>
      </c>
      <c r="D20" s="6">
        <v>1820</v>
      </c>
      <c r="E20" s="7">
        <v>-1140</v>
      </c>
      <c r="F20" s="6">
        <v>-1785.01984375</v>
      </c>
      <c r="G20" s="7">
        <v>-1784.9959375</v>
      </c>
      <c r="H20" s="8">
        <v>1</v>
      </c>
      <c r="I20" s="8">
        <v>1</v>
      </c>
      <c r="J20" s="8">
        <v>0.3</v>
      </c>
      <c r="K20" s="7">
        <f t="shared" si="0"/>
        <v>2755</v>
      </c>
      <c r="L20" s="7">
        <f t="shared" si="1"/>
        <v>2755</v>
      </c>
      <c r="M20" s="7">
        <f t="shared" si="2"/>
        <v>2755</v>
      </c>
      <c r="N20" s="7">
        <f t="shared" si="3"/>
        <v>2755</v>
      </c>
      <c r="O20" s="2">
        <f t="shared" ref="O20:O22" si="15">(F20-B20)/H20</f>
        <v>-850.01984375</v>
      </c>
      <c r="P20" s="2">
        <f t="shared" si="14"/>
        <v>-644.9959375</v>
      </c>
      <c r="Q20" s="7">
        <f t="shared" si="7"/>
        <v>3605.01984375</v>
      </c>
      <c r="R20" s="7">
        <f t="shared" si="8"/>
        <v>3399.9959375</v>
      </c>
    </row>
    <row r="21" s="2" customFormat="1" spans="1:18">
      <c r="A21" s="2" t="s">
        <v>24</v>
      </c>
      <c r="B21" s="6">
        <v>-1389.706875</v>
      </c>
      <c r="C21" s="7">
        <v>1397.92515625</v>
      </c>
      <c r="D21" s="6">
        <v>1410.29375</v>
      </c>
      <c r="E21" s="7">
        <v>-1402.074375</v>
      </c>
      <c r="F21" s="6">
        <v>-2032</v>
      </c>
      <c r="G21" s="7">
        <v>-2032</v>
      </c>
      <c r="H21" s="8">
        <v>1</v>
      </c>
      <c r="I21" s="8">
        <v>1</v>
      </c>
      <c r="J21" s="8">
        <v>1</v>
      </c>
      <c r="K21" s="7">
        <f t="shared" si="0"/>
        <v>2800.000625</v>
      </c>
      <c r="L21" s="7">
        <f t="shared" si="1"/>
        <v>2799.99953125</v>
      </c>
      <c r="M21" s="7">
        <f t="shared" si="2"/>
        <v>2800.000625</v>
      </c>
      <c r="N21" s="7">
        <f t="shared" si="3"/>
        <v>2799.99953125</v>
      </c>
      <c r="O21" s="2">
        <f t="shared" si="15"/>
        <v>-642.293125</v>
      </c>
      <c r="P21" s="2">
        <f>(F21-B21)/I21</f>
        <v>-642.293125</v>
      </c>
      <c r="Q21" s="7">
        <f t="shared" si="7"/>
        <v>3442.29375</v>
      </c>
      <c r="R21" s="7">
        <f t="shared" si="8"/>
        <v>3442.29265625</v>
      </c>
    </row>
    <row r="22" s="2" customFormat="1" spans="1:18">
      <c r="A22" s="2" t="s">
        <v>25</v>
      </c>
      <c r="B22" s="6">
        <v>-2016</v>
      </c>
      <c r="C22" s="7">
        <v>-2016</v>
      </c>
      <c r="D22" s="6">
        <v>2016</v>
      </c>
      <c r="E22" s="7">
        <v>2016</v>
      </c>
      <c r="F22" s="6">
        <v>-2016</v>
      </c>
      <c r="G22" s="7">
        <v>-2016</v>
      </c>
      <c r="H22" s="8">
        <v>1</v>
      </c>
      <c r="I22" s="8">
        <v>1</v>
      </c>
      <c r="J22" s="8">
        <v>0.28</v>
      </c>
      <c r="K22" s="7">
        <f t="shared" si="0"/>
        <v>4032</v>
      </c>
      <c r="L22" s="7">
        <f t="shared" si="1"/>
        <v>4032</v>
      </c>
      <c r="M22" s="7">
        <f t="shared" si="2"/>
        <v>4032</v>
      </c>
      <c r="N22" s="7">
        <f t="shared" si="3"/>
        <v>4032</v>
      </c>
      <c r="O22" s="2">
        <f t="shared" si="15"/>
        <v>0</v>
      </c>
      <c r="P22" s="2">
        <f t="shared" ref="P22:P27" si="16">(G22-C22)/I22</f>
        <v>0</v>
      </c>
      <c r="Q22" s="7">
        <f t="shared" si="7"/>
        <v>4032</v>
      </c>
      <c r="R22" s="7">
        <f t="shared" si="8"/>
        <v>4032</v>
      </c>
    </row>
    <row r="23" s="2" customFormat="1" spans="1:18">
      <c r="A23" s="2" t="s">
        <v>27</v>
      </c>
      <c r="B23" s="6">
        <v>3800</v>
      </c>
      <c r="C23" s="7">
        <v>3800</v>
      </c>
      <c r="D23" s="6">
        <v>-3800</v>
      </c>
      <c r="E23" s="7">
        <v>-3800</v>
      </c>
      <c r="F23" s="6">
        <v>-4020.6390625</v>
      </c>
      <c r="G23" s="7">
        <v>-2418.99921875</v>
      </c>
      <c r="H23" s="8">
        <v>1.2</v>
      </c>
      <c r="I23" s="8">
        <v>1.2</v>
      </c>
      <c r="J23" s="8">
        <v>3.5</v>
      </c>
      <c r="K23" s="7">
        <f t="shared" si="0"/>
        <v>7600</v>
      </c>
      <c r="L23" s="7">
        <f t="shared" si="1"/>
        <v>7600</v>
      </c>
      <c r="M23" s="7">
        <f t="shared" si="2"/>
        <v>6333.33333333333</v>
      </c>
      <c r="N23" s="7">
        <f t="shared" si="3"/>
        <v>6333.33333333333</v>
      </c>
      <c r="O23" s="2">
        <f>(F23-D23)/H23</f>
        <v>-183.865885416667</v>
      </c>
      <c r="P23" s="2">
        <f t="shared" si="14"/>
        <v>1150.833984375</v>
      </c>
      <c r="Q23" s="7">
        <f t="shared" si="7"/>
        <v>6517.19921875</v>
      </c>
      <c r="R23" s="7">
        <f t="shared" si="8"/>
        <v>5182.49934895833</v>
      </c>
    </row>
    <row r="24" s="2" customFormat="1" spans="1:18">
      <c r="A24" s="2" t="s">
        <v>54</v>
      </c>
      <c r="B24" s="6">
        <v>-639.73925781</v>
      </c>
      <c r="C24" s="7">
        <v>-447.28078125</v>
      </c>
      <c r="D24" s="6">
        <v>660.33578125</v>
      </c>
      <c r="E24" s="7">
        <v>852.97234375</v>
      </c>
      <c r="F24" s="6">
        <v>-682.0075</v>
      </c>
      <c r="G24" s="7">
        <v>-371.99242188</v>
      </c>
      <c r="H24" s="8">
        <v>1</v>
      </c>
      <c r="I24" s="8">
        <v>1</v>
      </c>
      <c r="J24" s="8">
        <v>0.75</v>
      </c>
      <c r="K24" s="7">
        <f t="shared" si="0"/>
        <v>1300.07503906</v>
      </c>
      <c r="L24" s="7">
        <f t="shared" si="1"/>
        <v>1300.253125</v>
      </c>
      <c r="M24" s="7">
        <f t="shared" si="2"/>
        <v>1300.07503906</v>
      </c>
      <c r="N24" s="7">
        <f t="shared" si="3"/>
        <v>1300.253125</v>
      </c>
      <c r="O24" s="2">
        <f t="shared" ref="O24:O27" si="17">(F24-B24)/H24</f>
        <v>-42.26824219</v>
      </c>
      <c r="P24" s="2">
        <f t="shared" si="16"/>
        <v>75.2883593700001</v>
      </c>
      <c r="Q24" s="7">
        <f t="shared" si="7"/>
        <v>1342.34328125</v>
      </c>
      <c r="R24" s="7">
        <f t="shared" si="8"/>
        <v>1224.96476563</v>
      </c>
    </row>
    <row r="25" s="2" customFormat="1" spans="1:18">
      <c r="A25" s="2" t="s">
        <v>55</v>
      </c>
      <c r="B25" s="6">
        <v>-2340.00015625</v>
      </c>
      <c r="C25" s="7">
        <v>-2340</v>
      </c>
      <c r="D25" s="6">
        <v>2340</v>
      </c>
      <c r="E25" s="7">
        <v>2340</v>
      </c>
      <c r="F25" s="6">
        <v>-2285.9059375</v>
      </c>
      <c r="G25" s="7">
        <v>-2285.76515625</v>
      </c>
      <c r="H25" s="8">
        <v>1</v>
      </c>
      <c r="I25" s="8">
        <v>1</v>
      </c>
      <c r="J25" s="8">
        <v>1.25</v>
      </c>
      <c r="K25" s="7">
        <f t="shared" si="0"/>
        <v>4680.00015625</v>
      </c>
      <c r="L25" s="7">
        <f t="shared" si="1"/>
        <v>4680</v>
      </c>
      <c r="M25" s="7">
        <f t="shared" si="2"/>
        <v>4680.00015625</v>
      </c>
      <c r="N25" s="7">
        <f t="shared" si="3"/>
        <v>4680</v>
      </c>
      <c r="O25" s="2">
        <f t="shared" si="17"/>
        <v>54.09421875</v>
      </c>
      <c r="P25" s="2">
        <f t="shared" si="16"/>
        <v>54.23484375</v>
      </c>
      <c r="Q25" s="7">
        <f t="shared" si="7"/>
        <v>4625.9059375</v>
      </c>
      <c r="R25" s="7">
        <f t="shared" si="8"/>
        <v>4625.76515625</v>
      </c>
    </row>
    <row r="26" s="2" customFormat="1" spans="1:18">
      <c r="A26" s="2" t="s">
        <v>30</v>
      </c>
      <c r="B26" s="3">
        <v>-3302</v>
      </c>
      <c r="C26" s="2">
        <v>-3302</v>
      </c>
      <c r="D26" s="3">
        <v>3048</v>
      </c>
      <c r="E26" s="2">
        <v>3048</v>
      </c>
      <c r="F26" s="3">
        <v>-3302</v>
      </c>
      <c r="G26" s="2">
        <v>-3302</v>
      </c>
      <c r="H26" s="8">
        <v>1</v>
      </c>
      <c r="I26" s="8">
        <v>1</v>
      </c>
      <c r="J26" s="8">
        <v>4</v>
      </c>
      <c r="K26" s="7">
        <f t="shared" si="0"/>
        <v>6350</v>
      </c>
      <c r="L26" s="7">
        <f t="shared" si="1"/>
        <v>6350</v>
      </c>
      <c r="M26" s="7">
        <f t="shared" si="2"/>
        <v>6350</v>
      </c>
      <c r="N26" s="7">
        <f t="shared" si="3"/>
        <v>6350</v>
      </c>
      <c r="O26" s="2">
        <f t="shared" si="17"/>
        <v>0</v>
      </c>
      <c r="P26" s="2">
        <f t="shared" si="16"/>
        <v>0</v>
      </c>
      <c r="Q26" s="7">
        <f t="shared" si="7"/>
        <v>6350</v>
      </c>
      <c r="R26" s="7">
        <f t="shared" si="8"/>
        <v>6350</v>
      </c>
    </row>
    <row r="27" s="2" customFormat="1" spans="1:18">
      <c r="A27" s="2" t="s">
        <v>56</v>
      </c>
      <c r="B27" s="6">
        <v>-2300</v>
      </c>
      <c r="C27" s="7">
        <v>-2050</v>
      </c>
      <c r="D27" s="6">
        <v>2300</v>
      </c>
      <c r="E27" s="7">
        <v>2550</v>
      </c>
      <c r="F27" s="6">
        <v>2400</v>
      </c>
      <c r="G27" s="7">
        <v>2400</v>
      </c>
      <c r="H27" s="8">
        <v>1</v>
      </c>
      <c r="I27" s="8">
        <v>1</v>
      </c>
      <c r="J27" s="8">
        <v>1</v>
      </c>
      <c r="K27" s="7">
        <f t="shared" si="0"/>
        <v>4600</v>
      </c>
      <c r="L27" s="7">
        <f t="shared" si="1"/>
        <v>4600</v>
      </c>
      <c r="M27" s="7">
        <f t="shared" si="2"/>
        <v>4600</v>
      </c>
      <c r="N27" s="7">
        <f t="shared" si="3"/>
        <v>4600</v>
      </c>
      <c r="O27" s="2">
        <f t="shared" si="17"/>
        <v>4700</v>
      </c>
      <c r="P27" s="2">
        <f t="shared" si="16"/>
        <v>4450</v>
      </c>
      <c r="Q27" s="7">
        <f t="shared" si="7"/>
        <v>-100</v>
      </c>
      <c r="R27" s="7">
        <f t="shared" si="8"/>
        <v>150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地图数据</vt:lpstr>
      <vt:lpstr>原始数据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2024-06-18T03:21:00Z</dcterms:created>
  <dcterms:modified xsi:type="dcterms:W3CDTF">2024-06-21T16:11:17Z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A18C98572BBE49E0B93580F7362279D4_11</vt:lpwstr>
  </property>
  <property fmtid="{D5CDD505-2E9C-101B-9397-08002B2CF9AE}" pid="3" name="KSOProductBuildVer">
    <vt:lpwstr>2052-12.1.0.16929</vt:lpwstr>
  </property>
</Properties>
</file>