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XV\Desktop\数据分析开发\1.数据分析基础\3.Excel公式与函数\"/>
    </mc:Choice>
  </mc:AlternateContent>
  <xr:revisionPtr revIDLastSave="0" documentId="13_ncr:1_{008F8A89-325A-4569-A59D-C210E2E2E2AB}" xr6:coauthVersionLast="45" xr6:coauthVersionMax="47" xr10:uidLastSave="{00000000-0000-0000-0000-000000000000}"/>
  <bookViews>
    <workbookView xWindow="-110" yWindow="-110" windowWidth="19420" windowHeight="11500" tabRatio="905" activeTab="3" xr2:uid="{00000000-000D-0000-FFFF-FFFF00000000}"/>
  </bookViews>
  <sheets>
    <sheet name="公式基础" sheetId="3" r:id="rId1"/>
    <sheet name="函数基础" sheetId="7" r:id="rId2"/>
    <sheet name="错误类型" sheetId="11" r:id="rId3"/>
    <sheet name="运算符" sheetId="4" r:id="rId4"/>
    <sheet name="文本连接日期注意" sheetId="16" r:id="rId5"/>
    <sheet name="TRUE VS FALSE" sheetId="6" r:id="rId6"/>
    <sheet name="为什么我的vlookup会出现错误值" sheetId="10" r:id="rId7"/>
    <sheet name="引用基础" sheetId="8" r:id="rId8"/>
    <sheet name="练习1 引用" sheetId="9" r:id="rId9"/>
    <sheet name="作业 累计" sheetId="2" r:id="rId10"/>
    <sheet name="练习 九九乘法表  作业" sheetId="1" r:id="rId11"/>
    <sheet name="F9 层层分解1" sheetId="13" r:id="rId12"/>
    <sheet name="F9 层层分解2" sheetId="14" r:id="rId13"/>
    <sheet name="公式审核" sheetId="17" r:id="rId14"/>
  </sheets>
  <definedNames>
    <definedName name="_xlnm._FilterDatabase" localSheetId="6" hidden="1">为什么我的vlookup会出现错误值!$K$1:$M$18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 i="4"/>
  <c r="N3" i="4"/>
  <c r="N4" i="4"/>
  <c r="N5" i="4"/>
  <c r="N6" i="4"/>
  <c r="N7" i="4"/>
  <c r="N8" i="4"/>
  <c r="N9" i="4"/>
  <c r="N10" i="4"/>
  <c r="N11" i="4"/>
  <c r="N12" i="4"/>
  <c r="N13" i="4"/>
  <c r="N14" i="4"/>
  <c r="N15" i="4"/>
  <c r="N16" i="4"/>
  <c r="N17" i="4"/>
  <c r="N18" i="4"/>
  <c r="N19" i="4"/>
  <c r="N2" i="4"/>
  <c r="E3" i="4"/>
  <c r="E4" i="4"/>
  <c r="E5" i="4"/>
  <c r="E6" i="4"/>
  <c r="E7" i="4"/>
  <c r="E8" i="4"/>
  <c r="E2" i="4"/>
  <c r="C3" i="2"/>
  <c r="C4" i="2"/>
  <c r="C5" i="2"/>
  <c r="C6" i="2"/>
  <c r="C7" i="2"/>
  <c r="C8" i="2"/>
  <c r="C9" i="2"/>
  <c r="C10" i="2"/>
  <c r="C11" i="2"/>
  <c r="C12" i="2"/>
  <c r="C13" i="2"/>
  <c r="C14" i="2"/>
  <c r="C15" i="2"/>
  <c r="C16" i="2"/>
  <c r="C17" i="2"/>
  <c r="C18" i="2"/>
  <c r="C19" i="2"/>
  <c r="C2" i="2"/>
  <c r="C3" i="16"/>
  <c r="H8" i="17" l="1"/>
  <c r="G2" i="13"/>
  <c r="D2" i="16"/>
  <c r="J9" i="17"/>
  <c r="K9" i="17"/>
  <c r="J10" i="17"/>
  <c r="K10" i="17"/>
  <c r="J11" i="17"/>
  <c r="K11" i="17"/>
  <c r="J12" i="17"/>
  <c r="K12" i="17"/>
  <c r="J13" i="17"/>
  <c r="K13" i="17"/>
  <c r="J14" i="17"/>
  <c r="K14" i="17"/>
  <c r="K8" i="17"/>
  <c r="J8" i="17"/>
  <c r="H9" i="17"/>
  <c r="I9" i="17"/>
  <c r="H10" i="17"/>
  <c r="I10" i="17"/>
  <c r="H11" i="17"/>
  <c r="I11" i="17"/>
  <c r="H12" i="17"/>
  <c r="I12" i="17"/>
  <c r="H13" i="17"/>
  <c r="I13" i="17"/>
  <c r="H14" i="17"/>
  <c r="I14" i="17"/>
  <c r="I8" i="17"/>
  <c r="F9" i="17"/>
  <c r="G9" i="17"/>
  <c r="F10" i="17"/>
  <c r="G10" i="17"/>
  <c r="F11" i="17"/>
  <c r="G11" i="17"/>
  <c r="F12" i="17"/>
  <c r="G12" i="17"/>
  <c r="F13" i="17"/>
  <c r="G13" i="17"/>
  <c r="F14" i="17"/>
  <c r="G14" i="17"/>
  <c r="G8" i="17"/>
  <c r="F8" i="17"/>
  <c r="C2" i="16"/>
  <c r="D2" i="10" l="1"/>
  <c r="D5" i="10"/>
  <c r="B3" i="14"/>
  <c r="C3" i="14"/>
  <c r="B10" i="14"/>
  <c r="C10" i="14"/>
  <c r="B11" i="14"/>
  <c r="C11" i="14"/>
  <c r="B12" i="14"/>
  <c r="C12" i="14"/>
  <c r="B13" i="14"/>
  <c r="C13" i="14"/>
  <c r="B14" i="14"/>
  <c r="C14" i="14"/>
  <c r="B15" i="14"/>
  <c r="C15" i="14"/>
  <c r="D3" i="10"/>
  <c r="D4" i="10"/>
  <c r="D6" i="10"/>
  <c r="D7" i="10"/>
  <c r="E9" i="8"/>
  <c r="C9" i="14"/>
  <c r="B9" i="14"/>
  <c r="C8" i="14"/>
  <c r="B8" i="14"/>
  <c r="C7" i="14"/>
  <c r="B7" i="14"/>
  <c r="C6" i="14"/>
  <c r="B6" i="14"/>
  <c r="C5" i="14"/>
  <c r="B5" i="14"/>
  <c r="C4" i="14"/>
  <c r="B4" i="14"/>
  <c r="F20" i="3"/>
</calcChain>
</file>

<file path=xl/sharedStrings.xml><?xml version="1.0" encoding="utf-8"?>
<sst xmlns="http://schemas.openxmlformats.org/spreadsheetml/2006/main" count="403" uniqueCount="312">
  <si>
    <t>公式与函数基础</t>
  </si>
  <si>
    <t>运算符</t>
  </si>
  <si>
    <t>含义</t>
  </si>
  <si>
    <t>+  (加号)</t>
  </si>
  <si>
    <t>加法</t>
  </si>
  <si>
    <t>&gt;  (大于号)</t>
  </si>
  <si>
    <t>大于号</t>
  </si>
  <si>
    <t>-  (减号)</t>
  </si>
  <si>
    <t>减法或者负数</t>
  </si>
  <si>
    <t>&lt;  (小于号)</t>
  </si>
  <si>
    <t>小于号</t>
  </si>
  <si>
    <t>*  (星号)</t>
  </si>
  <si>
    <t>乘法</t>
  </si>
  <si>
    <t>=  (等于号)</t>
  </si>
  <si>
    <t>等于号</t>
  </si>
  <si>
    <t>/(正斜杠)</t>
  </si>
  <si>
    <t>除法</t>
  </si>
  <si>
    <t>&gt;=(大于等于号)</t>
  </si>
  <si>
    <t>大于等于号</t>
  </si>
  <si>
    <t>%(百分号)</t>
  </si>
  <si>
    <t>百分比</t>
  </si>
  <si>
    <t>&lt;=(小于等于号)</t>
  </si>
  <si>
    <t>小于等于号</t>
  </si>
  <si>
    <t>^(脱字号)</t>
  </si>
  <si>
    <t xml:space="preserve">乘方 </t>
  </si>
  <si>
    <t>&lt;&gt;(不等于号)</t>
  </si>
  <si>
    <t>不等于号</t>
  </si>
  <si>
    <t>--</t>
  </si>
  <si>
    <t>减负运算-将文本型数值转换为数值型数字</t>
  </si>
  <si>
    <t>*1</t>
  </si>
  <si>
    <t>将文本转换成为数字</t>
  </si>
  <si>
    <t>^0</t>
  </si>
  <si>
    <t>将数字转换成为1</t>
  </si>
  <si>
    <t>文本运算符</t>
  </si>
  <si>
    <t>＆（与号）</t>
  </si>
  <si>
    <t>销售额</t>
  </si>
  <si>
    <t>例子</t>
  </si>
  <si>
    <t>区域运算符，用于引用单元格区域</t>
  </si>
  <si>
    <t>,(逗号)</t>
  </si>
  <si>
    <t>联合运算符，用于引用多个单元格区域</t>
  </si>
  <si>
    <t xml:space="preserve"> (空格）</t>
  </si>
  <si>
    <t>交叉运算符，用于引用两个单元格区域的交叉部分</t>
  </si>
  <si>
    <t>函数：</t>
  </si>
  <si>
    <t>1）</t>
  </si>
  <si>
    <t>2）</t>
  </si>
  <si>
    <t>对于求和，平均值，计数，最大值以及最小值，可以在功能区的命令里面快速选择</t>
  </si>
  <si>
    <t>3）</t>
  </si>
  <si>
    <t>在公式选项卡下，函数都已经按照用途和功能进行分类，可以在这里根据需要选择函数</t>
  </si>
  <si>
    <t>4）</t>
  </si>
  <si>
    <t>编辑栏左侧的插入函数按钮</t>
  </si>
  <si>
    <t>姓名</t>
  </si>
  <si>
    <t>性别</t>
  </si>
  <si>
    <t>民族</t>
  </si>
  <si>
    <t>原始分</t>
  </si>
  <si>
    <t>总分</t>
  </si>
  <si>
    <t>日期</t>
  </si>
  <si>
    <t>ERPCO号</t>
  </si>
  <si>
    <t>所属区域</t>
  </si>
  <si>
    <t>产品类别</t>
  </si>
  <si>
    <t>数量</t>
  </si>
  <si>
    <t>金额</t>
  </si>
  <si>
    <t>成本</t>
  </si>
  <si>
    <t>利润</t>
  </si>
  <si>
    <t>单价</t>
  </si>
  <si>
    <t>刘备</t>
  </si>
  <si>
    <t>男</t>
  </si>
  <si>
    <t>汉族</t>
  </si>
  <si>
    <t>C014673-004</t>
  </si>
  <si>
    <t>官渡</t>
  </si>
  <si>
    <t>战船</t>
  </si>
  <si>
    <t>曹操</t>
  </si>
  <si>
    <t>少数民族</t>
  </si>
  <si>
    <t>C014673-005</t>
  </si>
  <si>
    <t>孙权</t>
  </si>
  <si>
    <t>C014673-006</t>
  </si>
  <si>
    <t>孙尚香</t>
  </si>
  <si>
    <t>女</t>
  </si>
  <si>
    <t>C014673-007</t>
  </si>
  <si>
    <t>吴国太</t>
  </si>
  <si>
    <t>C014673-008</t>
  </si>
  <si>
    <t>黄月英</t>
  </si>
  <si>
    <t>C014673-009</t>
  </si>
  <si>
    <t>貂蝉</t>
  </si>
  <si>
    <t>C014673-010</t>
  </si>
  <si>
    <t>C014673-011</t>
  </si>
  <si>
    <t>C014673-012</t>
  </si>
  <si>
    <t>C014673-013</t>
  </si>
  <si>
    <t>赤壁</t>
  </si>
  <si>
    <t>C014673-014</t>
  </si>
  <si>
    <t>C014673-015</t>
  </si>
  <si>
    <t>C014673-016</t>
  </si>
  <si>
    <t>C014673-019</t>
  </si>
  <si>
    <t>C015084-001</t>
  </si>
  <si>
    <t>C015084-002</t>
  </si>
  <si>
    <t>C014673-001</t>
  </si>
  <si>
    <t>C014673-002</t>
  </si>
  <si>
    <t>序号</t>
  </si>
  <si>
    <t>错误类型</t>
  </si>
  <si>
    <t>原因</t>
  </si>
  <si>
    <t>解决方案</t>
  </si>
  <si>
    <t>数据相除运算除数是否有出现0或者空格等情况</t>
  </si>
  <si>
    <r>
      <rPr>
        <sz val="18"/>
        <rFont val="思源黑体 Bold"/>
        <family val="2"/>
        <charset val="134"/>
      </rPr>
      <t>IFerror</t>
    </r>
    <r>
      <rPr>
        <sz val="18"/>
        <color rgb="FF121212"/>
        <rFont val="思源黑体 Bold"/>
        <family val="2"/>
        <charset val="134"/>
      </rPr>
      <t>函数</t>
    </r>
    <r>
      <rPr>
        <sz val="18"/>
        <rFont val="思源黑体 Bold"/>
        <family val="2"/>
        <charset val="134"/>
      </rPr>
      <t>规避</t>
    </r>
  </si>
  <si>
    <t>通过函数引用的区域被删除后,无法找到需要引用的区域</t>
  </si>
  <si>
    <t>重新梳理函数计算逻辑，重新更新函数计算区域</t>
  </si>
  <si>
    <t>函数公式输入错误
单元格引用区域错误
数值类型错误不符合计算规则
文本字符引用时未规范使用英文双引号</t>
  </si>
  <si>
    <t>检查基础数据是否有格式错误
检查函数公式是否有输入错误
检查文本内容是否有正确引用</t>
  </si>
  <si>
    <t>重新梳理函数公式，看对应的函数引用区域是否有书写错误</t>
  </si>
  <si>
    <t>####</t>
  </si>
  <si>
    <t>单元格宽度满足不了数值的长度</t>
  </si>
  <si>
    <t>调整单元格列宽</t>
  </si>
  <si>
    <t>#NUM</t>
  </si>
  <si>
    <t>公式中出现了超出Excel限定的数值计算范围</t>
  </si>
  <si>
    <t>数据进行拆分或者重新整理计算</t>
  </si>
  <si>
    <t>进行函数运算,对应的值不存在</t>
  </si>
  <si>
    <t>不同数据类型的值进行运算</t>
  </si>
  <si>
    <t>数据区域中的值是否为相同的格式类型</t>
  </si>
  <si>
    <t>逻辑值</t>
  </si>
  <si>
    <t>运算结果</t>
  </si>
  <si>
    <t>=FALSE*1</t>
  </si>
  <si>
    <t>=TRUE+1</t>
  </si>
  <si>
    <t>=FALSE+1</t>
  </si>
  <si>
    <t>逻辑运算</t>
  </si>
  <si>
    <t>运算式</t>
  </si>
  <si>
    <t>=TRUE*FALSE</t>
  </si>
  <si>
    <t>=TRUE+FALSE</t>
  </si>
  <si>
    <t>=TRUE+TRUE</t>
  </si>
  <si>
    <t>=FALSE+FALSE</t>
  </si>
  <si>
    <t>=TRUE-FALSE</t>
  </si>
  <si>
    <t>=FALSE/TRUE</t>
  </si>
  <si>
    <t>=TRUE/FALSE</t>
  </si>
  <si>
    <t>体</t>
  </si>
  <si>
    <t>悟</t>
  </si>
  <si>
    <t>公</t>
  </si>
  <si>
    <t>式</t>
  </si>
  <si>
    <t>中</t>
  </si>
  <si>
    <t>单</t>
  </si>
  <si>
    <t>元</t>
  </si>
  <si>
    <t>格</t>
  </si>
  <si>
    <t>锁住行，列动行不动</t>
  </si>
  <si>
    <t>的</t>
  </si>
  <si>
    <t>不</t>
  </si>
  <si>
    <t>同</t>
  </si>
  <si>
    <t>引</t>
  </si>
  <si>
    <t>锁住列，行动列不动</t>
  </si>
  <si>
    <t>用</t>
  </si>
  <si>
    <t>方</t>
  </si>
  <si>
    <t>给</t>
  </si>
  <si>
    <t>行列均锁，拖拉不跟随</t>
  </si>
  <si>
    <t>复</t>
  </si>
  <si>
    <t>制</t>
  </si>
  <si>
    <t>、</t>
  </si>
  <si>
    <t>拖</t>
  </si>
  <si>
    <t>拉</t>
  </si>
  <si>
    <t>带</t>
  </si>
  <si>
    <t>来</t>
  </si>
  <si>
    <t>影</t>
  </si>
  <si>
    <t>响</t>
  </si>
  <si>
    <t>2021年</t>
  </si>
  <si>
    <t>2020年</t>
  </si>
  <si>
    <t>相对引用</t>
  </si>
  <si>
    <t>混合引用</t>
  </si>
  <si>
    <t>绝对引用</t>
  </si>
  <si>
    <t>销售量</t>
  </si>
  <si>
    <t>累计销售额</t>
  </si>
  <si>
    <t>产品编号</t>
  </si>
  <si>
    <t>达成标准：</t>
  </si>
  <si>
    <t>销售人员</t>
  </si>
  <si>
    <t>我们要得到的格式</t>
  </si>
  <si>
    <t>TRUE+TRUE+TRUE+TRUE</t>
    <phoneticPr fontId="19" type="noConversion"/>
  </si>
  <si>
    <t>行列自由，拖拉跟随变动</t>
    <phoneticPr fontId="19" type="noConversion"/>
  </si>
  <si>
    <t>混合引用（行锁定）</t>
  </si>
  <si>
    <t>混合引用（列锁定）</t>
  </si>
  <si>
    <t>选中单元格引用，按F4切换不同的引用方式（shift+4)</t>
    <phoneticPr fontId="19" type="noConversion"/>
  </si>
  <si>
    <t>公式</t>
    <phoneticPr fontId="19" type="noConversion"/>
  </si>
  <si>
    <t>FALSE-1</t>
    <phoneticPr fontId="19" type="noConversion"/>
  </si>
  <si>
    <t>TRUE*FALSE</t>
    <phoneticPr fontId="19" type="noConversion"/>
  </si>
  <si>
    <t>在参与逻辑运算中0=FALSE，其他非0的数值都为TRUE</t>
    <phoneticPr fontId="19" type="noConversion"/>
  </si>
  <si>
    <t>销售折扣率:</t>
    <phoneticPr fontId="19" type="noConversion"/>
  </si>
  <si>
    <t>产品</t>
    <phoneticPr fontId="19" type="noConversion"/>
  </si>
  <si>
    <t>成本</t>
    <phoneticPr fontId="19" type="noConversion"/>
  </si>
  <si>
    <t>销售折扣</t>
    <phoneticPr fontId="19" type="noConversion"/>
  </si>
  <si>
    <t>dp410019</t>
    <phoneticPr fontId="19" type="noConversion"/>
  </si>
  <si>
    <t>dp410020</t>
  </si>
  <si>
    <t>dp410021</t>
  </si>
  <si>
    <t>dp410022</t>
  </si>
  <si>
    <t>dp410023</t>
  </si>
  <si>
    <t>dp410024</t>
  </si>
  <si>
    <t>dp410026</t>
  </si>
  <si>
    <t>dp410027</t>
  </si>
  <si>
    <t>dp410028</t>
  </si>
  <si>
    <t>dp410029</t>
  </si>
  <si>
    <t>dp410030</t>
  </si>
  <si>
    <t>dp410031</t>
  </si>
  <si>
    <t>dp410032</t>
  </si>
  <si>
    <t>dp410033</t>
  </si>
  <si>
    <t>dp410034</t>
  </si>
  <si>
    <t>dp410035</t>
  </si>
  <si>
    <t>dp410025</t>
    <phoneticPr fontId="19" type="noConversion"/>
  </si>
  <si>
    <t>销售人员</t>
    <phoneticPr fontId="19" type="noConversion"/>
  </si>
  <si>
    <t>队长记录的数据</t>
    <phoneticPr fontId="19" type="noConversion"/>
  </si>
  <si>
    <t>成本比例</t>
    <phoneticPr fontId="19" type="noConversion"/>
  </si>
  <si>
    <t>&amp;""</t>
    <phoneticPr fontId="19" type="noConversion"/>
  </si>
  <si>
    <t>：(冒号)</t>
    <phoneticPr fontId="19" type="noConversion"/>
  </si>
  <si>
    <t>=TRUE*1</t>
    <phoneticPr fontId="19" type="noConversion"/>
  </si>
  <si>
    <t>SAS</t>
    <phoneticPr fontId="19" type="noConversion"/>
  </si>
  <si>
    <t>AS</t>
    <phoneticPr fontId="19" type="noConversion"/>
  </si>
  <si>
    <t>SDF</t>
    <phoneticPr fontId="19" type="noConversion"/>
  </si>
  <si>
    <t>SDA</t>
    <phoneticPr fontId="19" type="noConversion"/>
  </si>
  <si>
    <t>数量</t>
    <phoneticPr fontId="19" type="noConversion"/>
  </si>
  <si>
    <t>A6:D26,F6:P26</t>
    <phoneticPr fontId="19" type="noConversion"/>
  </si>
  <si>
    <t>B6:D26 C6:F26</t>
    <phoneticPr fontId="19" type="noConversion"/>
  </si>
  <si>
    <t>达成总金额</t>
  </si>
  <si>
    <t>函数在引用单元格区域的时候，单元格区域范围出现错误</t>
    <phoneticPr fontId="19" type="noConversion"/>
  </si>
  <si>
    <t>产品A</t>
    <phoneticPr fontId="19" type="noConversion"/>
  </si>
  <si>
    <t>数值转文本,屏蔽无意义的零值</t>
    <phoneticPr fontId="19" type="noConversion"/>
  </si>
  <si>
    <t>属性</t>
    <phoneticPr fontId="34" type="noConversion"/>
  </si>
  <si>
    <t>日期</t>
    <phoneticPr fontId="34" type="noConversion"/>
  </si>
  <si>
    <t>错误</t>
    <phoneticPr fontId="34" type="noConversion"/>
  </si>
  <si>
    <t>正确</t>
    <phoneticPr fontId="34" type="noConversion"/>
  </si>
  <si>
    <t>收货</t>
    <phoneticPr fontId="34" type="noConversion"/>
  </si>
  <si>
    <t>00001</t>
    <phoneticPr fontId="34" type="noConversion"/>
  </si>
  <si>
    <t>00002</t>
    <phoneticPr fontId="34" type="noConversion"/>
  </si>
  <si>
    <t>00003</t>
    <phoneticPr fontId="34" type="noConversion"/>
  </si>
  <si>
    <t>00004</t>
    <phoneticPr fontId="34" type="noConversion"/>
  </si>
  <si>
    <t>00005</t>
    <phoneticPr fontId="34" type="noConversion"/>
  </si>
  <si>
    <t>00006</t>
    <phoneticPr fontId="34" type="noConversion"/>
  </si>
  <si>
    <t>00007</t>
    <phoneticPr fontId="34" type="noConversion"/>
  </si>
  <si>
    <t>曾惠</t>
    <phoneticPr fontId="34" type="noConversion"/>
  </si>
  <si>
    <t>许安</t>
    <phoneticPr fontId="34" type="noConversion"/>
  </si>
  <si>
    <t>宋良</t>
    <phoneticPr fontId="34" type="noConversion"/>
  </si>
  <si>
    <t>万兰</t>
    <phoneticPr fontId="34" type="noConversion"/>
  </si>
  <si>
    <t>俞明</t>
    <phoneticPr fontId="34" type="noConversion"/>
  </si>
  <si>
    <t>谢雯</t>
    <phoneticPr fontId="34" type="noConversion"/>
  </si>
  <si>
    <t>康青</t>
    <phoneticPr fontId="34" type="noConversion"/>
  </si>
  <si>
    <t>赵婵</t>
    <phoneticPr fontId="34" type="noConversion"/>
  </si>
  <si>
    <t>刘斯云</t>
    <phoneticPr fontId="34" type="noConversion"/>
  </si>
  <si>
    <t>白鹄</t>
    <phoneticPr fontId="34" type="noConversion"/>
  </si>
  <si>
    <t>贾彩</t>
    <phoneticPr fontId="34" type="noConversion"/>
  </si>
  <si>
    <t>马丽</t>
    <phoneticPr fontId="34" type="noConversion"/>
  </si>
  <si>
    <t>宋栋</t>
    <phoneticPr fontId="34" type="noConversion"/>
  </si>
  <si>
    <t>巩虢</t>
    <phoneticPr fontId="34" type="noConversion"/>
  </si>
  <si>
    <t>常松</t>
    <phoneticPr fontId="34" type="noConversion"/>
  </si>
  <si>
    <t>田黎明</t>
    <phoneticPr fontId="34" type="noConversion"/>
  </si>
  <si>
    <t>谭乐</t>
    <phoneticPr fontId="34" type="noConversion"/>
  </si>
  <si>
    <t>徐岱</t>
    <phoneticPr fontId="34" type="noConversion"/>
  </si>
  <si>
    <t>武杰</t>
    <phoneticPr fontId="34" type="noConversion"/>
  </si>
  <si>
    <t>吕兰</t>
    <phoneticPr fontId="34" type="noConversion"/>
  </si>
  <si>
    <t>唐婉</t>
    <phoneticPr fontId="34" type="noConversion"/>
  </si>
  <si>
    <t>葛毅</t>
    <phoneticPr fontId="34" type="noConversion"/>
  </si>
  <si>
    <t>邹涛</t>
    <phoneticPr fontId="34" type="noConversion"/>
  </si>
  <si>
    <t>薛磊</t>
    <phoneticPr fontId="34" type="noConversion"/>
  </si>
  <si>
    <t>苏晒明</t>
    <phoneticPr fontId="34" type="noConversion"/>
  </si>
  <si>
    <t>林丹</t>
    <phoneticPr fontId="34" type="noConversion"/>
  </si>
  <si>
    <t>徐健</t>
    <phoneticPr fontId="34" type="noConversion"/>
  </si>
  <si>
    <t>麦虹</t>
    <phoneticPr fontId="34" type="noConversion"/>
  </si>
  <si>
    <t>袁保</t>
    <phoneticPr fontId="34" type="noConversion"/>
  </si>
  <si>
    <t>马丽娜</t>
    <phoneticPr fontId="34" type="noConversion"/>
  </si>
  <si>
    <t>谭君</t>
    <phoneticPr fontId="34" type="noConversion"/>
  </si>
  <si>
    <t>曾惠:10742</t>
    <phoneticPr fontId="34" type="noConversion"/>
  </si>
  <si>
    <t>许安:17498</t>
    <phoneticPr fontId="34" type="noConversion"/>
  </si>
  <si>
    <t>宋良:5466</t>
    <phoneticPr fontId="34" type="noConversion"/>
  </si>
  <si>
    <t>万兰:4172</t>
    <phoneticPr fontId="34" type="noConversion"/>
  </si>
  <si>
    <t>俞明:12445</t>
    <phoneticPr fontId="34" type="noConversion"/>
  </si>
  <si>
    <t>谢雯:15863</t>
    <phoneticPr fontId="34" type="noConversion"/>
  </si>
  <si>
    <t>康青:3775</t>
    <phoneticPr fontId="34" type="noConversion"/>
  </si>
  <si>
    <t>赵婵:16141</t>
    <phoneticPr fontId="34" type="noConversion"/>
  </si>
  <si>
    <t>刘斯云:4462</t>
    <phoneticPr fontId="34" type="noConversion"/>
  </si>
  <si>
    <t>白鹄:12252</t>
    <phoneticPr fontId="34" type="noConversion"/>
  </si>
  <si>
    <t>贾彩:7290</t>
    <phoneticPr fontId="34" type="noConversion"/>
  </si>
  <si>
    <t>马丽:10737</t>
    <phoneticPr fontId="34" type="noConversion"/>
  </si>
  <si>
    <t>宋栋:1790</t>
    <phoneticPr fontId="34" type="noConversion"/>
  </si>
  <si>
    <t>在单元格里面直接输入函数来使用,tab键自动补齐(或者双击下面提示的函数名)</t>
    <phoneticPr fontId="19" type="noConversion"/>
  </si>
  <si>
    <t>公式：</t>
    <phoneticPr fontId="19" type="noConversion"/>
  </si>
  <si>
    <r>
      <t>是</t>
    </r>
    <r>
      <rPr>
        <sz val="18"/>
        <color rgb="FFFF0000"/>
        <rFont val="思源黑体 Bold"/>
        <family val="2"/>
        <charset val="134"/>
      </rPr>
      <t>以等号“=”开头</t>
    </r>
    <r>
      <rPr>
        <sz val="18"/>
        <color theme="1"/>
        <rFont val="思源黑体 Bold"/>
        <family val="2"/>
        <charset val="134"/>
      </rPr>
      <t>，通过使用运算符将数据、函数等元素按一定顺序连接在一起，从而实现对工作表中的数据执行计算的等式。</t>
    </r>
    <phoneticPr fontId="19" type="noConversion"/>
  </si>
  <si>
    <t>运算符的类型：</t>
    <phoneticPr fontId="19" type="noConversion"/>
  </si>
  <si>
    <t>算术运算符</t>
    <phoneticPr fontId="19" type="noConversion"/>
  </si>
  <si>
    <t>比较运算符</t>
    <phoneticPr fontId="19" type="noConversion"/>
  </si>
  <si>
    <t>遵循四则运算法则</t>
    <phoneticPr fontId="19" type="noConversion"/>
  </si>
  <si>
    <t>比较两个值，并得出一个逻辑值</t>
    <phoneticPr fontId="19" type="noConversion"/>
  </si>
  <si>
    <t>TRUE（真）或  FALSE（假）</t>
    <phoneticPr fontId="19" type="noConversion"/>
  </si>
  <si>
    <t>将两个或多个文本值串起来产生一个连续的文本值</t>
    <phoneticPr fontId="19" type="noConversion"/>
  </si>
  <si>
    <t>引用运算符</t>
    <phoneticPr fontId="19" type="noConversion"/>
  </si>
  <si>
    <t>运算符</t>
    <phoneticPr fontId="19" type="noConversion"/>
  </si>
  <si>
    <t>A6:D26</t>
    <phoneticPr fontId="19" type="noConversion"/>
  </si>
  <si>
    <t>运算符优先级</t>
    <phoneticPr fontId="19" type="noConversion"/>
  </si>
  <si>
    <t>单元格和工作表名称之间用“!”间隔</t>
    <phoneticPr fontId="19" type="noConversion"/>
  </si>
  <si>
    <t>相同优先级的运算符，将从左到右进行计算</t>
    <phoneticPr fontId="19" type="noConversion"/>
  </si>
  <si>
    <r>
      <t>日期、文本型的数字等在参与</t>
    </r>
    <r>
      <rPr>
        <sz val="18"/>
        <color rgb="FFFF0000"/>
        <rFont val="思源黑体 Bold"/>
        <family val="2"/>
        <charset val="134"/>
      </rPr>
      <t>算术运算</t>
    </r>
    <r>
      <rPr>
        <sz val="18"/>
        <color theme="1"/>
        <rFont val="思源黑体 Bold"/>
        <family val="2"/>
        <charset val="134"/>
      </rPr>
      <t>时都将自动转换为数字，而多数类型在参与文本运算时都将自动转换为文本</t>
    </r>
    <phoneticPr fontId="19" type="noConversion"/>
  </si>
  <si>
    <t>特殊运算</t>
    <phoneticPr fontId="19" type="noConversion"/>
  </si>
  <si>
    <t>注意：在EXCEL不等式中，True&gt;False&gt;文本&gt;数经过运算</t>
    <phoneticPr fontId="19" type="noConversion"/>
  </si>
  <si>
    <t>记住两个好用的键</t>
    <phoneticPr fontId="19" type="noConversion"/>
  </si>
  <si>
    <t>F4</t>
    <phoneticPr fontId="19" type="noConversion"/>
  </si>
  <si>
    <t>F9</t>
    <phoneticPr fontId="19" type="noConversion"/>
  </si>
  <si>
    <t>相对？还是绝对？由你说了算</t>
    <phoneticPr fontId="19" type="noConversion"/>
  </si>
  <si>
    <t>一把“庖丁解牛”的宝刀</t>
    <phoneticPr fontId="19" type="noConversion"/>
  </si>
  <si>
    <r>
      <t>简而言之，函数就是</t>
    </r>
    <r>
      <rPr>
        <sz val="18"/>
        <color rgb="FFFF0000"/>
        <rFont val="思源黑体 Bold"/>
        <family val="2"/>
        <charset val="134"/>
      </rPr>
      <t>预先定义好了的公式</t>
    </r>
    <r>
      <rPr>
        <sz val="18"/>
        <rFont val="思源黑体 Bold"/>
        <family val="2"/>
        <charset val="134"/>
      </rPr>
      <t>。</t>
    </r>
    <phoneticPr fontId="19" type="noConversion"/>
  </si>
  <si>
    <t>函数不仅可以简化公式，而且具有仅用运算符连接的一般公式所不能替代的功能。例如查找引用，逻辑判断等等</t>
    <phoneticPr fontId="19" type="noConversion"/>
  </si>
  <si>
    <t>函数的组成部分：</t>
    <phoneticPr fontId="19" type="noConversion"/>
  </si>
  <si>
    <t>函数名</t>
    <phoneticPr fontId="19" type="noConversion"/>
  </si>
  <si>
    <t>小括号</t>
    <phoneticPr fontId="19" type="noConversion"/>
  </si>
  <si>
    <t>参数</t>
    <phoneticPr fontId="19" type="noConversion"/>
  </si>
  <si>
    <t>参数分隔符：英文半角的逗号</t>
    <phoneticPr fontId="19" type="noConversion"/>
  </si>
  <si>
    <t>注意：函数中所有的标点符号都是英文状态下的</t>
    <phoneticPr fontId="19" type="noConversion"/>
  </si>
  <si>
    <t>插入的函数方式：</t>
    <phoneticPr fontId="19" type="noConversion"/>
  </si>
  <si>
    <t>函数的嵌套</t>
    <phoneticPr fontId="19" type="noConversion"/>
  </si>
  <si>
    <t>当以函数作为参数的时候，称为函数的嵌套</t>
    <phoneticPr fontId="19" type="noConversion"/>
  </si>
  <si>
    <t>常见错误类型</t>
    <phoneticPr fontId="19" type="noConversion"/>
  </si>
  <si>
    <t>理解</t>
    <phoneticPr fontId="19" type="noConversion"/>
  </si>
  <si>
    <t>(TRUE+8)^2</t>
    <phoneticPr fontId="19" type="noConversion"/>
  </si>
  <si>
    <r>
      <t>TRUE-</t>
    </r>
    <r>
      <rPr>
        <sz val="11"/>
        <color theme="1"/>
        <rFont val="思源黑体 CN Regular"/>
        <family val="2"/>
        <scheme val="minor"/>
      </rPr>
      <t>3.5</t>
    </r>
    <phoneticPr fontId="19" type="noConversion"/>
  </si>
  <si>
    <r>
      <t>(TRUE+</t>
    </r>
    <r>
      <rPr>
        <sz val="11"/>
        <color theme="1"/>
        <rFont val="思源黑体 CN Regular"/>
        <family val="2"/>
        <scheme val="minor"/>
      </rPr>
      <t>8)^2-9</t>
    </r>
    <phoneticPr fontId="19" type="noConversion"/>
  </si>
  <si>
    <t>在数值运算中,TRUE=1,FALSE=0</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</si>
</sst>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9">
    <font>
      <sz val="11"/>
      <color theme="1"/>
      <name val="思源黑体 CN Regular"/>
      <charset val="134"/>
      <scheme val="minor"/>
    </font>
    <font>
      <sz val="11"/>
      <color theme="1"/>
      <name val="思源黑体 CN Regular"/>
      <family val="2"/>
      <scheme val="minor"/>
    </font>
    <font>
      <sz val="11"/>
      <color theme="1"/>
      <name val="思源黑体 CN Regular"/>
      <family val="2"/>
      <scheme val="minor"/>
    </font>
    <font>
      <b/>
      <sz val="12"/>
      <color theme="0"/>
      <name val="思源黑体 CN Regular"/>
      <family val="2"/>
      <charset val="134"/>
    </font>
    <font>
      <b/>
      <sz val="11"/>
      <color theme="0"/>
      <name val="思源黑体 CN Regular"/>
      <family val="2"/>
      <scheme val="minor"/>
    </font>
    <font>
      <b/>
      <sz val="14"/>
      <color theme="0"/>
      <name val="思源黑体 CN Regular"/>
      <family val="2"/>
      <scheme val="minor"/>
    </font>
    <font>
      <sz val="18"/>
      <color theme="1"/>
      <name val="思源黑体 Bold"/>
      <family val="2"/>
      <charset val="134"/>
    </font>
    <font>
      <b/>
      <sz val="18"/>
      <color theme="1"/>
      <name val="思源黑体 Bold"/>
      <family val="2"/>
      <charset val="134"/>
    </font>
    <font>
      <b/>
      <sz val="18"/>
      <color theme="1"/>
      <name val="思源黑体 Bold"/>
      <family val="2"/>
      <charset val="134"/>
    </font>
    <font>
      <b/>
      <sz val="18"/>
      <color theme="0"/>
      <name val="思源黑体 Bold"/>
      <family val="2"/>
      <charset val="134"/>
    </font>
    <font>
      <sz val="18"/>
      <color theme="1"/>
      <name val="思源黑体 Bold"/>
      <family val="2"/>
      <charset val="134"/>
    </font>
    <font>
      <sz val="18"/>
      <name val="思源黑体 Bold"/>
      <family val="2"/>
      <charset val="134"/>
    </font>
    <font>
      <b/>
      <sz val="26"/>
      <color theme="1"/>
      <name val="思源黑体 Bold"/>
      <family val="2"/>
      <charset val="134"/>
    </font>
    <font>
      <sz val="18"/>
      <name val="宋体"/>
      <family val="3"/>
      <charset val="134"/>
    </font>
    <font>
      <sz val="18"/>
      <color rgb="FFFF0000"/>
      <name val="思源黑体 Bold"/>
      <family val="2"/>
      <charset val="134"/>
    </font>
    <font>
      <b/>
      <sz val="36"/>
      <color theme="1"/>
      <name val="思源黑体 Bold"/>
      <family val="2"/>
      <charset val="134"/>
    </font>
    <font>
      <sz val="72"/>
      <color theme="1"/>
      <name val="思源黑体 Bold"/>
      <family val="2"/>
      <charset val="134"/>
    </font>
    <font>
      <sz val="18"/>
      <color rgb="FF121212"/>
      <name val="思源黑体 Bold"/>
      <family val="2"/>
      <charset val="134"/>
    </font>
    <font>
      <sz val="11"/>
      <color theme="1"/>
      <name val="思源黑体 CN Regular"/>
      <family val="2"/>
      <scheme val="minor"/>
    </font>
    <font>
      <sz val="9"/>
      <name val="思源黑体 CN Regular"/>
      <family val="2"/>
      <charset val="134"/>
      <scheme val="minor"/>
    </font>
    <font>
      <sz val="18"/>
      <color theme="1"/>
      <name val="宋体"/>
      <family val="3"/>
      <charset val="134"/>
    </font>
    <font>
      <sz val="12"/>
      <name val="思源黑体 Bold"/>
      <family val="2"/>
      <charset val="134"/>
    </font>
    <font>
      <sz val="12"/>
      <color rgb="FFFF0000"/>
      <name val="思源黑体 Bold"/>
      <family val="2"/>
      <charset val="128"/>
    </font>
    <font>
      <sz val="11"/>
      <color theme="1"/>
      <name val="思源黑体 Bold"/>
      <family val="2"/>
      <charset val="128"/>
    </font>
    <font>
      <sz val="12"/>
      <color rgb="FF00B050"/>
      <name val="思源黑体 Bold"/>
      <family val="2"/>
      <charset val="128"/>
    </font>
    <font>
      <sz val="12"/>
      <name val="思源黑体 Bold"/>
      <family val="2"/>
      <charset val="128"/>
    </font>
    <font>
      <sz val="11"/>
      <color theme="1"/>
      <name val="思源黑体 Bold"/>
      <family val="2"/>
      <charset val="134"/>
    </font>
    <font>
      <sz val="11"/>
      <color rgb="FFFF0000"/>
      <name val="思源黑体 Bold"/>
      <family val="2"/>
      <charset val="128"/>
    </font>
    <font>
      <sz val="11"/>
      <color theme="6"/>
      <name val="思源黑体 Bold"/>
      <family val="2"/>
      <charset val="128"/>
    </font>
    <font>
      <b/>
      <sz val="14"/>
      <color theme="0"/>
      <name val="思源黑体 Bold"/>
      <family val="2"/>
      <charset val="128"/>
    </font>
    <font>
      <sz val="12"/>
      <color theme="1"/>
      <name val="思源黑体 CN Regular"/>
      <family val="2"/>
      <scheme val="minor"/>
    </font>
    <font>
      <sz val="11"/>
      <color theme="1"/>
      <name val="思源黑体 CN Regular"/>
      <family val="2"/>
      <scheme val="minor"/>
    </font>
    <font>
      <sz val="11"/>
      <color theme="1"/>
      <name val="思源黑体 CN Regular"/>
      <family val="2"/>
      <charset val="134"/>
      <scheme val="minor"/>
    </font>
    <font>
      <sz val="14"/>
      <name val="新細明體"/>
      <family val="1"/>
      <charset val="136"/>
    </font>
    <font>
      <sz val="9"/>
      <name val="微软雅黑"/>
      <family val="2"/>
      <charset val="134"/>
    </font>
    <font>
      <sz val="18"/>
      <color theme="1"/>
      <name val="宋体"/>
      <family val="2"/>
      <charset val="134"/>
    </font>
    <font>
      <sz val="14"/>
      <color theme="1"/>
      <name val="思源黑体 CN Regular"/>
      <family val="2"/>
      <scheme val="minor"/>
    </font>
    <font>
      <sz val="14"/>
      <color rgb="FFFF0000"/>
      <name val="思源黑体 CN Regular"/>
      <family val="2"/>
      <scheme val="minor"/>
    </font>
    <font>
      <b/>
      <sz val="14"/>
      <color theme="0"/>
      <name val="思源黑体 CN Regular"/>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4" tint="-0.249977111117893"/>
        <bgColor theme="4"/>
      </patternFill>
    </fill>
  </fills>
  <borders count="17">
    <border>
      <left/>
      <right/>
      <top/>
      <bottom/>
      <diagonal/>
    </border>
    <border>
      <left style="thin">
        <color auto="1"/>
      </left>
      <right style="thin">
        <color auto="1"/>
      </right>
      <top style="thin">
        <color auto="1"/>
      </top>
      <bottom style="thin">
        <color auto="1"/>
      </bottom>
      <diagonal/>
    </border>
    <border>
      <left style="thin">
        <color theme="4" tint="0.39991454817346722"/>
      </left>
      <right/>
      <top style="thin">
        <color theme="4" tint="0.39991454817346722"/>
      </top>
      <bottom/>
      <diagonal/>
    </border>
    <border>
      <left/>
      <right/>
      <top style="thin">
        <color theme="4" tint="0.39991454817346722"/>
      </top>
      <bottom/>
      <diagonal/>
    </border>
    <border>
      <left style="thin">
        <color theme="4" tint="0.39988402966399123"/>
      </left>
      <right/>
      <top style="thin">
        <color theme="4" tint="0.39988402966399123"/>
      </top>
      <bottom/>
      <diagonal/>
    </border>
    <border>
      <left/>
      <right/>
      <top style="thin">
        <color theme="4" tint="0.39988402966399123"/>
      </top>
      <bottom/>
      <diagonal/>
    </border>
    <border>
      <left/>
      <right style="thin">
        <color theme="4" tint="0.39988402966399123"/>
      </right>
      <top style="thin">
        <color theme="4" tint="0.39988402966399123"/>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Dashed">
        <color theme="4" tint="0.79998168889431442"/>
      </left>
      <right style="mediumDashed">
        <color theme="4" tint="0.79998168889431442"/>
      </right>
      <top style="mediumDashed">
        <color theme="4" tint="0.79998168889431442"/>
      </top>
      <bottom style="mediumDashed">
        <color theme="4" tint="0.79998168889431442"/>
      </bottom>
      <diagonal/>
    </border>
    <border>
      <left style="thin">
        <color auto="1"/>
      </left>
      <right style="thin">
        <color auto="1"/>
      </right>
      <top style="thin">
        <color auto="1"/>
      </top>
      <bottom/>
      <diagonal/>
    </border>
    <border>
      <left style="mediumDashed">
        <color theme="4" tint="0.59996337778862885"/>
      </left>
      <right style="mediumDashed">
        <color theme="4" tint="0.59996337778862885"/>
      </right>
      <top style="mediumDashed">
        <color theme="4" tint="0.59996337778862885"/>
      </top>
      <bottom style="mediumDashed">
        <color theme="4" tint="0.59996337778862885"/>
      </bottom>
      <diagonal/>
    </border>
    <border>
      <left style="mediumDashed">
        <color theme="4" tint="0.79998168889431442"/>
      </left>
      <right/>
      <top/>
      <bottom/>
      <diagonal/>
    </border>
  </borders>
  <cellStyleXfs count="3">
    <xf numFmtId="0" fontId="0" fillId="0" borderId="0"/>
    <xf numFmtId="43" fontId="18" fillId="0" borderId="0" applyFont="0" applyFill="0" applyBorder="0" applyAlignment="0" applyProtection="0">
      <alignment vertical="center"/>
    </xf>
    <xf numFmtId="0" fontId="33" fillId="0" borderId="0"/>
  </cellStyleXfs>
  <cellXfs count="88">
    <xf numFmtId="0" fontId="0" fillId="0" borderId="0" xfId="0"/>
    <xf numFmtId="0" fontId="2" fillId="0" borderId="0" xfId="0" applyFont="1"/>
    <xf numFmtId="0" fontId="3" fillId="2" borderId="0" xfId="0" applyFont="1" applyFill="1" applyAlignment="1">
      <alignment horizontal="center" vertical="center"/>
    </xf>
    <xf numFmtId="0" fontId="0" fillId="0" borderId="0" xfId="0" applyAlignment="1">
      <alignment horizontal="center"/>
    </xf>
    <xf numFmtId="14" fontId="0" fillId="0" borderId="0" xfId="0" applyNumberFormat="1"/>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21" fillId="0" borderId="0" xfId="0" applyFont="1" applyAlignment="1">
      <alignment horizontal="center" vertical="center"/>
    </xf>
    <xf numFmtId="0" fontId="23" fillId="0" borderId="0" xfId="0" applyFont="1"/>
    <xf numFmtId="0" fontId="24" fillId="0" borderId="0" xfId="0" applyFont="1" applyAlignment="1">
      <alignment horizontal="center" vertical="center"/>
    </xf>
    <xf numFmtId="0" fontId="23" fillId="0" borderId="0" xfId="0" applyFont="1" applyAlignment="1">
      <alignment horizontal="center"/>
    </xf>
    <xf numFmtId="0" fontId="25" fillId="0" borderId="0" xfId="0" applyFont="1" applyAlignment="1">
      <alignment horizontal="left" vertical="center"/>
    </xf>
    <xf numFmtId="0" fontId="22" fillId="0" borderId="0" xfId="0" applyFont="1" applyAlignment="1">
      <alignment horizontal="left" vertical="center"/>
    </xf>
    <xf numFmtId="0" fontId="26" fillId="0" borderId="0" xfId="0" applyFont="1"/>
    <xf numFmtId="0" fontId="29" fillId="2" borderId="1" xfId="0" applyFont="1" applyFill="1" applyBorder="1" applyAlignment="1">
      <alignment horizontal="center"/>
    </xf>
    <xf numFmtId="0" fontId="29" fillId="2" borderId="7" xfId="0" applyFont="1" applyFill="1" applyBorder="1" applyAlignment="1">
      <alignment horizontal="center"/>
    </xf>
    <xf numFmtId="0" fontId="26" fillId="0" borderId="1" xfId="0" applyFont="1" applyBorder="1" applyAlignment="1">
      <alignment horizontal="center"/>
    </xf>
    <xf numFmtId="14" fontId="4" fillId="2" borderId="1" xfId="0" applyNumberFormat="1"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43" fontId="30" fillId="0" borderId="0" xfId="1" applyFont="1" applyAlignment="1">
      <alignment horizontal="center" vertical="center"/>
    </xf>
    <xf numFmtId="0" fontId="30" fillId="0" borderId="0" xfId="1" applyNumberFormat="1" applyFont="1" applyAlignment="1">
      <alignment horizontal="center" vertical="center"/>
    </xf>
    <xf numFmtId="0" fontId="31" fillId="0" borderId="0" xfId="0" applyFont="1" applyAlignment="1">
      <alignment vertical="center"/>
    </xf>
    <xf numFmtId="0" fontId="32" fillId="0" borderId="0" xfId="0" applyFont="1"/>
    <xf numFmtId="0" fontId="6" fillId="3" borderId="0" xfId="0" applyFont="1" applyFill="1" applyAlignment="1">
      <alignment vertical="center"/>
    </xf>
    <xf numFmtId="0" fontId="12" fillId="3" borderId="0" xfId="0" applyFont="1" applyFill="1" applyAlignment="1">
      <alignment horizontal="centerContinuous" vertical="center"/>
    </xf>
    <xf numFmtId="0" fontId="7" fillId="3" borderId="0" xfId="0" applyFont="1" applyFill="1" applyAlignment="1">
      <alignment horizontal="centerContinuous" vertical="center"/>
    </xf>
    <xf numFmtId="0" fontId="15" fillId="3" borderId="0" xfId="0" applyFont="1" applyFill="1" applyAlignment="1">
      <alignment horizontal="centerContinuous" vertical="center"/>
    </xf>
    <xf numFmtId="0" fontId="7" fillId="3" borderId="0" xfId="0" applyFont="1" applyFill="1" applyAlignment="1">
      <alignment horizontal="left" vertical="center"/>
    </xf>
    <xf numFmtId="0" fontId="14" fillId="3" borderId="0" xfId="0" applyFont="1" applyFill="1" applyAlignment="1">
      <alignment vertical="center"/>
    </xf>
    <xf numFmtId="0" fontId="11" fillId="3" borderId="0" xfId="0" applyFont="1" applyFill="1" applyAlignment="1">
      <alignment vertical="center"/>
    </xf>
    <xf numFmtId="0" fontId="16" fillId="3" borderId="0" xfId="0" applyFont="1" applyFill="1" applyAlignment="1">
      <alignment vertical="center"/>
    </xf>
    <xf numFmtId="0" fontId="6" fillId="3" borderId="0" xfId="0" applyFont="1" applyFill="1" applyAlignment="1">
      <alignment vertical="center" wrapText="1"/>
    </xf>
    <xf numFmtId="0" fontId="6" fillId="3" borderId="1" xfId="0" quotePrefix="1" applyFont="1" applyFill="1" applyBorder="1" applyAlignment="1">
      <alignment vertical="center"/>
    </xf>
    <xf numFmtId="0" fontId="6" fillId="3" borderId="1" xfId="0" applyFont="1" applyFill="1" applyBorder="1" applyAlignment="1">
      <alignment vertical="center"/>
    </xf>
    <xf numFmtId="0" fontId="6" fillId="3" borderId="0" xfId="0" applyFont="1" applyFill="1" applyBorder="1" applyAlignment="1">
      <alignment vertical="center"/>
    </xf>
    <xf numFmtId="0" fontId="11" fillId="3" borderId="0" xfId="0" applyFont="1" applyFill="1" applyBorder="1" applyAlignment="1">
      <alignment vertical="center"/>
    </xf>
    <xf numFmtId="0" fontId="6" fillId="3" borderId="0" xfId="0" quotePrefix="1" applyFont="1" applyFill="1" applyBorder="1" applyAlignment="1">
      <alignment vertical="center"/>
    </xf>
    <xf numFmtId="14" fontId="6" fillId="3" borderId="0" xfId="0" quotePrefix="1"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0" xfId="0" quotePrefix="1" applyNumberFormat="1" applyFont="1" applyFill="1" applyBorder="1" applyAlignment="1">
      <alignment vertical="center"/>
    </xf>
    <xf numFmtId="0" fontId="6" fillId="3" borderId="7" xfId="0" quotePrefix="1" applyFont="1" applyFill="1" applyBorder="1" applyAlignment="1">
      <alignment vertical="center"/>
    </xf>
    <xf numFmtId="0" fontId="6" fillId="3" borderId="7" xfId="0" applyFont="1" applyFill="1" applyBorder="1" applyAlignment="1">
      <alignment vertical="center"/>
    </xf>
    <xf numFmtId="0" fontId="11" fillId="3" borderId="10" xfId="0" applyFont="1" applyFill="1" applyBorder="1" applyAlignment="1">
      <alignment vertical="center"/>
    </xf>
    <xf numFmtId="0" fontId="14" fillId="3" borderId="0" xfId="0" quotePrefix="1" applyFont="1" applyFill="1" applyBorder="1" applyAlignment="1">
      <alignment vertical="center"/>
    </xf>
    <xf numFmtId="0" fontId="6" fillId="3" borderId="0" xfId="0" applyFont="1" applyFill="1" applyBorder="1" applyAlignment="1">
      <alignment horizontal="left" vertical="center"/>
    </xf>
    <xf numFmtId="0" fontId="6" fillId="3" borderId="11" xfId="0" applyFont="1" applyFill="1" applyBorder="1" applyAlignment="1">
      <alignment vertical="center"/>
    </xf>
    <xf numFmtId="0" fontId="11" fillId="3" borderId="0" xfId="0" applyFont="1" applyFill="1" applyAlignment="1">
      <alignment horizontal="left" vertical="center"/>
    </xf>
    <xf numFmtId="0" fontId="11" fillId="3" borderId="0" xfId="0" applyFont="1" applyFill="1" applyAlignment="1">
      <alignment horizontal="right" vertical="center"/>
    </xf>
    <xf numFmtId="0" fontId="8" fillId="3" borderId="0" xfId="0" applyFont="1" applyFill="1" applyAlignment="1">
      <alignment horizontal="centerContinuous" vertical="center"/>
    </xf>
    <xf numFmtId="0" fontId="10" fillId="3" borderId="0" xfId="0" applyFont="1" applyFill="1" applyAlignment="1">
      <alignment vertical="center"/>
    </xf>
    <xf numFmtId="0" fontId="13" fillId="3" borderId="0" xfId="0" applyFont="1" applyFill="1" applyAlignment="1">
      <alignment vertical="center"/>
    </xf>
    <xf numFmtId="0" fontId="14" fillId="3" borderId="0" xfId="0" applyFont="1" applyFill="1" applyAlignment="1">
      <alignment horizontal="left" vertical="center"/>
    </xf>
    <xf numFmtId="0" fontId="20" fillId="3" borderId="0" xfId="0" applyFont="1" applyFill="1" applyAlignment="1">
      <alignment vertical="center"/>
    </xf>
    <xf numFmtId="0" fontId="5" fillId="2" borderId="14" xfId="0" applyFont="1" applyFill="1" applyBorder="1" applyAlignment="1">
      <alignment horizontal="center"/>
    </xf>
    <xf numFmtId="0" fontId="10" fillId="3" borderId="15" xfId="0" applyFont="1" applyFill="1" applyBorder="1" applyAlignment="1">
      <alignment horizontal="center" vertical="center"/>
    </xf>
    <xf numFmtId="0" fontId="10" fillId="3" borderId="15" xfId="0" applyFont="1" applyFill="1" applyBorder="1" applyAlignment="1">
      <alignment horizontal="left" vertical="center"/>
    </xf>
    <xf numFmtId="0" fontId="11" fillId="3" borderId="15" xfId="0" applyFont="1" applyFill="1" applyBorder="1" applyAlignment="1">
      <alignment vertical="center"/>
    </xf>
    <xf numFmtId="0" fontId="10" fillId="3" borderId="15" xfId="0" applyFont="1" applyFill="1" applyBorder="1" applyAlignment="1">
      <alignment vertical="center"/>
    </xf>
    <xf numFmtId="0" fontId="10" fillId="3" borderId="15" xfId="0" applyFont="1" applyFill="1" applyBorder="1" applyAlignment="1">
      <alignment horizontal="left" vertical="center" wrapText="1"/>
    </xf>
    <xf numFmtId="0" fontId="10" fillId="3" borderId="15" xfId="0" applyFont="1" applyFill="1" applyBorder="1" applyAlignment="1">
      <alignment vertical="center" wrapText="1"/>
    </xf>
    <xf numFmtId="0" fontId="10" fillId="3" borderId="15" xfId="0" quotePrefix="1" applyFont="1" applyFill="1" applyBorder="1" applyAlignment="1">
      <alignment horizontal="center" vertical="center"/>
    </xf>
    <xf numFmtId="0" fontId="4" fillId="2" borderId="14" xfId="0" applyFont="1" applyFill="1" applyBorder="1" applyAlignment="1">
      <alignment horizontal="center"/>
    </xf>
    <xf numFmtId="0" fontId="0" fillId="0" borderId="13" xfId="0" applyBorder="1" applyAlignment="1">
      <alignment horizontal="center"/>
    </xf>
    <xf numFmtId="14" fontId="0" fillId="0" borderId="13" xfId="0" applyNumberFormat="1" applyBorder="1" applyAlignment="1">
      <alignment horizontal="center"/>
    </xf>
    <xf numFmtId="0" fontId="9" fillId="4" borderId="1" xfId="0" applyFont="1" applyFill="1" applyBorder="1" applyAlignment="1">
      <alignment horizontal="center"/>
    </xf>
    <xf numFmtId="0" fontId="35" fillId="3" borderId="0" xfId="0" quotePrefix="1" applyFont="1" applyFill="1" applyBorder="1" applyAlignment="1">
      <alignment vertical="center"/>
    </xf>
    <xf numFmtId="0" fontId="35" fillId="3" borderId="0" xfId="0" quotePrefix="1" applyFont="1" applyFill="1" applyAlignment="1">
      <alignment vertical="center"/>
    </xf>
    <xf numFmtId="0" fontId="36" fillId="0" borderId="0" xfId="0" applyFont="1" applyAlignment="1">
      <alignment vertical="center"/>
    </xf>
    <xf numFmtId="0" fontId="36" fillId="0" borderId="0" xfId="0" applyFont="1"/>
    <xf numFmtId="0" fontId="37" fillId="0" borderId="0" xfId="0" applyFont="1" applyAlignment="1">
      <alignment vertical="center"/>
    </xf>
    <xf numFmtId="0" fontId="38" fillId="2" borderId="1" xfId="0" applyFont="1" applyFill="1" applyBorder="1" applyAlignment="1">
      <alignment horizontal="center"/>
    </xf>
    <xf numFmtId="0" fontId="38" fillId="2" borderId="0" xfId="0" applyFont="1" applyFill="1" applyBorder="1" applyAlignment="1">
      <alignment horizontal="center"/>
    </xf>
    <xf numFmtId="0" fontId="0" fillId="0" borderId="13" xfId="0" applyFont="1" applyBorder="1" applyAlignment="1">
      <alignment horizontal="center"/>
    </xf>
    <xf numFmtId="0" fontId="0" fillId="0" borderId="16" xfId="0" applyFill="1" applyBorder="1" applyAlignment="1">
      <alignment horizontal="center"/>
    </xf>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7" xfId="0" applyFont="1" applyFill="1" applyBorder="1" applyAlignment="1">
      <alignment horizontal="center"/>
    </xf>
    <xf numFmtId="0" fontId="9" fillId="4" borderId="10" xfId="0" applyFont="1" applyFill="1" applyBorder="1" applyAlignment="1">
      <alignment horizontal="center"/>
    </xf>
    <xf numFmtId="0" fontId="9" fillId="4" borderId="11" xfId="0" applyFont="1" applyFill="1" applyBorder="1" applyAlignment="1">
      <alignment horizontal="center"/>
    </xf>
    <xf numFmtId="0" fontId="22" fillId="0" borderId="0" xfId="0" applyFont="1" applyAlignment="1">
      <alignment horizontal="center" vertical="center"/>
    </xf>
    <xf numFmtId="0" fontId="27" fillId="0" borderId="0" xfId="0" applyFont="1" applyAlignment="1">
      <alignment horizontal="center"/>
    </xf>
    <xf numFmtId="0" fontId="28" fillId="0" borderId="1" xfId="0" applyFont="1" applyBorder="1" applyAlignment="1">
      <alignment horizontal="center"/>
    </xf>
    <xf numFmtId="0" fontId="3" fillId="2" borderId="0" xfId="0" applyFont="1" applyFill="1" applyAlignment="1">
      <alignment horizontal="center" vertical="center"/>
    </xf>
    <xf numFmtId="0" fontId="3" fillId="2" borderId="12" xfId="0" applyFont="1" applyFill="1" applyBorder="1" applyAlignment="1">
      <alignment horizontal="center" vertical="center"/>
    </xf>
    <xf numFmtId="14" fontId="4" fillId="2" borderId="3" xfId="0" applyNumberFormat="1" applyFont="1" applyFill="1" applyBorder="1" applyAlignment="1">
      <alignment horizontal="center"/>
    </xf>
    <xf numFmtId="0" fontId="0" fillId="0" borderId="0" xfId="0" applyNumberFormat="1"/>
  </cellXfs>
  <cellStyles count="3">
    <cellStyle name="常规" xfId="0" builtinId="0"/>
    <cellStyle name="千位分隔" xfId="1" builtinId="3"/>
    <cellStyle name="一般_位址" xfId="2" xr:uid="{3D6BE082-69AC-410C-B032-E569F2C49A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30736</xdr:rowOff>
    </xdr:from>
    <xdr:to>
      <xdr:col>23</xdr:col>
      <xdr:colOff>445674</xdr:colOff>
      <xdr:row>2</xdr:row>
      <xdr:rowOff>107059</xdr:rowOff>
    </xdr:to>
    <xdr:cxnSp macro="">
      <xdr:nvCxnSpPr>
        <xdr:cNvPr id="2" name="直接连接符 1">
          <a:extLst>
            <a:ext uri="{FF2B5EF4-FFF2-40B4-BE49-F238E27FC236}">
              <a16:creationId xmlns:a16="http://schemas.microsoft.com/office/drawing/2014/main" id="{00000000-0008-0000-0000-000002000000}"/>
            </a:ext>
          </a:extLst>
        </xdr:cNvPr>
        <xdr:cNvCxnSpPr/>
      </xdr:nvCxnSpPr>
      <xdr:spPr>
        <a:xfrm flipV="1">
          <a:off x="0" y="769620"/>
          <a:ext cx="20285710" cy="7620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48</xdr:row>
      <xdr:rowOff>23692</xdr:rowOff>
    </xdr:from>
    <xdr:to>
      <xdr:col>23</xdr:col>
      <xdr:colOff>291993</xdr:colOff>
      <xdr:row>48</xdr:row>
      <xdr:rowOff>56534</xdr:rowOff>
    </xdr:to>
    <xdr:cxnSp macro="">
      <xdr:nvCxnSpPr>
        <xdr:cNvPr id="3" name="直接连接符 2">
          <a:extLst>
            <a:ext uri="{FF2B5EF4-FFF2-40B4-BE49-F238E27FC236}">
              <a16:creationId xmlns:a16="http://schemas.microsoft.com/office/drawing/2014/main" id="{00000000-0008-0000-0000-000003000000}"/>
            </a:ext>
          </a:extLst>
        </xdr:cNvPr>
        <xdr:cNvCxnSpPr/>
      </xdr:nvCxnSpPr>
      <xdr:spPr>
        <a:xfrm flipV="1">
          <a:off x="0" y="17493615"/>
          <a:ext cx="20132040" cy="330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69155</xdr:colOff>
      <xdr:row>2</xdr:row>
      <xdr:rowOff>384202</xdr:rowOff>
    </xdr:from>
    <xdr:to>
      <xdr:col>0</xdr:col>
      <xdr:colOff>637774</xdr:colOff>
      <xdr:row>4</xdr:row>
      <xdr:rowOff>107576</xdr:rowOff>
    </xdr:to>
    <xdr:sp macro="" textlink="">
      <xdr:nvSpPr>
        <xdr:cNvPr id="4" name="椭圆 3">
          <a:extLst>
            <a:ext uri="{FF2B5EF4-FFF2-40B4-BE49-F238E27FC236}">
              <a16:creationId xmlns:a16="http://schemas.microsoft.com/office/drawing/2014/main" id="{00000000-0008-0000-0000-000004000000}"/>
            </a:ext>
          </a:extLst>
        </xdr:cNvPr>
        <xdr:cNvSpPr/>
      </xdr:nvSpPr>
      <xdr:spPr>
        <a:xfrm>
          <a:off x="68580" y="1108710"/>
          <a:ext cx="568960" cy="476885"/>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twoCellAnchor editAs="oneCell">
    <xdr:from>
      <xdr:col>1</xdr:col>
      <xdr:colOff>637775</xdr:colOff>
      <xdr:row>28</xdr:row>
      <xdr:rowOff>166179</xdr:rowOff>
    </xdr:from>
    <xdr:to>
      <xdr:col>9</xdr:col>
      <xdr:colOff>1077002</xdr:colOff>
      <xdr:row>34</xdr:row>
      <xdr:rowOff>338771</xdr:rowOff>
    </xdr:to>
    <xdr:pic>
      <xdr:nvPicPr>
        <xdr:cNvPr id="224" name="图片 223">
          <a:extLst>
            <a:ext uri="{FF2B5EF4-FFF2-40B4-BE49-F238E27FC236}">
              <a16:creationId xmlns:a16="http://schemas.microsoft.com/office/drawing/2014/main" id="{00000000-0008-0000-0000-0000E0000000}"/>
            </a:ext>
          </a:extLst>
        </xdr:cNvPr>
        <xdr:cNvPicPr>
          <a:picLocks noChangeAspect="1"/>
        </xdr:cNvPicPr>
      </xdr:nvPicPr>
      <xdr:blipFill>
        <a:blip xmlns:r="http://schemas.openxmlformats.org/officeDocument/2006/relationships" r:embed="rId1"/>
        <a:stretch>
          <a:fillRect/>
        </a:stretch>
      </xdr:blipFill>
      <xdr:spPr>
        <a:xfrm>
          <a:off x="1304290" y="13201015"/>
          <a:ext cx="7916545" cy="2390140"/>
        </a:xfrm>
        <a:prstGeom prst="rect">
          <a:avLst/>
        </a:prstGeom>
      </xdr:spPr>
    </xdr:pic>
    <xdr:clientData/>
  </xdr:twoCellAnchor>
  <xdr:twoCellAnchor>
    <xdr:from>
      <xdr:col>0</xdr:col>
      <xdr:colOff>57374</xdr:colOff>
      <xdr:row>5</xdr:row>
      <xdr:rowOff>257063</xdr:rowOff>
    </xdr:from>
    <xdr:to>
      <xdr:col>0</xdr:col>
      <xdr:colOff>625993</xdr:colOff>
      <xdr:row>6</xdr:row>
      <xdr:rowOff>358076</xdr:rowOff>
    </xdr:to>
    <xdr:sp macro="" textlink="">
      <xdr:nvSpPr>
        <xdr:cNvPr id="7" name="椭圆 6">
          <a:extLst>
            <a:ext uri="{FF2B5EF4-FFF2-40B4-BE49-F238E27FC236}">
              <a16:creationId xmlns:a16="http://schemas.microsoft.com/office/drawing/2014/main" id="{00000000-0008-0000-0000-000007000000}"/>
            </a:ext>
          </a:extLst>
        </xdr:cNvPr>
        <xdr:cNvSpPr/>
      </xdr:nvSpPr>
      <xdr:spPr>
        <a:xfrm>
          <a:off x="57150" y="2104390"/>
          <a:ext cx="568325" cy="470535"/>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2</a:t>
          </a:r>
        </a:p>
      </xdr:txBody>
    </xdr:sp>
    <xdr:clientData/>
  </xdr:twoCellAnchor>
  <xdr:twoCellAnchor>
    <xdr:from>
      <xdr:col>0</xdr:col>
      <xdr:colOff>30479</xdr:colOff>
      <xdr:row>43</xdr:row>
      <xdr:rowOff>297402</xdr:rowOff>
    </xdr:from>
    <xdr:to>
      <xdr:col>0</xdr:col>
      <xdr:colOff>599098</xdr:colOff>
      <xdr:row>45</xdr:row>
      <xdr:rowOff>39827</xdr:rowOff>
    </xdr:to>
    <xdr:sp macro="" textlink="">
      <xdr:nvSpPr>
        <xdr:cNvPr id="8" name="椭圆 7">
          <a:extLst>
            <a:ext uri="{FF2B5EF4-FFF2-40B4-BE49-F238E27FC236}">
              <a16:creationId xmlns:a16="http://schemas.microsoft.com/office/drawing/2014/main" id="{00000000-0008-0000-0000-000008000000}"/>
            </a:ext>
          </a:extLst>
        </xdr:cNvPr>
        <xdr:cNvSpPr/>
      </xdr:nvSpPr>
      <xdr:spPr>
        <a:xfrm>
          <a:off x="29845" y="15919450"/>
          <a:ext cx="568960" cy="48133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30736</xdr:rowOff>
    </xdr:from>
    <xdr:to>
      <xdr:col>23</xdr:col>
      <xdr:colOff>445674</xdr:colOff>
      <xdr:row>2</xdr:row>
      <xdr:rowOff>107059</xdr:rowOff>
    </xdr:to>
    <xdr:cxnSp macro="">
      <xdr:nvCxnSpPr>
        <xdr:cNvPr id="2" name="直接连接符 1">
          <a:extLst>
            <a:ext uri="{FF2B5EF4-FFF2-40B4-BE49-F238E27FC236}">
              <a16:creationId xmlns:a16="http://schemas.microsoft.com/office/drawing/2014/main" id="{00000000-0008-0000-0100-000002000000}"/>
            </a:ext>
          </a:extLst>
        </xdr:cNvPr>
        <xdr:cNvCxnSpPr/>
      </xdr:nvCxnSpPr>
      <xdr:spPr>
        <a:xfrm flipV="1">
          <a:off x="0" y="769620"/>
          <a:ext cx="15113635" cy="7620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19</xdr:row>
      <xdr:rowOff>236604</xdr:rowOff>
    </xdr:from>
    <xdr:to>
      <xdr:col>23</xdr:col>
      <xdr:colOff>291993</xdr:colOff>
      <xdr:row>19</xdr:row>
      <xdr:rowOff>269446</xdr:rowOff>
    </xdr:to>
    <xdr:cxnSp macro="">
      <xdr:nvCxnSpPr>
        <xdr:cNvPr id="3" name="直接连接符 2">
          <a:extLst>
            <a:ext uri="{FF2B5EF4-FFF2-40B4-BE49-F238E27FC236}">
              <a16:creationId xmlns:a16="http://schemas.microsoft.com/office/drawing/2014/main" id="{00000000-0008-0000-0100-000003000000}"/>
            </a:ext>
          </a:extLst>
        </xdr:cNvPr>
        <xdr:cNvCxnSpPr/>
      </xdr:nvCxnSpPr>
      <xdr:spPr>
        <a:xfrm flipV="1">
          <a:off x="0" y="7187565"/>
          <a:ext cx="14959965" cy="330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104775</xdr:colOff>
      <xdr:row>2</xdr:row>
      <xdr:rowOff>315595</xdr:rowOff>
    </xdr:from>
    <xdr:to>
      <xdr:col>0</xdr:col>
      <xdr:colOff>598170</xdr:colOff>
      <xdr:row>4</xdr:row>
      <xdr:rowOff>75565</xdr:rowOff>
    </xdr:to>
    <xdr:sp macro="" textlink="">
      <xdr:nvSpPr>
        <xdr:cNvPr id="5" name="椭圆 4">
          <a:extLst>
            <a:ext uri="{FF2B5EF4-FFF2-40B4-BE49-F238E27FC236}">
              <a16:creationId xmlns:a16="http://schemas.microsoft.com/office/drawing/2014/main" id="{00000000-0008-0000-0100-000005000000}"/>
            </a:ext>
          </a:extLst>
        </xdr:cNvPr>
        <xdr:cNvSpPr/>
      </xdr:nvSpPr>
      <xdr:spPr>
        <a:xfrm>
          <a:off x="104775" y="1054735"/>
          <a:ext cx="493395" cy="44577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twoCellAnchor>
    <xdr:from>
      <xdr:col>0</xdr:col>
      <xdr:colOff>41275</xdr:colOff>
      <xdr:row>6</xdr:row>
      <xdr:rowOff>280670</xdr:rowOff>
    </xdr:from>
    <xdr:to>
      <xdr:col>0</xdr:col>
      <xdr:colOff>572135</xdr:colOff>
      <xdr:row>8</xdr:row>
      <xdr:rowOff>41910</xdr:rowOff>
    </xdr:to>
    <xdr:sp macro="" textlink="">
      <xdr:nvSpPr>
        <xdr:cNvPr id="7" name="椭圆 6">
          <a:extLst>
            <a:ext uri="{FF2B5EF4-FFF2-40B4-BE49-F238E27FC236}">
              <a16:creationId xmlns:a16="http://schemas.microsoft.com/office/drawing/2014/main" id="{00000000-0008-0000-0100-000007000000}"/>
            </a:ext>
          </a:extLst>
        </xdr:cNvPr>
        <xdr:cNvSpPr/>
      </xdr:nvSpPr>
      <xdr:spPr>
        <a:xfrm>
          <a:off x="41275" y="2444750"/>
          <a:ext cx="530860" cy="50038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2</a:t>
          </a:r>
        </a:p>
      </xdr:txBody>
    </xdr:sp>
    <xdr:clientData/>
  </xdr:twoCellAnchor>
  <xdr:twoCellAnchor>
    <xdr:from>
      <xdr:col>0</xdr:col>
      <xdr:colOff>9525</xdr:colOff>
      <xdr:row>10</xdr:row>
      <xdr:rowOff>293370</xdr:rowOff>
    </xdr:from>
    <xdr:to>
      <xdr:col>0</xdr:col>
      <xdr:colOff>579120</xdr:colOff>
      <xdr:row>12</xdr:row>
      <xdr:rowOff>54610</xdr:rowOff>
    </xdr:to>
    <xdr:sp macro="" textlink="">
      <xdr:nvSpPr>
        <xdr:cNvPr id="8" name="椭圆 7">
          <a:extLst>
            <a:ext uri="{FF2B5EF4-FFF2-40B4-BE49-F238E27FC236}">
              <a16:creationId xmlns:a16="http://schemas.microsoft.com/office/drawing/2014/main" id="{00000000-0008-0000-0100-000008000000}"/>
            </a:ext>
          </a:extLst>
        </xdr:cNvPr>
        <xdr:cNvSpPr/>
      </xdr:nvSpPr>
      <xdr:spPr>
        <a:xfrm>
          <a:off x="9525" y="3918585"/>
          <a:ext cx="569595" cy="50038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3</a:t>
          </a:r>
        </a:p>
      </xdr:txBody>
    </xdr:sp>
    <xdr:clientData/>
  </xdr:twoCellAnchor>
  <xdr:twoCellAnchor>
    <xdr:from>
      <xdr:col>0</xdr:col>
      <xdr:colOff>0</xdr:colOff>
      <xdr:row>16</xdr:row>
      <xdr:rowOff>158115</xdr:rowOff>
    </xdr:from>
    <xdr:to>
      <xdr:col>0</xdr:col>
      <xdr:colOff>569595</xdr:colOff>
      <xdr:row>17</xdr:row>
      <xdr:rowOff>281305</xdr:rowOff>
    </xdr:to>
    <xdr:sp macro="" textlink="">
      <xdr:nvSpPr>
        <xdr:cNvPr id="9" name="椭圆 8">
          <a:extLst>
            <a:ext uri="{FF2B5EF4-FFF2-40B4-BE49-F238E27FC236}">
              <a16:creationId xmlns:a16="http://schemas.microsoft.com/office/drawing/2014/main" id="{00000000-0008-0000-0100-000009000000}"/>
            </a:ext>
          </a:extLst>
        </xdr:cNvPr>
        <xdr:cNvSpPr/>
      </xdr:nvSpPr>
      <xdr:spPr>
        <a:xfrm>
          <a:off x="0" y="6000750"/>
          <a:ext cx="569595" cy="49276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30736</xdr:rowOff>
    </xdr:from>
    <xdr:to>
      <xdr:col>5</xdr:col>
      <xdr:colOff>445674</xdr:colOff>
      <xdr:row>2</xdr:row>
      <xdr:rowOff>107059</xdr:rowOff>
    </xdr:to>
    <xdr:cxnSp macro="">
      <xdr:nvCxnSpPr>
        <xdr:cNvPr id="2" name="直接连接符 1">
          <a:extLst>
            <a:ext uri="{FF2B5EF4-FFF2-40B4-BE49-F238E27FC236}">
              <a16:creationId xmlns:a16="http://schemas.microsoft.com/office/drawing/2014/main" id="{00000000-0008-0000-0300-000002000000}"/>
            </a:ext>
          </a:extLst>
        </xdr:cNvPr>
        <xdr:cNvCxnSpPr/>
      </xdr:nvCxnSpPr>
      <xdr:spPr>
        <a:xfrm flipV="1">
          <a:off x="0" y="769620"/>
          <a:ext cx="16942435" cy="7620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12</xdr:row>
      <xdr:rowOff>284229</xdr:rowOff>
    </xdr:from>
    <xdr:to>
      <xdr:col>5</xdr:col>
      <xdr:colOff>291993</xdr:colOff>
      <xdr:row>12</xdr:row>
      <xdr:rowOff>317071</xdr:rowOff>
    </xdr:to>
    <xdr:cxnSp macro="">
      <xdr:nvCxnSpPr>
        <xdr:cNvPr id="3" name="直接连接符 2">
          <a:extLst>
            <a:ext uri="{FF2B5EF4-FFF2-40B4-BE49-F238E27FC236}">
              <a16:creationId xmlns:a16="http://schemas.microsoft.com/office/drawing/2014/main" id="{00000000-0008-0000-0300-000003000000}"/>
            </a:ext>
          </a:extLst>
        </xdr:cNvPr>
        <xdr:cNvCxnSpPr/>
      </xdr:nvCxnSpPr>
      <xdr:spPr>
        <a:xfrm flipV="1">
          <a:off x="0" y="5951220"/>
          <a:ext cx="16788765" cy="330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2480</xdr:colOff>
      <xdr:row>2</xdr:row>
      <xdr:rowOff>269902</xdr:rowOff>
    </xdr:from>
    <xdr:to>
      <xdr:col>0</xdr:col>
      <xdr:colOff>571099</xdr:colOff>
      <xdr:row>4</xdr:row>
      <xdr:rowOff>12326</xdr:rowOff>
    </xdr:to>
    <xdr:sp macro="" textlink="">
      <xdr:nvSpPr>
        <xdr:cNvPr id="4" name="椭圆 3">
          <a:extLst>
            <a:ext uri="{FF2B5EF4-FFF2-40B4-BE49-F238E27FC236}">
              <a16:creationId xmlns:a16="http://schemas.microsoft.com/office/drawing/2014/main" id="{00000000-0008-0000-0300-000004000000}"/>
            </a:ext>
          </a:extLst>
        </xdr:cNvPr>
        <xdr:cNvSpPr/>
      </xdr:nvSpPr>
      <xdr:spPr>
        <a:xfrm>
          <a:off x="1905" y="1009015"/>
          <a:ext cx="568960" cy="48133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668510</xdr:colOff>
      <xdr:row>1</xdr:row>
      <xdr:rowOff>38420</xdr:rowOff>
    </xdr:from>
    <xdr:to>
      <xdr:col>19</xdr:col>
      <xdr:colOff>207468</xdr:colOff>
      <xdr:row>5</xdr:row>
      <xdr:rowOff>176733</xdr:rowOff>
    </xdr:to>
    <xdr:sp macro="" textlink="">
      <xdr:nvSpPr>
        <xdr:cNvPr id="2" name="文本框 1">
          <a:extLst>
            <a:ext uri="{FF2B5EF4-FFF2-40B4-BE49-F238E27FC236}">
              <a16:creationId xmlns:a16="http://schemas.microsoft.com/office/drawing/2014/main" id="{00000000-0008-0000-0200-000002000000}"/>
            </a:ext>
          </a:extLst>
        </xdr:cNvPr>
        <xdr:cNvSpPr txBox="1"/>
      </xdr:nvSpPr>
      <xdr:spPr>
        <a:xfrm>
          <a:off x="13336270" y="276225"/>
          <a:ext cx="2282190" cy="10909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要求：</a:t>
          </a:r>
          <a:endParaRPr lang="en-US" altLang="zh-CN" sz="1100"/>
        </a:p>
        <a:p>
          <a:r>
            <a:rPr lang="en-US" altLang="zh-CN" sz="1100"/>
            <a:t>1.</a:t>
          </a:r>
          <a:r>
            <a:rPr lang="zh-CN" altLang="en-US" sz="1100"/>
            <a:t>所有的分数加</a:t>
          </a:r>
          <a:r>
            <a:rPr lang="en-US" altLang="zh-CN" sz="1100"/>
            <a:t>30</a:t>
          </a:r>
        </a:p>
        <a:p>
          <a:r>
            <a:rPr lang="en-US" altLang="zh-CN" sz="1100"/>
            <a:t>2.</a:t>
          </a:r>
          <a:r>
            <a:rPr lang="zh-CN" altLang="en-US" sz="1100"/>
            <a:t>计算利润和单价</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295275</xdr:colOff>
      <xdr:row>3</xdr:row>
      <xdr:rowOff>76200</xdr:rowOff>
    </xdr:from>
    <xdr:to>
      <xdr:col>9</xdr:col>
      <xdr:colOff>638175</xdr:colOff>
      <xdr:row>5</xdr:row>
      <xdr:rowOff>133350</xdr:rowOff>
    </xdr:to>
    <xdr:sp macro="" textlink="">
      <xdr:nvSpPr>
        <xdr:cNvPr id="2" name="箭头: 右 1">
          <a:extLst>
            <a:ext uri="{FF2B5EF4-FFF2-40B4-BE49-F238E27FC236}">
              <a16:creationId xmlns:a16="http://schemas.microsoft.com/office/drawing/2014/main" id="{FE60ACE8-4B4D-4B5F-AA42-BF485FA0D18D}"/>
            </a:ext>
          </a:extLst>
        </xdr:cNvPr>
        <xdr:cNvSpPr/>
      </xdr:nvSpPr>
      <xdr:spPr>
        <a:xfrm>
          <a:off x="3819525" y="790575"/>
          <a:ext cx="37719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503465</xdr:colOff>
      <xdr:row>1</xdr:row>
      <xdr:rowOff>177854</xdr:rowOff>
    </xdr:from>
    <xdr:to>
      <xdr:col>11</xdr:col>
      <xdr:colOff>47625</xdr:colOff>
      <xdr:row>7</xdr:row>
      <xdr:rowOff>152400</xdr:rowOff>
    </xdr:to>
    <xdr:sp macro="" textlink="">
      <xdr:nvSpPr>
        <xdr:cNvPr id="3" name="文本框 2">
          <a:extLst>
            <a:ext uri="{FF2B5EF4-FFF2-40B4-BE49-F238E27FC236}">
              <a16:creationId xmlns:a16="http://schemas.microsoft.com/office/drawing/2014/main" id="{00000000-0008-0000-0800-000003000000}"/>
            </a:ext>
          </a:extLst>
        </xdr:cNvPr>
        <xdr:cNvSpPr txBox="1"/>
      </xdr:nvSpPr>
      <xdr:spPr>
        <a:xfrm>
          <a:off x="4999265" y="368354"/>
          <a:ext cx="2973160" cy="10603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要求：</a:t>
          </a:r>
          <a:endParaRPr lang="en-US" altLang="zh-CN" sz="1100"/>
        </a:p>
        <a:p>
          <a:r>
            <a:rPr lang="en-US" altLang="zh-CN" sz="1100"/>
            <a:t>1.</a:t>
          </a:r>
          <a:r>
            <a:rPr lang="zh-CN" altLang="en-US" sz="1100"/>
            <a:t>算累计销售额</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10</xdr:col>
      <xdr:colOff>9525</xdr:colOff>
      <xdr:row>22</xdr:row>
      <xdr:rowOff>28575</xdr:rowOff>
    </xdr:to>
    <xdr:pic>
      <xdr:nvPicPr>
        <xdr:cNvPr id="5" name="图片 4">
          <a:extLst>
            <a:ext uri="{FF2B5EF4-FFF2-40B4-BE49-F238E27FC236}">
              <a16:creationId xmlns:a16="http://schemas.microsoft.com/office/drawing/2014/main" id="{5C50F29C-8F38-416C-956E-1B07F0B9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76450"/>
          <a:ext cx="6867525" cy="191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10</xdr:col>
      <xdr:colOff>9525</xdr:colOff>
      <xdr:row>34</xdr:row>
      <xdr:rowOff>28575</xdr:rowOff>
    </xdr:to>
    <xdr:pic>
      <xdr:nvPicPr>
        <xdr:cNvPr id="8" name="图片 7">
          <a:extLst>
            <a:ext uri="{FF2B5EF4-FFF2-40B4-BE49-F238E27FC236}">
              <a16:creationId xmlns:a16="http://schemas.microsoft.com/office/drawing/2014/main" id="{E7B001D2-E96C-4B8F-AD37-974C69FA98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33850"/>
          <a:ext cx="6867525" cy="191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15</xdr:row>
      <xdr:rowOff>31203</xdr:rowOff>
    </xdr:from>
    <xdr:to>
      <xdr:col>10</xdr:col>
      <xdr:colOff>136635</xdr:colOff>
      <xdr:row>26</xdr:row>
      <xdr:rowOff>124810</xdr:rowOff>
    </xdr:to>
    <xdr:sp macro="" textlink="">
      <xdr:nvSpPr>
        <xdr:cNvPr id="2" name="文本框 1">
          <a:extLst>
            <a:ext uri="{FF2B5EF4-FFF2-40B4-BE49-F238E27FC236}">
              <a16:creationId xmlns:a16="http://schemas.microsoft.com/office/drawing/2014/main" id="{343B9CB4-9D8A-461E-A9DF-50709FD3B45E}"/>
            </a:ext>
          </a:extLst>
        </xdr:cNvPr>
        <xdr:cNvSpPr txBox="1"/>
      </xdr:nvSpPr>
      <xdr:spPr>
        <a:xfrm>
          <a:off x="0" y="2763893"/>
          <a:ext cx="7250825" cy="19723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0" i="0">
              <a:solidFill>
                <a:schemeClr val="dk1"/>
              </a:solidFill>
              <a:effectLst/>
              <a:latin typeface="+mn-lt"/>
              <a:ea typeface="+mn-ea"/>
              <a:cs typeface="+mn-cs"/>
            </a:rPr>
            <a:t>追踪引用单元格</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公式引用的单元格全部标识出来</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追踪从属单元格</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可以找到哪些公式引用了当前单元格</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显示公式</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查看全部公式</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错误检查</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找到并自动修复错误</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错误检查</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循环引用</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当一个单元格内的公式直接或间接地应用了这个公式本身所在的单元格时，就称为循环引用。</a:t>
          </a:r>
        </a:p>
        <a:p>
          <a:r>
            <a:rPr lang="zh-CN" altLang="en-US" sz="1100" b="0" i="0">
              <a:solidFill>
                <a:schemeClr val="dk1"/>
              </a:solidFill>
              <a:effectLst/>
              <a:latin typeface="+mn-lt"/>
              <a:ea typeface="+mn-ea"/>
              <a:cs typeface="+mn-cs"/>
            </a:rPr>
            <a:t>找到隐藏在表格中的循环引用错误，修复以后不再提示循环引用错误</a:t>
          </a:r>
        </a:p>
        <a:p>
          <a:endParaRPr lang="zh-CN" altLang="en-US" sz="1100"/>
        </a:p>
      </xdr:txBody>
    </xdr:sp>
    <xdr:clientData/>
  </xdr:twoCellAnchor>
</xdr:wsDr>
</file>

<file path=xl/theme/theme1.xml><?xml version="1.0" encoding="utf-8"?>
<a:theme xmlns:a="http://schemas.openxmlformats.org/drawingml/2006/main" name="正式课风格">
  <a:themeElements>
    <a:clrScheme name="focus">
      <a:dk1>
        <a:srgbClr val="000000"/>
      </a:dk1>
      <a:lt1>
        <a:sysClr val="window" lastClr="FFFFFF"/>
      </a:lt1>
      <a:dk2>
        <a:srgbClr val="FDBF6F"/>
      </a:dk2>
      <a:lt2>
        <a:srgbClr val="FF7F00"/>
      </a:lt2>
      <a:accent1>
        <a:srgbClr val="52596B"/>
      </a:accent1>
      <a:accent2>
        <a:srgbClr val="BD2010"/>
      </a:accent2>
      <a:accent3>
        <a:srgbClr val="E7BA10"/>
      </a:accent3>
      <a:accent4>
        <a:srgbClr val="33A02C"/>
      </a:accent4>
      <a:accent5>
        <a:srgbClr val="9C55AD"/>
      </a:accent5>
      <a:accent6>
        <a:srgbClr val="CEC3C6"/>
      </a:accent6>
      <a:hlink>
        <a:srgbClr val="6B9F25"/>
      </a:hlink>
      <a:folHlink>
        <a:srgbClr val="B26B02"/>
      </a:folHlink>
    </a:clrScheme>
    <a:fontScheme name="思源黑体">
      <a:majorFont>
        <a:latin typeface="思源黑体 CN Light"/>
        <a:ea typeface="思源黑体 CN Regular"/>
        <a:cs typeface=""/>
      </a:majorFont>
      <a:minorFont>
        <a:latin typeface="思源黑体 CN Light"/>
        <a:ea typeface="思源黑体 CN Regular"/>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2:X50"/>
  <sheetViews>
    <sheetView showGridLines="0" zoomScale="70" zoomScaleNormal="70" workbookViewId="0">
      <selection activeCell="D11" sqref="D11:D14"/>
    </sheetView>
  </sheetViews>
  <sheetFormatPr defaultColWidth="8.6640625" defaultRowHeight="29" customHeight="1"/>
  <cols>
    <col min="1" max="2" width="8.6640625" style="25"/>
    <col min="3" max="3" width="18.1640625" style="25" customWidth="1"/>
    <col min="4" max="4" width="31.58203125" style="25" customWidth="1"/>
    <col min="5" max="5" width="4.5" style="25" customWidth="1"/>
    <col min="6" max="6" width="8.6640625" style="25"/>
    <col min="7" max="9" width="8.6640625" style="25" customWidth="1"/>
    <col min="10" max="10" width="26.08203125" style="25" customWidth="1"/>
    <col min="11" max="11" width="24" style="25" customWidth="1"/>
    <col min="12" max="12" width="11.1640625" style="25" customWidth="1"/>
    <col min="13" max="13" width="10.9140625" style="25" customWidth="1"/>
    <col min="14" max="14" width="9.4140625" style="25" customWidth="1"/>
    <col min="15" max="16384" width="8.6640625" style="25"/>
  </cols>
  <sheetData>
    <row r="2" spans="1:24" ht="29" customHeight="1">
      <c r="A2" s="26" t="s">
        <v>0</v>
      </c>
      <c r="B2" s="27"/>
      <c r="C2" s="27"/>
      <c r="D2" s="27"/>
      <c r="E2" s="27"/>
      <c r="F2" s="27"/>
      <c r="G2" s="27"/>
      <c r="H2" s="27"/>
      <c r="I2" s="27"/>
      <c r="J2" s="27"/>
      <c r="K2" s="27"/>
      <c r="L2" s="27"/>
      <c r="M2" s="28"/>
      <c r="N2" s="27"/>
      <c r="O2" s="27"/>
      <c r="P2" s="27"/>
      <c r="Q2" s="27"/>
      <c r="R2" s="27"/>
      <c r="S2" s="27"/>
      <c r="T2" s="27"/>
      <c r="U2" s="27"/>
      <c r="V2" s="27"/>
      <c r="W2" s="27"/>
      <c r="X2" s="27"/>
    </row>
    <row r="3" spans="1:24" ht="29" customHeight="1">
      <c r="A3" s="27"/>
      <c r="B3" s="27"/>
      <c r="C3" s="27"/>
      <c r="D3" s="27"/>
      <c r="J3" s="27"/>
      <c r="K3" s="27"/>
      <c r="L3" s="27"/>
      <c r="M3" s="27"/>
      <c r="N3" s="27"/>
      <c r="O3" s="27"/>
      <c r="P3" s="27"/>
      <c r="Q3" s="27"/>
      <c r="R3" s="27"/>
      <c r="S3" s="27"/>
      <c r="T3" s="27"/>
      <c r="U3" s="27"/>
      <c r="V3" s="27"/>
      <c r="W3" s="27"/>
      <c r="X3" s="27"/>
    </row>
    <row r="4" spans="1:24" ht="29" customHeight="1">
      <c r="A4" s="27"/>
      <c r="B4" s="29" t="s">
        <v>272</v>
      </c>
      <c r="C4" s="27"/>
      <c r="D4" s="27"/>
      <c r="E4" s="30"/>
      <c r="J4" s="27"/>
      <c r="K4" s="27"/>
      <c r="L4" s="27"/>
      <c r="M4" s="27"/>
      <c r="N4" s="27"/>
      <c r="O4" s="27"/>
      <c r="P4" s="27"/>
      <c r="Q4" s="27"/>
      <c r="R4" s="27"/>
      <c r="S4" s="27"/>
      <c r="T4" s="27"/>
      <c r="U4" s="27"/>
      <c r="V4" s="27"/>
      <c r="W4" s="27"/>
      <c r="X4" s="27"/>
    </row>
    <row r="5" spans="1:24" ht="29" customHeight="1">
      <c r="C5" s="25" t="s">
        <v>273</v>
      </c>
      <c r="D5" s="31"/>
      <c r="E5" s="31"/>
      <c r="F5" s="31"/>
      <c r="G5" s="31"/>
      <c r="H5" s="31"/>
      <c r="I5" s="31"/>
      <c r="K5" s="31"/>
    </row>
    <row r="6" spans="1:24" ht="29" customHeight="1">
      <c r="B6" s="32"/>
      <c r="E6" s="31"/>
      <c r="F6" s="31"/>
      <c r="G6" s="31"/>
      <c r="H6" s="31"/>
      <c r="I6" s="31"/>
    </row>
    <row r="7" spans="1:24" ht="29" customHeight="1">
      <c r="B7" s="25" t="s">
        <v>274</v>
      </c>
      <c r="E7" s="31"/>
      <c r="F7" s="31"/>
      <c r="G7" s="31"/>
      <c r="H7" s="31"/>
      <c r="I7" s="31"/>
    </row>
    <row r="8" spans="1:24" ht="29" customHeight="1">
      <c r="B8" s="32"/>
      <c r="C8" s="25" t="s">
        <v>275</v>
      </c>
      <c r="E8" s="31"/>
      <c r="F8" s="31"/>
      <c r="G8" s="31"/>
      <c r="H8" s="31"/>
      <c r="I8" s="31"/>
      <c r="J8" s="25" t="s">
        <v>276</v>
      </c>
      <c r="K8" s="33"/>
    </row>
    <row r="9" spans="1:24" ht="19.399999999999999" customHeight="1">
      <c r="B9" s="32"/>
      <c r="E9" s="31"/>
      <c r="F9" s="31"/>
      <c r="G9" s="31"/>
      <c r="H9" s="31"/>
      <c r="I9" s="31"/>
    </row>
    <row r="10" spans="1:24" ht="29" customHeight="1">
      <c r="B10" s="32"/>
      <c r="C10" s="66" t="s">
        <v>1</v>
      </c>
      <c r="D10" s="66" t="s">
        <v>2</v>
      </c>
      <c r="E10" s="31"/>
      <c r="F10" s="31"/>
      <c r="G10" s="31"/>
      <c r="H10" s="31"/>
      <c r="I10" s="31"/>
      <c r="J10" s="66" t="s">
        <v>1</v>
      </c>
      <c r="K10" s="66" t="s">
        <v>2</v>
      </c>
    </row>
    <row r="11" spans="1:24" ht="29" customHeight="1">
      <c r="B11" s="32"/>
      <c r="C11" s="34" t="s">
        <v>3</v>
      </c>
      <c r="D11" s="35" t="s">
        <v>4</v>
      </c>
      <c r="E11" s="31"/>
      <c r="F11" s="31"/>
      <c r="G11" s="31"/>
      <c r="H11" s="31"/>
      <c r="I11" s="31"/>
      <c r="J11" s="34" t="s">
        <v>5</v>
      </c>
      <c r="K11" s="34" t="s">
        <v>6</v>
      </c>
    </row>
    <row r="12" spans="1:24" ht="29" customHeight="1">
      <c r="B12" s="32"/>
      <c r="C12" s="34" t="s">
        <v>7</v>
      </c>
      <c r="D12" s="35" t="s">
        <v>8</v>
      </c>
      <c r="E12" s="31"/>
      <c r="F12" s="25" t="s">
        <v>277</v>
      </c>
      <c r="G12" s="31"/>
      <c r="H12" s="31"/>
      <c r="I12" s="31"/>
      <c r="J12" s="34" t="s">
        <v>9</v>
      </c>
      <c r="K12" s="34" t="s">
        <v>10</v>
      </c>
      <c r="M12" s="25" t="s">
        <v>278</v>
      </c>
      <c r="N12" s="31"/>
    </row>
    <row r="13" spans="1:24" ht="29" customHeight="1">
      <c r="B13" s="32"/>
      <c r="C13" s="34" t="s">
        <v>11</v>
      </c>
      <c r="D13" s="35" t="s">
        <v>12</v>
      </c>
      <c r="E13" s="31"/>
      <c r="F13" s="31"/>
      <c r="G13" s="31"/>
      <c r="H13" s="31"/>
      <c r="I13" s="31"/>
      <c r="J13" s="34" t="s">
        <v>13</v>
      </c>
      <c r="K13" s="34" t="s">
        <v>14</v>
      </c>
      <c r="M13" s="25" t="s">
        <v>279</v>
      </c>
      <c r="N13" s="31"/>
    </row>
    <row r="14" spans="1:24" ht="29" customHeight="1">
      <c r="B14" s="32"/>
      <c r="C14" s="34" t="s">
        <v>15</v>
      </c>
      <c r="D14" s="35" t="s">
        <v>16</v>
      </c>
      <c r="E14" s="31"/>
      <c r="F14" s="31"/>
      <c r="G14" s="31"/>
      <c r="H14" s="31"/>
      <c r="I14" s="31"/>
      <c r="J14" s="34" t="s">
        <v>17</v>
      </c>
      <c r="K14" s="34" t="s">
        <v>18</v>
      </c>
      <c r="N14" s="31"/>
    </row>
    <row r="15" spans="1:24" ht="29" customHeight="1">
      <c r="B15" s="32"/>
      <c r="C15" s="34" t="s">
        <v>19</v>
      </c>
      <c r="D15" s="35" t="s">
        <v>20</v>
      </c>
      <c r="E15" s="31"/>
      <c r="F15" s="31"/>
      <c r="G15" s="31"/>
      <c r="H15" s="31"/>
      <c r="I15" s="31"/>
      <c r="J15" s="34" t="s">
        <v>21</v>
      </c>
      <c r="K15" s="34" t="s">
        <v>22</v>
      </c>
      <c r="N15" s="31"/>
    </row>
    <row r="16" spans="1:24" ht="29" customHeight="1">
      <c r="B16" s="32"/>
      <c r="C16" s="34" t="s">
        <v>23</v>
      </c>
      <c r="D16" s="35" t="s">
        <v>24</v>
      </c>
      <c r="E16" s="31"/>
      <c r="F16" s="31"/>
      <c r="G16" s="31"/>
      <c r="H16" s="31"/>
      <c r="I16" s="31"/>
      <c r="J16" s="34" t="s">
        <v>25</v>
      </c>
      <c r="K16" s="34" t="s">
        <v>26</v>
      </c>
      <c r="N16" s="31"/>
    </row>
    <row r="17" spans="2:18" ht="29" customHeight="1">
      <c r="B17" s="32"/>
      <c r="C17" s="36"/>
      <c r="D17" s="36"/>
      <c r="E17" s="37"/>
      <c r="F17" s="37"/>
      <c r="G17" s="37"/>
      <c r="H17" s="37"/>
      <c r="I17" s="37"/>
      <c r="J17" s="36"/>
      <c r="K17" s="36"/>
      <c r="L17" s="36"/>
      <c r="M17" s="36"/>
      <c r="N17" s="36"/>
      <c r="O17" s="36"/>
      <c r="P17" s="36"/>
      <c r="R17" s="36"/>
    </row>
    <row r="18" spans="2:18" ht="29" customHeight="1">
      <c r="B18" s="32"/>
      <c r="C18" s="38" t="s">
        <v>33</v>
      </c>
      <c r="D18" s="36"/>
      <c r="E18" s="37"/>
      <c r="F18" s="37"/>
      <c r="G18" s="37"/>
      <c r="H18" s="37"/>
      <c r="I18" s="37"/>
      <c r="J18" s="36"/>
      <c r="K18" s="36"/>
      <c r="L18" s="36"/>
      <c r="M18" s="36"/>
      <c r="N18" s="36"/>
      <c r="O18" s="36"/>
      <c r="P18" s="36"/>
    </row>
    <row r="19" spans="2:18" ht="29" customHeight="1">
      <c r="B19" s="32"/>
      <c r="C19" s="38" t="s">
        <v>34</v>
      </c>
      <c r="D19" s="36" t="s">
        <v>280</v>
      </c>
      <c r="E19" s="37"/>
      <c r="F19" s="37"/>
      <c r="G19" s="37"/>
      <c r="H19" s="37"/>
      <c r="I19" s="37"/>
      <c r="J19" s="36"/>
      <c r="K19" s="36"/>
      <c r="L19" s="36"/>
      <c r="M19" s="36"/>
      <c r="N19" s="36"/>
      <c r="O19" s="36"/>
      <c r="P19" s="36"/>
    </row>
    <row r="20" spans="2:18" ht="29" customHeight="1">
      <c r="B20" s="32"/>
      <c r="C20" s="39" t="s">
        <v>35</v>
      </c>
      <c r="D20" s="40">
        <v>12230</v>
      </c>
      <c r="E20" s="37"/>
      <c r="F20" s="41" t="str">
        <f>"你好,现在销售额是"&amp;D20&amp;",数据正在刷新"</f>
        <v>你好,现在销售额是12230,数据正在刷新</v>
      </c>
      <c r="G20" s="37"/>
      <c r="H20" s="37"/>
      <c r="I20" s="37"/>
      <c r="J20" s="36"/>
      <c r="K20" s="36"/>
      <c r="L20" s="36"/>
      <c r="M20" s="36"/>
      <c r="N20" s="36"/>
      <c r="O20" s="36"/>
      <c r="P20" s="36"/>
    </row>
    <row r="21" spans="2:18" ht="29" customHeight="1">
      <c r="B21" s="32"/>
      <c r="C21" s="36"/>
      <c r="D21" s="36"/>
      <c r="E21" s="37"/>
      <c r="F21" s="37"/>
      <c r="G21" s="37"/>
      <c r="H21" s="37"/>
      <c r="I21" s="37"/>
      <c r="J21" s="36"/>
      <c r="K21" s="36"/>
      <c r="L21" s="36"/>
      <c r="M21" s="36"/>
      <c r="N21" s="36"/>
      <c r="O21" s="36"/>
      <c r="P21" s="36"/>
    </row>
    <row r="22" spans="2:18" ht="29" customHeight="1">
      <c r="B22" s="32"/>
      <c r="C22" s="38" t="s">
        <v>281</v>
      </c>
      <c r="D22" s="36"/>
      <c r="E22" s="31"/>
      <c r="F22" s="31"/>
      <c r="G22" s="31"/>
      <c r="H22" s="31"/>
      <c r="I22" s="31"/>
      <c r="J22" s="36"/>
      <c r="K22" s="36"/>
      <c r="L22" s="36"/>
      <c r="M22" s="36"/>
      <c r="N22" s="36"/>
      <c r="O22" s="36"/>
      <c r="P22" s="36"/>
    </row>
    <row r="23" spans="2:18" ht="29" customHeight="1">
      <c r="B23" s="32"/>
      <c r="C23" s="66" t="s">
        <v>282</v>
      </c>
      <c r="D23" s="78" t="s">
        <v>2</v>
      </c>
      <c r="E23" s="79"/>
      <c r="F23" s="79"/>
      <c r="G23" s="79"/>
      <c r="H23" s="79"/>
      <c r="I23" s="80"/>
      <c r="J23" s="66" t="s">
        <v>36</v>
      </c>
      <c r="K23" s="36"/>
      <c r="L23" s="36"/>
      <c r="M23" s="36"/>
      <c r="N23" s="36"/>
      <c r="O23" s="36"/>
      <c r="P23" s="36"/>
    </row>
    <row r="24" spans="2:18" ht="29" customHeight="1">
      <c r="B24" s="32"/>
      <c r="C24" s="42" t="s">
        <v>202</v>
      </c>
      <c r="D24" s="43" t="s">
        <v>37</v>
      </c>
      <c r="E24" s="44"/>
      <c r="F24" s="44"/>
      <c r="G24" s="44"/>
      <c r="H24" s="44"/>
      <c r="I24" s="44"/>
      <c r="J24" s="34" t="s">
        <v>283</v>
      </c>
      <c r="K24" s="36"/>
      <c r="L24" s="36"/>
      <c r="M24" s="36"/>
      <c r="N24" s="36"/>
      <c r="O24" s="36"/>
      <c r="P24" s="36"/>
    </row>
    <row r="25" spans="2:18" ht="29" customHeight="1">
      <c r="B25" s="32"/>
      <c r="C25" s="42" t="s">
        <v>38</v>
      </c>
      <c r="D25" s="43" t="s">
        <v>39</v>
      </c>
      <c r="E25" s="44"/>
      <c r="F25" s="44"/>
      <c r="G25" s="44"/>
      <c r="H25" s="44"/>
      <c r="I25" s="44"/>
      <c r="J25" s="34" t="s">
        <v>209</v>
      </c>
      <c r="K25" s="36"/>
      <c r="L25" s="36"/>
      <c r="M25" s="36"/>
      <c r="N25" s="36"/>
      <c r="O25" s="36"/>
      <c r="P25" s="36"/>
    </row>
    <row r="26" spans="2:18" ht="29" customHeight="1">
      <c r="B26" s="32"/>
      <c r="C26" s="42" t="s">
        <v>40</v>
      </c>
      <c r="D26" s="43" t="s">
        <v>41</v>
      </c>
      <c r="E26" s="44"/>
      <c r="F26" s="44"/>
      <c r="G26" s="44"/>
      <c r="H26" s="44"/>
      <c r="I26" s="44"/>
      <c r="J26" s="34" t="s">
        <v>210</v>
      </c>
      <c r="K26" s="36"/>
      <c r="L26" s="36"/>
      <c r="M26" s="36"/>
      <c r="N26" s="36"/>
      <c r="O26" s="36"/>
      <c r="P26" s="36"/>
    </row>
    <row r="27" spans="2:18" ht="29" customHeight="1">
      <c r="B27" s="32"/>
      <c r="C27" s="36" t="s">
        <v>285</v>
      </c>
      <c r="D27" s="36"/>
      <c r="E27" s="37"/>
      <c r="F27" s="37"/>
      <c r="G27" s="37"/>
      <c r="H27" s="37"/>
      <c r="I27" s="37"/>
      <c r="J27" s="36"/>
      <c r="K27" s="36"/>
      <c r="L27" s="36"/>
      <c r="M27" s="36"/>
      <c r="N27" s="36"/>
      <c r="O27" s="36"/>
      <c r="P27" s="36"/>
    </row>
    <row r="28" spans="2:18" ht="29" customHeight="1">
      <c r="B28" s="32"/>
      <c r="C28" s="38" t="s">
        <v>284</v>
      </c>
      <c r="D28" s="36"/>
      <c r="E28" s="37"/>
      <c r="F28" s="37"/>
      <c r="G28" s="37"/>
      <c r="H28" s="37"/>
      <c r="I28" s="37"/>
      <c r="J28" s="36"/>
      <c r="K28" s="36"/>
      <c r="L28" s="36"/>
      <c r="M28" s="36"/>
      <c r="N28" s="36"/>
      <c r="O28" s="36"/>
      <c r="P28" s="36"/>
    </row>
    <row r="29" spans="2:18" ht="29" customHeight="1">
      <c r="B29" s="32"/>
      <c r="C29" s="36"/>
      <c r="D29" s="36"/>
      <c r="E29" s="37"/>
      <c r="F29" s="37"/>
      <c r="G29" s="37"/>
      <c r="H29" s="37"/>
      <c r="I29" s="37"/>
      <c r="J29" s="36"/>
      <c r="K29" s="36"/>
      <c r="L29" s="36"/>
      <c r="M29" s="36"/>
      <c r="N29" s="36"/>
      <c r="O29" s="36"/>
      <c r="P29" s="36"/>
    </row>
    <row r="30" spans="2:18" ht="29" customHeight="1">
      <c r="B30" s="32"/>
      <c r="C30" s="36"/>
      <c r="D30" s="36"/>
      <c r="E30" s="37"/>
      <c r="F30" s="37"/>
      <c r="G30" s="37"/>
      <c r="H30" s="37"/>
      <c r="I30" s="37"/>
      <c r="J30" s="36"/>
      <c r="K30" s="36"/>
      <c r="L30" s="36"/>
      <c r="M30" s="36"/>
      <c r="N30" s="36"/>
      <c r="O30" s="36"/>
      <c r="P30" s="36"/>
    </row>
    <row r="31" spans="2:18" ht="29" customHeight="1">
      <c r="B31" s="32"/>
      <c r="C31" s="36"/>
      <c r="D31" s="36"/>
      <c r="E31" s="37"/>
      <c r="F31" s="37"/>
      <c r="G31" s="37"/>
      <c r="H31" s="37"/>
      <c r="I31" s="37"/>
      <c r="J31" s="36"/>
      <c r="K31" s="36"/>
      <c r="L31" s="36"/>
      <c r="M31" s="36"/>
      <c r="N31" s="36"/>
      <c r="O31" s="36"/>
      <c r="P31" s="36"/>
    </row>
    <row r="32" spans="2:18" ht="29" customHeight="1">
      <c r="B32" s="32"/>
      <c r="C32" s="36"/>
      <c r="D32" s="36"/>
      <c r="E32" s="37"/>
      <c r="F32" s="37"/>
      <c r="G32" s="37"/>
      <c r="H32" s="37"/>
      <c r="I32" s="37"/>
      <c r="J32" s="36"/>
      <c r="K32" s="36" t="s">
        <v>286</v>
      </c>
      <c r="L32" s="36"/>
      <c r="M32" s="36"/>
      <c r="N32" s="36"/>
      <c r="O32" s="36"/>
      <c r="P32" s="36"/>
    </row>
    <row r="33" spans="2:22" ht="29" customHeight="1">
      <c r="B33" s="32"/>
      <c r="C33" s="36"/>
      <c r="D33" s="36"/>
      <c r="E33" s="37"/>
      <c r="F33" s="37"/>
      <c r="G33" s="37"/>
      <c r="H33" s="37"/>
      <c r="I33" s="37"/>
      <c r="J33" s="36"/>
      <c r="K33" s="36"/>
      <c r="L33" s="36"/>
      <c r="M33" s="36"/>
      <c r="N33" s="36"/>
      <c r="O33" s="36"/>
      <c r="P33" s="36"/>
    </row>
    <row r="34" spans="2:22" ht="29" customHeight="1">
      <c r="B34" s="32"/>
      <c r="C34" s="36"/>
      <c r="D34" s="36"/>
      <c r="E34" s="37"/>
      <c r="F34" s="37"/>
      <c r="G34" s="37"/>
      <c r="H34" s="37"/>
      <c r="I34" s="37"/>
      <c r="J34" s="36"/>
      <c r="K34" s="36"/>
      <c r="L34" s="36"/>
      <c r="M34" s="36"/>
      <c r="N34" s="36"/>
      <c r="O34" s="36"/>
      <c r="P34" s="36"/>
    </row>
    <row r="35" spans="2:22" ht="29" customHeight="1">
      <c r="B35" s="32"/>
      <c r="C35" s="36"/>
      <c r="D35" s="36"/>
      <c r="E35" s="37"/>
      <c r="F35" s="37"/>
      <c r="G35" s="37"/>
      <c r="H35" s="37"/>
      <c r="I35" s="37"/>
      <c r="J35" s="36"/>
      <c r="K35" s="36"/>
      <c r="L35" s="36"/>
      <c r="M35" s="36"/>
      <c r="N35" s="36"/>
      <c r="O35" s="36"/>
      <c r="P35" s="36"/>
    </row>
    <row r="36" spans="2:22" ht="29" customHeight="1">
      <c r="B36" s="32"/>
      <c r="C36" s="36"/>
      <c r="D36" s="36"/>
      <c r="E36" s="37"/>
      <c r="F36" s="37"/>
      <c r="G36" s="37"/>
      <c r="H36" s="37"/>
      <c r="I36" s="37"/>
      <c r="J36" s="36"/>
      <c r="K36" s="36"/>
      <c r="L36" s="36"/>
      <c r="M36" s="36"/>
      <c r="N36" s="36"/>
      <c r="O36" s="36"/>
      <c r="P36" s="36"/>
    </row>
    <row r="37" spans="2:22" ht="29" customHeight="1">
      <c r="B37" s="32"/>
      <c r="C37" s="45" t="s">
        <v>288</v>
      </c>
      <c r="D37" s="46" t="s">
        <v>287</v>
      </c>
      <c r="E37" s="31"/>
      <c r="F37" s="31"/>
      <c r="G37" s="31"/>
      <c r="H37" s="31"/>
      <c r="I37" s="31"/>
      <c r="J37" s="36"/>
      <c r="K37" s="36"/>
      <c r="L37" s="36"/>
      <c r="M37" s="36"/>
      <c r="N37" s="36"/>
      <c r="O37" s="36"/>
      <c r="P37" s="36"/>
    </row>
    <row r="38" spans="2:22" ht="28.5" customHeight="1">
      <c r="B38" s="32"/>
      <c r="C38" s="36"/>
      <c r="D38" s="30" t="s">
        <v>289</v>
      </c>
      <c r="E38" s="31"/>
      <c r="F38" s="31"/>
      <c r="G38" s="31"/>
      <c r="H38" s="31"/>
      <c r="I38" s="31"/>
      <c r="J38" s="36"/>
      <c r="K38" s="36"/>
      <c r="L38" s="36"/>
      <c r="M38" s="36"/>
      <c r="N38" s="36"/>
      <c r="O38" s="36"/>
      <c r="P38" s="36"/>
    </row>
    <row r="39" spans="2:22" ht="29" customHeight="1">
      <c r="B39" s="32"/>
      <c r="C39" s="66" t="s">
        <v>1</v>
      </c>
      <c r="D39" s="76" t="s">
        <v>2</v>
      </c>
      <c r="E39" s="77"/>
      <c r="F39" s="77"/>
      <c r="G39" s="77"/>
      <c r="H39" s="77"/>
      <c r="I39" s="77"/>
      <c r="J39" s="77"/>
      <c r="K39" s="36"/>
      <c r="L39" s="36"/>
      <c r="M39" s="36"/>
      <c r="N39" s="36" t="s">
        <v>213</v>
      </c>
      <c r="O39" s="36" t="s">
        <v>208</v>
      </c>
      <c r="P39" s="36"/>
      <c r="Q39" s="67"/>
      <c r="R39" s="36"/>
    </row>
    <row r="40" spans="2:22" ht="29" customHeight="1">
      <c r="B40" s="32"/>
      <c r="C40" s="42" t="s">
        <v>27</v>
      </c>
      <c r="D40" s="43" t="s">
        <v>28</v>
      </c>
      <c r="E40" s="44"/>
      <c r="F40" s="44"/>
      <c r="G40" s="44"/>
      <c r="H40" s="44"/>
      <c r="I40" s="44"/>
      <c r="J40" s="47"/>
      <c r="K40" s="38"/>
      <c r="L40" s="36"/>
      <c r="M40" s="36"/>
      <c r="N40" s="36" t="s">
        <v>204</v>
      </c>
      <c r="O40" s="36">
        <v>21</v>
      </c>
      <c r="P40" s="38"/>
      <c r="Q40" s="36"/>
      <c r="R40" s="36"/>
    </row>
    <row r="41" spans="2:22" ht="29" customHeight="1">
      <c r="B41" s="32"/>
      <c r="C41" s="42" t="s">
        <v>29</v>
      </c>
      <c r="D41" s="43" t="s">
        <v>30</v>
      </c>
      <c r="E41" s="44"/>
      <c r="F41" s="44"/>
      <c r="G41" s="44"/>
      <c r="H41" s="44"/>
      <c r="I41" s="44"/>
      <c r="J41" s="47"/>
      <c r="K41" s="36"/>
      <c r="L41" s="36"/>
      <c r="M41" s="36"/>
      <c r="N41" s="36" t="s">
        <v>205</v>
      </c>
      <c r="O41" s="36"/>
      <c r="P41" s="36"/>
      <c r="Q41" s="36"/>
      <c r="R41" s="36"/>
    </row>
    <row r="42" spans="2:22" ht="29" customHeight="1">
      <c r="B42" s="32"/>
      <c r="C42" s="42" t="s">
        <v>31</v>
      </c>
      <c r="D42" s="43" t="s">
        <v>32</v>
      </c>
      <c r="E42" s="44"/>
      <c r="F42" s="44"/>
      <c r="G42" s="44"/>
      <c r="H42" s="44"/>
      <c r="I42" s="44"/>
      <c r="J42" s="47"/>
      <c r="K42" s="36"/>
      <c r="L42" s="36"/>
      <c r="M42" s="36"/>
      <c r="N42" s="36" t="s">
        <v>206</v>
      </c>
      <c r="O42" s="36">
        <v>21</v>
      </c>
      <c r="P42" s="36"/>
      <c r="Q42" s="36"/>
      <c r="R42" s="36"/>
    </row>
    <row r="43" spans="2:22" ht="29" customHeight="1">
      <c r="B43" s="32"/>
      <c r="C43" s="42" t="s">
        <v>201</v>
      </c>
      <c r="D43" s="43" t="s">
        <v>214</v>
      </c>
      <c r="E43" s="44"/>
      <c r="F43" s="44"/>
      <c r="G43" s="44"/>
      <c r="H43" s="44"/>
      <c r="I43" s="44"/>
      <c r="J43" s="47"/>
      <c r="K43" s="36"/>
      <c r="L43" s="36"/>
      <c r="M43" s="36"/>
      <c r="N43" s="36" t="s">
        <v>207</v>
      </c>
      <c r="O43" s="36">
        <v>23</v>
      </c>
      <c r="P43" s="36"/>
      <c r="Q43" s="36"/>
      <c r="R43" s="36"/>
    </row>
    <row r="44" spans="2:22" ht="29" customHeight="1">
      <c r="B44" s="32"/>
      <c r="C44" s="36"/>
      <c r="D44" s="36"/>
      <c r="E44" s="37"/>
      <c r="F44" s="37"/>
      <c r="G44" s="37"/>
      <c r="H44" s="37"/>
      <c r="I44" s="37"/>
      <c r="J44" s="36"/>
      <c r="K44" s="36"/>
      <c r="L44" s="36"/>
      <c r="M44" s="36"/>
      <c r="N44" s="36"/>
      <c r="O44" s="36"/>
      <c r="P44" s="36"/>
    </row>
    <row r="45" spans="2:22" ht="29" customHeight="1">
      <c r="B45" s="48" t="s">
        <v>290</v>
      </c>
      <c r="C45" s="48"/>
      <c r="D45" s="31"/>
      <c r="E45" s="31"/>
      <c r="J45" s="48"/>
      <c r="K45" s="31"/>
      <c r="M45" s="31"/>
      <c r="N45" s="31"/>
      <c r="O45" s="31"/>
      <c r="P45" s="31"/>
      <c r="Q45" s="31"/>
      <c r="R45" s="31"/>
      <c r="S45" s="31"/>
      <c r="T45" s="31"/>
      <c r="U45" s="31"/>
      <c r="V45" s="31"/>
    </row>
    <row r="46" spans="2:22" ht="29" customHeight="1">
      <c r="B46" s="49"/>
      <c r="C46" s="48" t="s">
        <v>291</v>
      </c>
      <c r="D46" s="31" t="s">
        <v>293</v>
      </c>
      <c r="E46" s="31"/>
      <c r="J46" s="48"/>
      <c r="K46" s="31"/>
      <c r="M46" s="31"/>
      <c r="N46" s="31"/>
      <c r="O46" s="31"/>
      <c r="P46" s="31"/>
      <c r="Q46" s="31"/>
      <c r="R46" s="31"/>
      <c r="S46" s="31"/>
      <c r="T46" s="31"/>
      <c r="U46" s="31"/>
      <c r="V46" s="31"/>
    </row>
    <row r="47" spans="2:22" ht="29" customHeight="1">
      <c r="B47" s="48"/>
      <c r="C47" s="48" t="s">
        <v>292</v>
      </c>
      <c r="D47" s="31" t="s">
        <v>294</v>
      </c>
      <c r="E47" s="31"/>
      <c r="J47" s="48"/>
      <c r="K47" s="31"/>
      <c r="M47" s="31"/>
      <c r="N47" s="31"/>
      <c r="O47" s="31"/>
      <c r="P47" s="31"/>
      <c r="Q47" s="31"/>
      <c r="R47" s="31"/>
      <c r="S47" s="31"/>
      <c r="T47" s="31"/>
      <c r="U47" s="31"/>
      <c r="V47" s="31"/>
    </row>
    <row r="48" spans="2:22" ht="29" customHeight="1">
      <c r="B48" s="48"/>
      <c r="C48" s="48"/>
      <c r="D48" s="31"/>
      <c r="E48" s="31"/>
      <c r="J48" s="48"/>
      <c r="K48" s="31"/>
      <c r="M48" s="31"/>
      <c r="N48" s="31"/>
      <c r="O48" s="31"/>
      <c r="P48" s="31"/>
      <c r="Q48" s="31"/>
      <c r="R48" s="31"/>
      <c r="S48" s="31"/>
      <c r="T48" s="31"/>
      <c r="U48" s="31"/>
      <c r="V48" s="31"/>
    </row>
    <row r="49" spans="2:22" ht="29" customHeight="1">
      <c r="B49" s="48"/>
      <c r="C49" s="48"/>
      <c r="D49" s="31"/>
      <c r="E49" s="31"/>
      <c r="J49" s="48"/>
      <c r="K49" s="31"/>
      <c r="M49" s="31"/>
      <c r="N49" s="31"/>
      <c r="O49" s="31"/>
      <c r="P49" s="31"/>
      <c r="Q49" s="31"/>
      <c r="R49" s="31"/>
      <c r="S49" s="31"/>
      <c r="T49" s="31"/>
      <c r="U49" s="31"/>
      <c r="V49" s="31"/>
    </row>
    <row r="50" spans="2:22" ht="29" customHeight="1">
      <c r="B50" s="48"/>
      <c r="C50" s="48"/>
      <c r="D50" s="31"/>
      <c r="E50" s="31"/>
      <c r="J50" s="48"/>
      <c r="K50" s="31"/>
      <c r="M50" s="31"/>
      <c r="N50" s="31"/>
      <c r="O50" s="31"/>
      <c r="P50" s="31"/>
      <c r="Q50" s="31"/>
      <c r="R50" s="31"/>
      <c r="S50" s="31"/>
      <c r="T50" s="31"/>
      <c r="U50" s="31"/>
      <c r="V50" s="31"/>
    </row>
  </sheetData>
  <mergeCells count="2">
    <mergeCell ref="D39:J39"/>
    <mergeCell ref="D23:I23"/>
  </mergeCells>
  <phoneticPr fontId="19" type="noConversion"/>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C19"/>
  <sheetViews>
    <sheetView showGridLines="0" workbookViewId="0">
      <selection activeCell="F9" sqref="F9"/>
    </sheetView>
  </sheetViews>
  <sheetFormatPr defaultColWidth="9" defaultRowHeight="14"/>
  <cols>
    <col min="1" max="1" width="10.58203125" style="4" customWidth="1"/>
    <col min="3" max="3" width="12.4140625" customWidth="1"/>
  </cols>
  <sheetData>
    <row r="1" spans="1:3" s="3" customFormat="1" ht="14.5" thickBot="1">
      <c r="A1" s="18" t="s">
        <v>55</v>
      </c>
      <c r="B1" s="18" t="s">
        <v>35</v>
      </c>
      <c r="C1" s="18" t="s">
        <v>163</v>
      </c>
    </row>
    <row r="2" spans="1:3" ht="14.5" thickBot="1">
      <c r="A2" s="65">
        <v>44299</v>
      </c>
      <c r="B2" s="64">
        <v>169</v>
      </c>
      <c r="C2" s="64">
        <f>SUM($B$2:B2)</f>
        <v>169</v>
      </c>
    </row>
    <row r="3" spans="1:3" ht="14.5" thickBot="1">
      <c r="A3" s="65">
        <v>44300</v>
      </c>
      <c r="B3" s="64">
        <v>268</v>
      </c>
      <c r="C3" s="64">
        <f>SUM($B$2:B3)</f>
        <v>437</v>
      </c>
    </row>
    <row r="4" spans="1:3" ht="14.5" thickBot="1">
      <c r="A4" s="65">
        <v>44301</v>
      </c>
      <c r="B4" s="64">
        <v>274</v>
      </c>
      <c r="C4" s="64">
        <f>SUM($B$2:B4)</f>
        <v>711</v>
      </c>
    </row>
    <row r="5" spans="1:3" ht="14.5" thickBot="1">
      <c r="A5" s="65">
        <v>44302</v>
      </c>
      <c r="B5" s="64">
        <v>107</v>
      </c>
      <c r="C5" s="64">
        <f>SUM($B$2:B5)</f>
        <v>818</v>
      </c>
    </row>
    <row r="6" spans="1:3" ht="14.5" thickBot="1">
      <c r="A6" s="65">
        <v>44303</v>
      </c>
      <c r="B6" s="64">
        <v>167</v>
      </c>
      <c r="C6" s="64">
        <f>SUM($B$2:B6)</f>
        <v>985</v>
      </c>
    </row>
    <row r="7" spans="1:3" ht="14.5" thickBot="1">
      <c r="A7" s="65">
        <v>44304</v>
      </c>
      <c r="B7" s="64">
        <v>291</v>
      </c>
      <c r="C7" s="64">
        <f>SUM($B$2:B7)</f>
        <v>1276</v>
      </c>
    </row>
    <row r="8" spans="1:3" ht="14.5" thickBot="1">
      <c r="A8" s="65">
        <v>44305</v>
      </c>
      <c r="B8" s="64">
        <v>189</v>
      </c>
      <c r="C8" s="64">
        <f>SUM($B$2:B8)</f>
        <v>1465</v>
      </c>
    </row>
    <row r="9" spans="1:3" ht="14.5" thickBot="1">
      <c r="A9" s="65">
        <v>44306</v>
      </c>
      <c r="B9" s="64">
        <v>150</v>
      </c>
      <c r="C9" s="64">
        <f>SUM($B$2:B9)</f>
        <v>1615</v>
      </c>
    </row>
    <row r="10" spans="1:3" ht="14.5" thickBot="1">
      <c r="A10" s="65">
        <v>44307</v>
      </c>
      <c r="B10" s="64">
        <v>148</v>
      </c>
      <c r="C10" s="64">
        <f>SUM($B$2:B10)</f>
        <v>1763</v>
      </c>
    </row>
    <row r="11" spans="1:3" ht="14.5" thickBot="1">
      <c r="A11" s="65">
        <v>44308</v>
      </c>
      <c r="B11" s="64">
        <v>106</v>
      </c>
      <c r="C11" s="64">
        <f>SUM($B$2:B11)</f>
        <v>1869</v>
      </c>
    </row>
    <row r="12" spans="1:3" ht="14.5" thickBot="1">
      <c r="A12" s="65">
        <v>44309</v>
      </c>
      <c r="B12" s="64">
        <v>223</v>
      </c>
      <c r="C12" s="64">
        <f>SUM($B$2:B12)</f>
        <v>2092</v>
      </c>
    </row>
    <row r="13" spans="1:3" ht="14.5" thickBot="1">
      <c r="A13" s="65">
        <v>44310</v>
      </c>
      <c r="B13" s="64">
        <v>102</v>
      </c>
      <c r="C13" s="64">
        <f>SUM($B$2:B13)</f>
        <v>2194</v>
      </c>
    </row>
    <row r="14" spans="1:3" ht="14.5" thickBot="1">
      <c r="A14" s="65">
        <v>44311</v>
      </c>
      <c r="B14" s="64">
        <v>198</v>
      </c>
      <c r="C14" s="64">
        <f>SUM($B$2:B14)</f>
        <v>2392</v>
      </c>
    </row>
    <row r="15" spans="1:3" ht="14.5" thickBot="1">
      <c r="A15" s="65">
        <v>44312</v>
      </c>
      <c r="B15" s="64">
        <v>262</v>
      </c>
      <c r="C15" s="64">
        <f>SUM($B$2:B15)</f>
        <v>2654</v>
      </c>
    </row>
    <row r="16" spans="1:3" ht="14.5" thickBot="1">
      <c r="A16" s="65">
        <v>44313</v>
      </c>
      <c r="B16" s="64">
        <v>154</v>
      </c>
      <c r="C16" s="64">
        <f>SUM($B$2:B16)</f>
        <v>2808</v>
      </c>
    </row>
    <row r="17" spans="1:3" ht="14.5" thickBot="1">
      <c r="A17" s="65">
        <v>44314</v>
      </c>
      <c r="B17" s="64">
        <v>297</v>
      </c>
      <c r="C17" s="64">
        <f>SUM($B$2:B17)</f>
        <v>3105</v>
      </c>
    </row>
    <row r="18" spans="1:3" ht="14.5" thickBot="1">
      <c r="A18" s="65">
        <v>44315</v>
      </c>
      <c r="B18" s="64">
        <v>172</v>
      </c>
      <c r="C18" s="64">
        <f>SUM($B$2:B18)</f>
        <v>3277</v>
      </c>
    </row>
    <row r="19" spans="1:3" ht="14.5" thickBot="1">
      <c r="A19" s="65">
        <v>44316</v>
      </c>
      <c r="B19" s="64">
        <v>137</v>
      </c>
      <c r="C19" s="64">
        <f>SUM($B$2:B19)</f>
        <v>3414</v>
      </c>
    </row>
  </sheetData>
  <phoneticPr fontId="34"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L10"/>
  <sheetViews>
    <sheetView showGridLines="0" zoomScaleNormal="100" workbookViewId="0">
      <selection activeCell="L10" sqref="L10"/>
    </sheetView>
  </sheetViews>
  <sheetFormatPr defaultColWidth="9" defaultRowHeight="14"/>
  <sheetData>
    <row r="1" spans="1:12" ht="16" thickBot="1">
      <c r="B1" s="2">
        <v>1</v>
      </c>
      <c r="C1" s="2">
        <v>2</v>
      </c>
      <c r="D1" s="2">
        <v>3</v>
      </c>
      <c r="E1" s="2">
        <v>4</v>
      </c>
      <c r="F1" s="2">
        <v>5</v>
      </c>
      <c r="G1" s="2">
        <v>6</v>
      </c>
      <c r="H1" s="2">
        <v>7</v>
      </c>
      <c r="I1" s="2">
        <v>8</v>
      </c>
      <c r="J1" s="2">
        <v>9</v>
      </c>
    </row>
    <row r="2" spans="1:12" ht="16" thickBot="1">
      <c r="A2" s="2">
        <v>1</v>
      </c>
      <c r="B2" s="64"/>
      <c r="C2" s="64"/>
      <c r="D2" s="64"/>
      <c r="E2" s="64"/>
      <c r="F2" s="64"/>
      <c r="G2" s="64"/>
      <c r="H2" s="64"/>
      <c r="I2" s="64"/>
      <c r="J2" s="64"/>
    </row>
    <row r="3" spans="1:12" ht="16" thickBot="1">
      <c r="A3" s="2">
        <v>2</v>
      </c>
      <c r="B3" s="64"/>
      <c r="C3" s="64"/>
      <c r="D3" s="64"/>
      <c r="E3" s="64"/>
      <c r="F3" s="64"/>
      <c r="G3" s="64"/>
      <c r="H3" s="64"/>
      <c r="I3" s="64"/>
      <c r="J3" s="64"/>
    </row>
    <row r="4" spans="1:12" ht="16" thickBot="1">
      <c r="A4" s="2">
        <v>3</v>
      </c>
      <c r="B4" s="64"/>
      <c r="C4" s="64"/>
      <c r="D4" s="64"/>
      <c r="E4" s="64"/>
      <c r="F4" s="64"/>
      <c r="G4" s="64"/>
      <c r="H4" s="64"/>
      <c r="I4" s="64"/>
      <c r="J4" s="64"/>
    </row>
    <row r="5" spans="1:12" ht="16" thickBot="1">
      <c r="A5" s="2">
        <v>4</v>
      </c>
      <c r="B5" s="64"/>
      <c r="C5" s="64"/>
      <c r="D5" s="64"/>
      <c r="E5" s="64"/>
      <c r="F5" s="64"/>
      <c r="G5" s="64"/>
      <c r="H5" s="64"/>
      <c r="I5" s="64"/>
      <c r="J5" s="64"/>
      <c r="L5" s="75"/>
    </row>
    <row r="6" spans="1:12" ht="16" thickBot="1">
      <c r="A6" s="2">
        <v>5</v>
      </c>
      <c r="B6" s="64"/>
      <c r="C6" s="64"/>
      <c r="D6" s="64"/>
      <c r="E6" s="64"/>
      <c r="F6" s="64"/>
      <c r="G6" s="64"/>
      <c r="H6" s="64"/>
      <c r="I6" s="64"/>
      <c r="J6" s="64"/>
    </row>
    <row r="7" spans="1:12" ht="16" thickBot="1">
      <c r="A7" s="2">
        <v>6</v>
      </c>
      <c r="B7" s="64"/>
      <c r="C7" s="64"/>
      <c r="D7" s="64"/>
      <c r="E7" s="64"/>
      <c r="F7" s="64"/>
      <c r="G7" s="64"/>
      <c r="H7" s="64"/>
      <c r="I7" s="64"/>
      <c r="J7" s="64"/>
    </row>
    <row r="8" spans="1:12" ht="16" thickBot="1">
      <c r="A8" s="2">
        <v>7</v>
      </c>
      <c r="B8" s="64"/>
      <c r="C8" s="64"/>
      <c r="D8" s="64"/>
      <c r="E8" s="64"/>
      <c r="F8" s="64"/>
      <c r="G8" s="64"/>
      <c r="H8" s="64"/>
      <c r="I8" s="64"/>
      <c r="J8" s="64"/>
    </row>
    <row r="9" spans="1:12" ht="16" thickBot="1">
      <c r="A9" s="2">
        <v>8</v>
      </c>
      <c r="B9" s="64"/>
      <c r="C9" s="64"/>
      <c r="D9" s="64"/>
      <c r="E9" s="64"/>
      <c r="F9" s="64"/>
      <c r="G9" s="64"/>
      <c r="H9" s="64"/>
      <c r="I9" s="64"/>
      <c r="J9" s="64"/>
    </row>
    <row r="10" spans="1:12" ht="16" thickBot="1">
      <c r="A10" s="2">
        <v>9</v>
      </c>
      <c r="B10" s="64"/>
      <c r="C10" s="64"/>
      <c r="D10" s="64"/>
      <c r="E10" s="64"/>
      <c r="F10" s="64"/>
      <c r="G10" s="64"/>
      <c r="H10" s="64"/>
      <c r="I10" s="64"/>
      <c r="J10" s="64"/>
    </row>
  </sheetData>
  <phoneticPr fontId="34"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34"/>
  <sheetViews>
    <sheetView showGridLines="0" workbookViewId="0">
      <selection activeCell="G3" sqref="G3"/>
    </sheetView>
  </sheetViews>
  <sheetFormatPr defaultColWidth="9" defaultRowHeight="15.5"/>
  <cols>
    <col min="1" max="1" width="9" style="23"/>
    <col min="2" max="2" width="11.9140625" style="21" customWidth="1"/>
    <col min="3" max="3" width="11.9140625" style="22" customWidth="1"/>
    <col min="4" max="4" width="10.9140625" style="23" customWidth="1"/>
    <col min="5" max="5" width="4.1640625" style="23" customWidth="1"/>
    <col min="6" max="6" width="15.4140625" style="23" customWidth="1"/>
    <col min="7" max="7" width="16" style="23" customWidth="1"/>
    <col min="8" max="256" width="9" style="23"/>
    <col min="257" max="257" width="11.5" style="23" customWidth="1"/>
    <col min="258" max="258" width="11.9140625" style="23" customWidth="1"/>
    <col min="259" max="259" width="9" style="23"/>
    <col min="260" max="260" width="12.1640625" style="23" customWidth="1"/>
    <col min="261" max="261" width="15.4140625" style="23" customWidth="1"/>
    <col min="262" max="262" width="18.58203125" style="23" customWidth="1"/>
    <col min="263" max="512" width="9" style="23"/>
    <col min="513" max="513" width="11.5" style="23" customWidth="1"/>
    <col min="514" max="514" width="11.9140625" style="23" customWidth="1"/>
    <col min="515" max="515" width="9" style="23"/>
    <col min="516" max="516" width="12.1640625" style="23" customWidth="1"/>
    <col min="517" max="517" width="15.4140625" style="23" customWidth="1"/>
    <col min="518" max="518" width="18.58203125" style="23" customWidth="1"/>
    <col min="519" max="768" width="9" style="23"/>
    <col min="769" max="769" width="11.5" style="23" customWidth="1"/>
    <col min="770" max="770" width="11.9140625" style="23" customWidth="1"/>
    <col min="771" max="771" width="9" style="23"/>
    <col min="772" max="772" width="12.1640625" style="23" customWidth="1"/>
    <col min="773" max="773" width="15.4140625" style="23" customWidth="1"/>
    <col min="774" max="774" width="18.58203125" style="23" customWidth="1"/>
    <col min="775" max="1024" width="9" style="23"/>
    <col min="1025" max="1025" width="11.5" style="23" customWidth="1"/>
    <col min="1026" max="1026" width="11.9140625" style="23" customWidth="1"/>
    <col min="1027" max="1027" width="9" style="23"/>
    <col min="1028" max="1028" width="12.1640625" style="23" customWidth="1"/>
    <col min="1029" max="1029" width="15.4140625" style="23" customWidth="1"/>
    <col min="1030" max="1030" width="18.58203125" style="23" customWidth="1"/>
    <col min="1031" max="1280" width="9" style="23"/>
    <col min="1281" max="1281" width="11.5" style="23" customWidth="1"/>
    <col min="1282" max="1282" width="11.9140625" style="23" customWidth="1"/>
    <col min="1283" max="1283" width="9" style="23"/>
    <col min="1284" max="1284" width="12.1640625" style="23" customWidth="1"/>
    <col min="1285" max="1285" width="15.4140625" style="23" customWidth="1"/>
    <col min="1286" max="1286" width="18.58203125" style="23" customWidth="1"/>
    <col min="1287" max="1536" width="9" style="23"/>
    <col min="1537" max="1537" width="11.5" style="23" customWidth="1"/>
    <col min="1538" max="1538" width="11.9140625" style="23" customWidth="1"/>
    <col min="1539" max="1539" width="9" style="23"/>
    <col min="1540" max="1540" width="12.1640625" style="23" customWidth="1"/>
    <col min="1541" max="1541" width="15.4140625" style="23" customWidth="1"/>
    <col min="1542" max="1542" width="18.58203125" style="23" customWidth="1"/>
    <col min="1543" max="1792" width="9" style="23"/>
    <col min="1793" max="1793" width="11.5" style="23" customWidth="1"/>
    <col min="1794" max="1794" width="11.9140625" style="23" customWidth="1"/>
    <col min="1795" max="1795" width="9" style="23"/>
    <col min="1796" max="1796" width="12.1640625" style="23" customWidth="1"/>
    <col min="1797" max="1797" width="15.4140625" style="23" customWidth="1"/>
    <col min="1798" max="1798" width="18.58203125" style="23" customWidth="1"/>
    <col min="1799" max="2048" width="9" style="23"/>
    <col min="2049" max="2049" width="11.5" style="23" customWidth="1"/>
    <col min="2050" max="2050" width="11.9140625" style="23" customWidth="1"/>
    <col min="2051" max="2051" width="9" style="23"/>
    <col min="2052" max="2052" width="12.1640625" style="23" customWidth="1"/>
    <col min="2053" max="2053" width="15.4140625" style="23" customWidth="1"/>
    <col min="2054" max="2054" width="18.58203125" style="23" customWidth="1"/>
    <col min="2055" max="2304" width="9" style="23"/>
    <col min="2305" max="2305" width="11.5" style="23" customWidth="1"/>
    <col min="2306" max="2306" width="11.9140625" style="23" customWidth="1"/>
    <col min="2307" max="2307" width="9" style="23"/>
    <col min="2308" max="2308" width="12.1640625" style="23" customWidth="1"/>
    <col min="2309" max="2309" width="15.4140625" style="23" customWidth="1"/>
    <col min="2310" max="2310" width="18.58203125" style="23" customWidth="1"/>
    <col min="2311" max="2560" width="9" style="23"/>
    <col min="2561" max="2561" width="11.5" style="23" customWidth="1"/>
    <col min="2562" max="2562" width="11.9140625" style="23" customWidth="1"/>
    <col min="2563" max="2563" width="9" style="23"/>
    <col min="2564" max="2564" width="12.1640625" style="23" customWidth="1"/>
    <col min="2565" max="2565" width="15.4140625" style="23" customWidth="1"/>
    <col min="2566" max="2566" width="18.58203125" style="23" customWidth="1"/>
    <col min="2567" max="2816" width="9" style="23"/>
    <col min="2817" max="2817" width="11.5" style="23" customWidth="1"/>
    <col min="2818" max="2818" width="11.9140625" style="23" customWidth="1"/>
    <col min="2819" max="2819" width="9" style="23"/>
    <col min="2820" max="2820" width="12.1640625" style="23" customWidth="1"/>
    <col min="2821" max="2821" width="15.4140625" style="23" customWidth="1"/>
    <col min="2822" max="2822" width="18.58203125" style="23" customWidth="1"/>
    <col min="2823" max="3072" width="9" style="23"/>
    <col min="3073" max="3073" width="11.5" style="23" customWidth="1"/>
    <col min="3074" max="3074" width="11.9140625" style="23" customWidth="1"/>
    <col min="3075" max="3075" width="9" style="23"/>
    <col min="3076" max="3076" width="12.1640625" style="23" customWidth="1"/>
    <col min="3077" max="3077" width="15.4140625" style="23" customWidth="1"/>
    <col min="3078" max="3078" width="18.58203125" style="23" customWidth="1"/>
    <col min="3079" max="3328" width="9" style="23"/>
    <col min="3329" max="3329" width="11.5" style="23" customWidth="1"/>
    <col min="3330" max="3330" width="11.9140625" style="23" customWidth="1"/>
    <col min="3331" max="3331" width="9" style="23"/>
    <col min="3332" max="3332" width="12.1640625" style="23" customWidth="1"/>
    <col min="3333" max="3333" width="15.4140625" style="23" customWidth="1"/>
    <col min="3334" max="3334" width="18.58203125" style="23" customWidth="1"/>
    <col min="3335" max="3584" width="9" style="23"/>
    <col min="3585" max="3585" width="11.5" style="23" customWidth="1"/>
    <col min="3586" max="3586" width="11.9140625" style="23" customWidth="1"/>
    <col min="3587" max="3587" width="9" style="23"/>
    <col min="3588" max="3588" width="12.1640625" style="23" customWidth="1"/>
    <col min="3589" max="3589" width="15.4140625" style="23" customWidth="1"/>
    <col min="3590" max="3590" width="18.58203125" style="23" customWidth="1"/>
    <col min="3591" max="3840" width="9" style="23"/>
    <col min="3841" max="3841" width="11.5" style="23" customWidth="1"/>
    <col min="3842" max="3842" width="11.9140625" style="23" customWidth="1"/>
    <col min="3843" max="3843" width="9" style="23"/>
    <col min="3844" max="3844" width="12.1640625" style="23" customWidth="1"/>
    <col min="3845" max="3845" width="15.4140625" style="23" customWidth="1"/>
    <col min="3846" max="3846" width="18.58203125" style="23" customWidth="1"/>
    <col min="3847" max="4096" width="9" style="23"/>
    <col min="4097" max="4097" width="11.5" style="23" customWidth="1"/>
    <col min="4098" max="4098" width="11.9140625" style="23" customWidth="1"/>
    <col min="4099" max="4099" width="9" style="23"/>
    <col min="4100" max="4100" width="12.1640625" style="23" customWidth="1"/>
    <col min="4101" max="4101" width="15.4140625" style="23" customWidth="1"/>
    <col min="4102" max="4102" width="18.58203125" style="23" customWidth="1"/>
    <col min="4103" max="4352" width="9" style="23"/>
    <col min="4353" max="4353" width="11.5" style="23" customWidth="1"/>
    <col min="4354" max="4354" width="11.9140625" style="23" customWidth="1"/>
    <col min="4355" max="4355" width="9" style="23"/>
    <col min="4356" max="4356" width="12.1640625" style="23" customWidth="1"/>
    <col min="4357" max="4357" width="15.4140625" style="23" customWidth="1"/>
    <col min="4358" max="4358" width="18.58203125" style="23" customWidth="1"/>
    <col min="4359" max="4608" width="9" style="23"/>
    <col min="4609" max="4609" width="11.5" style="23" customWidth="1"/>
    <col min="4610" max="4610" width="11.9140625" style="23" customWidth="1"/>
    <col min="4611" max="4611" width="9" style="23"/>
    <col min="4612" max="4612" width="12.1640625" style="23" customWidth="1"/>
    <col min="4613" max="4613" width="15.4140625" style="23" customWidth="1"/>
    <col min="4614" max="4614" width="18.58203125" style="23" customWidth="1"/>
    <col min="4615" max="4864" width="9" style="23"/>
    <col min="4865" max="4865" width="11.5" style="23" customWidth="1"/>
    <col min="4866" max="4866" width="11.9140625" style="23" customWidth="1"/>
    <col min="4867" max="4867" width="9" style="23"/>
    <col min="4868" max="4868" width="12.1640625" style="23" customWidth="1"/>
    <col min="4869" max="4869" width="15.4140625" style="23" customWidth="1"/>
    <col min="4870" max="4870" width="18.58203125" style="23" customWidth="1"/>
    <col min="4871" max="5120" width="9" style="23"/>
    <col min="5121" max="5121" width="11.5" style="23" customWidth="1"/>
    <col min="5122" max="5122" width="11.9140625" style="23" customWidth="1"/>
    <col min="5123" max="5123" width="9" style="23"/>
    <col min="5124" max="5124" width="12.1640625" style="23" customWidth="1"/>
    <col min="5125" max="5125" width="15.4140625" style="23" customWidth="1"/>
    <col min="5126" max="5126" width="18.58203125" style="23" customWidth="1"/>
    <col min="5127" max="5376" width="9" style="23"/>
    <col min="5377" max="5377" width="11.5" style="23" customWidth="1"/>
    <col min="5378" max="5378" width="11.9140625" style="23" customWidth="1"/>
    <col min="5379" max="5379" width="9" style="23"/>
    <col min="5380" max="5380" width="12.1640625" style="23" customWidth="1"/>
    <col min="5381" max="5381" width="15.4140625" style="23" customWidth="1"/>
    <col min="5382" max="5382" width="18.58203125" style="23" customWidth="1"/>
    <col min="5383" max="5632" width="9" style="23"/>
    <col min="5633" max="5633" width="11.5" style="23" customWidth="1"/>
    <col min="5634" max="5634" width="11.9140625" style="23" customWidth="1"/>
    <col min="5635" max="5635" width="9" style="23"/>
    <col min="5636" max="5636" width="12.1640625" style="23" customWidth="1"/>
    <col min="5637" max="5637" width="15.4140625" style="23" customWidth="1"/>
    <col min="5638" max="5638" width="18.58203125" style="23" customWidth="1"/>
    <col min="5639" max="5888" width="9" style="23"/>
    <col min="5889" max="5889" width="11.5" style="23" customWidth="1"/>
    <col min="5890" max="5890" width="11.9140625" style="23" customWidth="1"/>
    <col min="5891" max="5891" width="9" style="23"/>
    <col min="5892" max="5892" width="12.1640625" style="23" customWidth="1"/>
    <col min="5893" max="5893" width="15.4140625" style="23" customWidth="1"/>
    <col min="5894" max="5894" width="18.58203125" style="23" customWidth="1"/>
    <col min="5895" max="6144" width="9" style="23"/>
    <col min="6145" max="6145" width="11.5" style="23" customWidth="1"/>
    <col min="6146" max="6146" width="11.9140625" style="23" customWidth="1"/>
    <col min="6147" max="6147" width="9" style="23"/>
    <col min="6148" max="6148" width="12.1640625" style="23" customWidth="1"/>
    <col min="6149" max="6149" width="15.4140625" style="23" customWidth="1"/>
    <col min="6150" max="6150" width="18.58203125" style="23" customWidth="1"/>
    <col min="6151" max="6400" width="9" style="23"/>
    <col min="6401" max="6401" width="11.5" style="23" customWidth="1"/>
    <col min="6402" max="6402" width="11.9140625" style="23" customWidth="1"/>
    <col min="6403" max="6403" width="9" style="23"/>
    <col min="6404" max="6404" width="12.1640625" style="23" customWidth="1"/>
    <col min="6405" max="6405" width="15.4140625" style="23" customWidth="1"/>
    <col min="6406" max="6406" width="18.58203125" style="23" customWidth="1"/>
    <col min="6407" max="6656" width="9" style="23"/>
    <col min="6657" max="6657" width="11.5" style="23" customWidth="1"/>
    <col min="6658" max="6658" width="11.9140625" style="23" customWidth="1"/>
    <col min="6659" max="6659" width="9" style="23"/>
    <col min="6660" max="6660" width="12.1640625" style="23" customWidth="1"/>
    <col min="6661" max="6661" width="15.4140625" style="23" customWidth="1"/>
    <col min="6662" max="6662" width="18.58203125" style="23" customWidth="1"/>
    <col min="6663" max="6912" width="9" style="23"/>
    <col min="6913" max="6913" width="11.5" style="23" customWidth="1"/>
    <col min="6914" max="6914" width="11.9140625" style="23" customWidth="1"/>
    <col min="6915" max="6915" width="9" style="23"/>
    <col min="6916" max="6916" width="12.1640625" style="23" customWidth="1"/>
    <col min="6917" max="6917" width="15.4140625" style="23" customWidth="1"/>
    <col min="6918" max="6918" width="18.58203125" style="23" customWidth="1"/>
    <col min="6919" max="7168" width="9" style="23"/>
    <col min="7169" max="7169" width="11.5" style="23" customWidth="1"/>
    <col min="7170" max="7170" width="11.9140625" style="23" customWidth="1"/>
    <col min="7171" max="7171" width="9" style="23"/>
    <col min="7172" max="7172" width="12.1640625" style="23" customWidth="1"/>
    <col min="7173" max="7173" width="15.4140625" style="23" customWidth="1"/>
    <col min="7174" max="7174" width="18.58203125" style="23" customWidth="1"/>
    <col min="7175" max="7424" width="9" style="23"/>
    <col min="7425" max="7425" width="11.5" style="23" customWidth="1"/>
    <col min="7426" max="7426" width="11.9140625" style="23" customWidth="1"/>
    <col min="7427" max="7427" width="9" style="23"/>
    <col min="7428" max="7428" width="12.1640625" style="23" customWidth="1"/>
    <col min="7429" max="7429" width="15.4140625" style="23" customWidth="1"/>
    <col min="7430" max="7430" width="18.58203125" style="23" customWidth="1"/>
    <col min="7431" max="7680" width="9" style="23"/>
    <col min="7681" max="7681" width="11.5" style="23" customWidth="1"/>
    <col min="7682" max="7682" width="11.9140625" style="23" customWidth="1"/>
    <col min="7683" max="7683" width="9" style="23"/>
    <col min="7684" max="7684" width="12.1640625" style="23" customWidth="1"/>
    <col min="7685" max="7685" width="15.4140625" style="23" customWidth="1"/>
    <col min="7686" max="7686" width="18.58203125" style="23" customWidth="1"/>
    <col min="7687" max="7936" width="9" style="23"/>
    <col min="7937" max="7937" width="11.5" style="23" customWidth="1"/>
    <col min="7938" max="7938" width="11.9140625" style="23" customWidth="1"/>
    <col min="7939" max="7939" width="9" style="23"/>
    <col min="7940" max="7940" width="12.1640625" style="23" customWidth="1"/>
    <col min="7941" max="7941" width="15.4140625" style="23" customWidth="1"/>
    <col min="7942" max="7942" width="18.58203125" style="23" customWidth="1"/>
    <col min="7943" max="8192" width="9" style="23"/>
    <col min="8193" max="8193" width="11.5" style="23" customWidth="1"/>
    <col min="8194" max="8194" width="11.9140625" style="23" customWidth="1"/>
    <col min="8195" max="8195" width="9" style="23"/>
    <col min="8196" max="8196" width="12.1640625" style="23" customWidth="1"/>
    <col min="8197" max="8197" width="15.4140625" style="23" customWidth="1"/>
    <col min="8198" max="8198" width="18.58203125" style="23" customWidth="1"/>
    <col min="8199" max="8448" width="9" style="23"/>
    <col min="8449" max="8449" width="11.5" style="23" customWidth="1"/>
    <col min="8450" max="8450" width="11.9140625" style="23" customWidth="1"/>
    <col min="8451" max="8451" width="9" style="23"/>
    <col min="8452" max="8452" width="12.1640625" style="23" customWidth="1"/>
    <col min="8453" max="8453" width="15.4140625" style="23" customWidth="1"/>
    <col min="8454" max="8454" width="18.58203125" style="23" customWidth="1"/>
    <col min="8455" max="8704" width="9" style="23"/>
    <col min="8705" max="8705" width="11.5" style="23" customWidth="1"/>
    <col min="8706" max="8706" width="11.9140625" style="23" customWidth="1"/>
    <col min="8707" max="8707" width="9" style="23"/>
    <col min="8708" max="8708" width="12.1640625" style="23" customWidth="1"/>
    <col min="8709" max="8709" width="15.4140625" style="23" customWidth="1"/>
    <col min="8710" max="8710" width="18.58203125" style="23" customWidth="1"/>
    <col min="8711" max="8960" width="9" style="23"/>
    <col min="8961" max="8961" width="11.5" style="23" customWidth="1"/>
    <col min="8962" max="8962" width="11.9140625" style="23" customWidth="1"/>
    <col min="8963" max="8963" width="9" style="23"/>
    <col min="8964" max="8964" width="12.1640625" style="23" customWidth="1"/>
    <col min="8965" max="8965" width="15.4140625" style="23" customWidth="1"/>
    <col min="8966" max="8966" width="18.58203125" style="23" customWidth="1"/>
    <col min="8967" max="9216" width="9" style="23"/>
    <col min="9217" max="9217" width="11.5" style="23" customWidth="1"/>
    <col min="9218" max="9218" width="11.9140625" style="23" customWidth="1"/>
    <col min="9219" max="9219" width="9" style="23"/>
    <col min="9220" max="9220" width="12.1640625" style="23" customWidth="1"/>
    <col min="9221" max="9221" width="15.4140625" style="23" customWidth="1"/>
    <col min="9222" max="9222" width="18.58203125" style="23" customWidth="1"/>
    <col min="9223" max="9472" width="9" style="23"/>
    <col min="9473" max="9473" width="11.5" style="23" customWidth="1"/>
    <col min="9474" max="9474" width="11.9140625" style="23" customWidth="1"/>
    <col min="9475" max="9475" width="9" style="23"/>
    <col min="9476" max="9476" width="12.1640625" style="23" customWidth="1"/>
    <col min="9477" max="9477" width="15.4140625" style="23" customWidth="1"/>
    <col min="9478" max="9478" width="18.58203125" style="23" customWidth="1"/>
    <col min="9479" max="9728" width="9" style="23"/>
    <col min="9729" max="9729" width="11.5" style="23" customWidth="1"/>
    <col min="9730" max="9730" width="11.9140625" style="23" customWidth="1"/>
    <col min="9731" max="9731" width="9" style="23"/>
    <col min="9732" max="9732" width="12.1640625" style="23" customWidth="1"/>
    <col min="9733" max="9733" width="15.4140625" style="23" customWidth="1"/>
    <col min="9734" max="9734" width="18.58203125" style="23" customWidth="1"/>
    <col min="9735" max="9984" width="9" style="23"/>
    <col min="9985" max="9985" width="11.5" style="23" customWidth="1"/>
    <col min="9986" max="9986" width="11.9140625" style="23" customWidth="1"/>
    <col min="9987" max="9987" width="9" style="23"/>
    <col min="9988" max="9988" width="12.1640625" style="23" customWidth="1"/>
    <col min="9989" max="9989" width="15.4140625" style="23" customWidth="1"/>
    <col min="9990" max="9990" width="18.58203125" style="23" customWidth="1"/>
    <col min="9991" max="10240" width="9" style="23"/>
    <col min="10241" max="10241" width="11.5" style="23" customWidth="1"/>
    <col min="10242" max="10242" width="11.9140625" style="23" customWidth="1"/>
    <col min="10243" max="10243" width="9" style="23"/>
    <col min="10244" max="10244" width="12.1640625" style="23" customWidth="1"/>
    <col min="10245" max="10245" width="15.4140625" style="23" customWidth="1"/>
    <col min="10246" max="10246" width="18.58203125" style="23" customWidth="1"/>
    <col min="10247" max="10496" width="9" style="23"/>
    <col min="10497" max="10497" width="11.5" style="23" customWidth="1"/>
    <col min="10498" max="10498" width="11.9140625" style="23" customWidth="1"/>
    <col min="10499" max="10499" width="9" style="23"/>
    <col min="10500" max="10500" width="12.1640625" style="23" customWidth="1"/>
    <col min="10501" max="10501" width="15.4140625" style="23" customWidth="1"/>
    <col min="10502" max="10502" width="18.58203125" style="23" customWidth="1"/>
    <col min="10503" max="10752" width="9" style="23"/>
    <col min="10753" max="10753" width="11.5" style="23" customWidth="1"/>
    <col min="10754" max="10754" width="11.9140625" style="23" customWidth="1"/>
    <col min="10755" max="10755" width="9" style="23"/>
    <col min="10756" max="10756" width="12.1640625" style="23" customWidth="1"/>
    <col min="10757" max="10757" width="15.4140625" style="23" customWidth="1"/>
    <col min="10758" max="10758" width="18.58203125" style="23" customWidth="1"/>
    <col min="10759" max="11008" width="9" style="23"/>
    <col min="11009" max="11009" width="11.5" style="23" customWidth="1"/>
    <col min="11010" max="11010" width="11.9140625" style="23" customWidth="1"/>
    <col min="11011" max="11011" width="9" style="23"/>
    <col min="11012" max="11012" width="12.1640625" style="23" customWidth="1"/>
    <col min="11013" max="11013" width="15.4140625" style="23" customWidth="1"/>
    <col min="11014" max="11014" width="18.58203125" style="23" customWidth="1"/>
    <col min="11015" max="11264" width="9" style="23"/>
    <col min="11265" max="11265" width="11.5" style="23" customWidth="1"/>
    <col min="11266" max="11266" width="11.9140625" style="23" customWidth="1"/>
    <col min="11267" max="11267" width="9" style="23"/>
    <col min="11268" max="11268" width="12.1640625" style="23" customWidth="1"/>
    <col min="11269" max="11269" width="15.4140625" style="23" customWidth="1"/>
    <col min="11270" max="11270" width="18.58203125" style="23" customWidth="1"/>
    <col min="11271" max="11520" width="9" style="23"/>
    <col min="11521" max="11521" width="11.5" style="23" customWidth="1"/>
    <col min="11522" max="11522" width="11.9140625" style="23" customWidth="1"/>
    <col min="11523" max="11523" width="9" style="23"/>
    <col min="11524" max="11524" width="12.1640625" style="23" customWidth="1"/>
    <col min="11525" max="11525" width="15.4140625" style="23" customWidth="1"/>
    <col min="11526" max="11526" width="18.58203125" style="23" customWidth="1"/>
    <col min="11527" max="11776" width="9" style="23"/>
    <col min="11777" max="11777" width="11.5" style="23" customWidth="1"/>
    <col min="11778" max="11778" width="11.9140625" style="23" customWidth="1"/>
    <col min="11779" max="11779" width="9" style="23"/>
    <col min="11780" max="11780" width="12.1640625" style="23" customWidth="1"/>
    <col min="11781" max="11781" width="15.4140625" style="23" customWidth="1"/>
    <col min="11782" max="11782" width="18.58203125" style="23" customWidth="1"/>
    <col min="11783" max="12032" width="9" style="23"/>
    <col min="12033" max="12033" width="11.5" style="23" customWidth="1"/>
    <col min="12034" max="12034" width="11.9140625" style="23" customWidth="1"/>
    <col min="12035" max="12035" width="9" style="23"/>
    <col min="12036" max="12036" width="12.1640625" style="23" customWidth="1"/>
    <col min="12037" max="12037" width="15.4140625" style="23" customWidth="1"/>
    <col min="12038" max="12038" width="18.58203125" style="23" customWidth="1"/>
    <col min="12039" max="12288" width="9" style="23"/>
    <col min="12289" max="12289" width="11.5" style="23" customWidth="1"/>
    <col min="12290" max="12290" width="11.9140625" style="23" customWidth="1"/>
    <col min="12291" max="12291" width="9" style="23"/>
    <col min="12292" max="12292" width="12.1640625" style="23" customWidth="1"/>
    <col min="12293" max="12293" width="15.4140625" style="23" customWidth="1"/>
    <col min="12294" max="12294" width="18.58203125" style="23" customWidth="1"/>
    <col min="12295" max="12544" width="9" style="23"/>
    <col min="12545" max="12545" width="11.5" style="23" customWidth="1"/>
    <col min="12546" max="12546" width="11.9140625" style="23" customWidth="1"/>
    <col min="12547" max="12547" width="9" style="23"/>
    <col min="12548" max="12548" width="12.1640625" style="23" customWidth="1"/>
    <col min="12549" max="12549" width="15.4140625" style="23" customWidth="1"/>
    <col min="12550" max="12550" width="18.58203125" style="23" customWidth="1"/>
    <col min="12551" max="12800" width="9" style="23"/>
    <col min="12801" max="12801" width="11.5" style="23" customWidth="1"/>
    <col min="12802" max="12802" width="11.9140625" style="23" customWidth="1"/>
    <col min="12803" max="12803" width="9" style="23"/>
    <col min="12804" max="12804" width="12.1640625" style="23" customWidth="1"/>
    <col min="12805" max="12805" width="15.4140625" style="23" customWidth="1"/>
    <col min="12806" max="12806" width="18.58203125" style="23" customWidth="1"/>
    <col min="12807" max="13056" width="9" style="23"/>
    <col min="13057" max="13057" width="11.5" style="23" customWidth="1"/>
    <col min="13058" max="13058" width="11.9140625" style="23" customWidth="1"/>
    <col min="13059" max="13059" width="9" style="23"/>
    <col min="13060" max="13060" width="12.1640625" style="23" customWidth="1"/>
    <col min="13061" max="13061" width="15.4140625" style="23" customWidth="1"/>
    <col min="13062" max="13062" width="18.58203125" style="23" customWidth="1"/>
    <col min="13063" max="13312" width="9" style="23"/>
    <col min="13313" max="13313" width="11.5" style="23" customWidth="1"/>
    <col min="13314" max="13314" width="11.9140625" style="23" customWidth="1"/>
    <col min="13315" max="13315" width="9" style="23"/>
    <col min="13316" max="13316" width="12.1640625" style="23" customWidth="1"/>
    <col min="13317" max="13317" width="15.4140625" style="23" customWidth="1"/>
    <col min="13318" max="13318" width="18.58203125" style="23" customWidth="1"/>
    <col min="13319" max="13568" width="9" style="23"/>
    <col min="13569" max="13569" width="11.5" style="23" customWidth="1"/>
    <col min="13570" max="13570" width="11.9140625" style="23" customWidth="1"/>
    <col min="13571" max="13571" width="9" style="23"/>
    <col min="13572" max="13572" width="12.1640625" style="23" customWidth="1"/>
    <col min="13573" max="13573" width="15.4140625" style="23" customWidth="1"/>
    <col min="13574" max="13574" width="18.58203125" style="23" customWidth="1"/>
    <col min="13575" max="13824" width="9" style="23"/>
    <col min="13825" max="13825" width="11.5" style="23" customWidth="1"/>
    <col min="13826" max="13826" width="11.9140625" style="23" customWidth="1"/>
    <col min="13827" max="13827" width="9" style="23"/>
    <col min="13828" max="13828" width="12.1640625" style="23" customWidth="1"/>
    <col min="13829" max="13829" width="15.4140625" style="23" customWidth="1"/>
    <col min="13830" max="13830" width="18.58203125" style="23" customWidth="1"/>
    <col min="13831" max="14080" width="9" style="23"/>
    <col min="14081" max="14081" width="11.5" style="23" customWidth="1"/>
    <col min="14082" max="14082" width="11.9140625" style="23" customWidth="1"/>
    <col min="14083" max="14083" width="9" style="23"/>
    <col min="14084" max="14084" width="12.1640625" style="23" customWidth="1"/>
    <col min="14085" max="14085" width="15.4140625" style="23" customWidth="1"/>
    <col min="14086" max="14086" width="18.58203125" style="23" customWidth="1"/>
    <col min="14087" max="14336" width="9" style="23"/>
    <col min="14337" max="14337" width="11.5" style="23" customWidth="1"/>
    <col min="14338" max="14338" width="11.9140625" style="23" customWidth="1"/>
    <col min="14339" max="14339" width="9" style="23"/>
    <col min="14340" max="14340" width="12.1640625" style="23" customWidth="1"/>
    <col min="14341" max="14341" width="15.4140625" style="23" customWidth="1"/>
    <col min="14342" max="14342" width="18.58203125" style="23" customWidth="1"/>
    <col min="14343" max="14592" width="9" style="23"/>
    <col min="14593" max="14593" width="11.5" style="23" customWidth="1"/>
    <col min="14594" max="14594" width="11.9140625" style="23" customWidth="1"/>
    <col min="14595" max="14595" width="9" style="23"/>
    <col min="14596" max="14596" width="12.1640625" style="23" customWidth="1"/>
    <col min="14597" max="14597" width="15.4140625" style="23" customWidth="1"/>
    <col min="14598" max="14598" width="18.58203125" style="23" customWidth="1"/>
    <col min="14599" max="14848" width="9" style="23"/>
    <col min="14849" max="14849" width="11.5" style="23" customWidth="1"/>
    <col min="14850" max="14850" width="11.9140625" style="23" customWidth="1"/>
    <col min="14851" max="14851" width="9" style="23"/>
    <col min="14852" max="14852" width="12.1640625" style="23" customWidth="1"/>
    <col min="14853" max="14853" width="15.4140625" style="23" customWidth="1"/>
    <col min="14854" max="14854" width="18.58203125" style="23" customWidth="1"/>
    <col min="14855" max="15104" width="9" style="23"/>
    <col min="15105" max="15105" width="11.5" style="23" customWidth="1"/>
    <col min="15106" max="15106" width="11.9140625" style="23" customWidth="1"/>
    <col min="15107" max="15107" width="9" style="23"/>
    <col min="15108" max="15108" width="12.1640625" style="23" customWidth="1"/>
    <col min="15109" max="15109" width="15.4140625" style="23" customWidth="1"/>
    <col min="15110" max="15110" width="18.58203125" style="23" customWidth="1"/>
    <col min="15111" max="15360" width="9" style="23"/>
    <col min="15361" max="15361" width="11.5" style="23" customWidth="1"/>
    <col min="15362" max="15362" width="11.9140625" style="23" customWidth="1"/>
    <col min="15363" max="15363" width="9" style="23"/>
    <col min="15364" max="15364" width="12.1640625" style="23" customWidth="1"/>
    <col min="15365" max="15365" width="15.4140625" style="23" customWidth="1"/>
    <col min="15366" max="15366" width="18.58203125" style="23" customWidth="1"/>
    <col min="15367" max="15616" width="9" style="23"/>
    <col min="15617" max="15617" width="11.5" style="23" customWidth="1"/>
    <col min="15618" max="15618" width="11.9140625" style="23" customWidth="1"/>
    <col min="15619" max="15619" width="9" style="23"/>
    <col min="15620" max="15620" width="12.1640625" style="23" customWidth="1"/>
    <col min="15621" max="15621" width="15.4140625" style="23" customWidth="1"/>
    <col min="15622" max="15622" width="18.58203125" style="23" customWidth="1"/>
    <col min="15623" max="15872" width="9" style="23"/>
    <col min="15873" max="15873" width="11.5" style="23" customWidth="1"/>
    <col min="15874" max="15874" width="11.9140625" style="23" customWidth="1"/>
    <col min="15875" max="15875" width="9" style="23"/>
    <col min="15876" max="15876" width="12.1640625" style="23" customWidth="1"/>
    <col min="15877" max="15877" width="15.4140625" style="23" customWidth="1"/>
    <col min="15878" max="15878" width="18.58203125" style="23" customWidth="1"/>
    <col min="15879" max="16128" width="9" style="23"/>
    <col min="16129" max="16129" width="11.5" style="23" customWidth="1"/>
    <col min="16130" max="16130" width="11.9140625" style="23" customWidth="1"/>
    <col min="16131" max="16131" width="9" style="23"/>
    <col min="16132" max="16132" width="12.1640625" style="23" customWidth="1"/>
    <col min="16133" max="16133" width="15.4140625" style="23" customWidth="1"/>
    <col min="16134" max="16134" width="18.58203125" style="23" customWidth="1"/>
    <col min="16135" max="16384" width="9" style="23"/>
  </cols>
  <sheetData>
    <row r="1" spans="2:7" ht="24.9" customHeight="1" thickBot="1">
      <c r="F1" s="2" t="s">
        <v>165</v>
      </c>
      <c r="G1" s="64">
        <v>8000</v>
      </c>
    </row>
    <row r="2" spans="2:7" ht="24.9" customHeight="1" thickBot="1">
      <c r="F2" s="2" t="s">
        <v>211</v>
      </c>
      <c r="G2" s="64">
        <f>IF(F2="达成人数",COUNTIF(C4:C34,"&gt;="&amp;G1),SUMIF(C4:C34,"&gt;="&amp;G1,C4:C34))</f>
        <v>232533</v>
      </c>
    </row>
    <row r="3" spans="2:7" ht="20.25" customHeight="1" thickBot="1">
      <c r="B3" s="2" t="s">
        <v>166</v>
      </c>
      <c r="C3" s="2" t="s">
        <v>35</v>
      </c>
    </row>
    <row r="4" spans="2:7" ht="20.25" customHeight="1" thickBot="1">
      <c r="B4" s="64" t="s">
        <v>227</v>
      </c>
      <c r="C4" s="64">
        <v>10742</v>
      </c>
    </row>
    <row r="5" spans="2:7" ht="20.25" customHeight="1" thickBot="1">
      <c r="B5" s="64" t="s">
        <v>228</v>
      </c>
      <c r="C5" s="64">
        <v>17498</v>
      </c>
    </row>
    <row r="6" spans="2:7" ht="20.25" customHeight="1" thickBot="1">
      <c r="B6" s="64" t="s">
        <v>229</v>
      </c>
      <c r="C6" s="64">
        <v>5466</v>
      </c>
    </row>
    <row r="7" spans="2:7" ht="20.25" customHeight="1" thickBot="1">
      <c r="B7" s="64" t="s">
        <v>230</v>
      </c>
      <c r="C7" s="64">
        <v>4172</v>
      </c>
    </row>
    <row r="8" spans="2:7" ht="20.25" customHeight="1" thickBot="1">
      <c r="B8" s="64" t="s">
        <v>231</v>
      </c>
      <c r="C8" s="64">
        <v>12445</v>
      </c>
    </row>
    <row r="9" spans="2:7" ht="20.25" customHeight="1" thickBot="1">
      <c r="B9" s="64" t="s">
        <v>232</v>
      </c>
      <c r="C9" s="64">
        <v>15863</v>
      </c>
    </row>
    <row r="10" spans="2:7" ht="20.25" customHeight="1" thickBot="1">
      <c r="B10" s="64" t="s">
        <v>233</v>
      </c>
      <c r="C10" s="64">
        <v>3775</v>
      </c>
    </row>
    <row r="11" spans="2:7" ht="20.25" customHeight="1" thickBot="1">
      <c r="B11" s="64" t="s">
        <v>234</v>
      </c>
      <c r="C11" s="64">
        <v>16141</v>
      </c>
    </row>
    <row r="12" spans="2:7" ht="20.25" customHeight="1" thickBot="1">
      <c r="B12" s="64" t="s">
        <v>235</v>
      </c>
      <c r="C12" s="64">
        <v>4462</v>
      </c>
    </row>
    <row r="13" spans="2:7" ht="20.25" customHeight="1" thickBot="1">
      <c r="B13" s="64" t="s">
        <v>236</v>
      </c>
      <c r="C13" s="64">
        <v>12252</v>
      </c>
    </row>
    <row r="14" spans="2:7" ht="20.25" customHeight="1" thickBot="1">
      <c r="B14" s="64" t="s">
        <v>237</v>
      </c>
      <c r="C14" s="64">
        <v>7290</v>
      </c>
    </row>
    <row r="15" spans="2:7" ht="20.25" customHeight="1" thickBot="1">
      <c r="B15" s="64" t="s">
        <v>238</v>
      </c>
      <c r="C15" s="64">
        <v>10737</v>
      </c>
    </row>
    <row r="16" spans="2:7" ht="20.25" customHeight="1" thickBot="1">
      <c r="B16" s="64" t="s">
        <v>239</v>
      </c>
      <c r="C16" s="64">
        <v>1790</v>
      </c>
    </row>
    <row r="17" spans="2:3" ht="20.25" customHeight="1" thickBot="1">
      <c r="B17" s="64" t="s">
        <v>240</v>
      </c>
      <c r="C17" s="64">
        <v>2143</v>
      </c>
    </row>
    <row r="18" spans="2:3" ht="20.25" customHeight="1" thickBot="1">
      <c r="B18" s="64" t="s">
        <v>241</v>
      </c>
      <c r="C18" s="64">
        <v>11060</v>
      </c>
    </row>
    <row r="19" spans="2:3" ht="20.25" customHeight="1" thickBot="1">
      <c r="B19" s="64" t="s">
        <v>242</v>
      </c>
      <c r="C19" s="64">
        <v>5227</v>
      </c>
    </row>
    <row r="20" spans="2:3" ht="20.25" customHeight="1" thickBot="1">
      <c r="B20" s="64" t="s">
        <v>243</v>
      </c>
      <c r="C20" s="64">
        <v>3366</v>
      </c>
    </row>
    <row r="21" spans="2:3" ht="20.25" customHeight="1" thickBot="1">
      <c r="B21" s="64" t="s">
        <v>244</v>
      </c>
      <c r="C21" s="64">
        <v>17411</v>
      </c>
    </row>
    <row r="22" spans="2:3" ht="20.25" customHeight="1" thickBot="1">
      <c r="B22" s="64" t="s">
        <v>245</v>
      </c>
      <c r="C22" s="64">
        <v>4939</v>
      </c>
    </row>
    <row r="23" spans="2:3" ht="20.25" customHeight="1" thickBot="1">
      <c r="B23" s="64" t="s">
        <v>246</v>
      </c>
      <c r="C23" s="64">
        <v>9793</v>
      </c>
    </row>
    <row r="24" spans="2:3" ht="20.25" customHeight="1" thickBot="1">
      <c r="B24" s="64" t="s">
        <v>247</v>
      </c>
      <c r="C24" s="64">
        <v>1572</v>
      </c>
    </row>
    <row r="25" spans="2:3" ht="20.25" customHeight="1" thickBot="1">
      <c r="B25" s="64" t="s">
        <v>248</v>
      </c>
      <c r="C25" s="64">
        <v>14012</v>
      </c>
    </row>
    <row r="26" spans="2:3" ht="20.25" customHeight="1" thickBot="1">
      <c r="B26" s="64" t="s">
        <v>249</v>
      </c>
      <c r="C26" s="64">
        <v>16869</v>
      </c>
    </row>
    <row r="27" spans="2:3" ht="20.25" customHeight="1" thickBot="1">
      <c r="B27" s="64" t="s">
        <v>250</v>
      </c>
      <c r="C27" s="64">
        <v>12922</v>
      </c>
    </row>
    <row r="28" spans="2:3" ht="20.25" customHeight="1" thickBot="1">
      <c r="B28" s="64" t="s">
        <v>251</v>
      </c>
      <c r="C28" s="64">
        <v>19262</v>
      </c>
    </row>
    <row r="29" spans="2:3" ht="20.25" customHeight="1" thickBot="1">
      <c r="B29" s="64" t="s">
        <v>252</v>
      </c>
      <c r="C29" s="64">
        <v>2683</v>
      </c>
    </row>
    <row r="30" spans="2:3" ht="20.25" customHeight="1" thickBot="1">
      <c r="B30" s="64" t="s">
        <v>253</v>
      </c>
      <c r="C30" s="64">
        <v>1405</v>
      </c>
    </row>
    <row r="31" spans="2:3" ht="20.25" customHeight="1" thickBot="1">
      <c r="B31" s="64" t="s">
        <v>254</v>
      </c>
      <c r="C31" s="64">
        <v>16530</v>
      </c>
    </row>
    <row r="32" spans="2:3" ht="20.25" customHeight="1" thickBot="1">
      <c r="B32" s="64" t="s">
        <v>255</v>
      </c>
      <c r="C32" s="64">
        <v>8171</v>
      </c>
    </row>
    <row r="33" spans="2:3" ht="20.25" customHeight="1" thickBot="1">
      <c r="B33" s="64" t="s">
        <v>256</v>
      </c>
      <c r="C33" s="64">
        <v>6149</v>
      </c>
    </row>
    <row r="34" spans="2:3" ht="20.25" customHeight="1" thickBot="1">
      <c r="B34" s="64" t="s">
        <v>257</v>
      </c>
      <c r="C34" s="64">
        <v>10825</v>
      </c>
    </row>
  </sheetData>
  <phoneticPr fontId="34" type="noConversion"/>
  <dataValidations count="1">
    <dataValidation type="list" allowBlank="1" showInputMessage="1" showErrorMessage="1" sqref="F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xr:uid="{00000000-0002-0000-0C00-000000000000}">
      <formula1>"达成人数,达成总金额"</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6"/>
  <sheetViews>
    <sheetView showGridLines="0" zoomScale="130" zoomScaleNormal="130" workbookViewId="0">
      <selection activeCell="G21" sqref="G21:H22"/>
    </sheetView>
  </sheetViews>
  <sheetFormatPr defaultColWidth="9" defaultRowHeight="14"/>
  <cols>
    <col min="1" max="1" width="22.5" style="1" customWidth="1"/>
    <col min="2" max="2" width="12.5" style="1" customWidth="1"/>
    <col min="3" max="3" width="14.5" style="1" customWidth="1"/>
    <col min="4" max="16384" width="9" style="1"/>
  </cols>
  <sheetData>
    <row r="1" spans="1:8" ht="15.5">
      <c r="A1" s="84" t="s">
        <v>199</v>
      </c>
      <c r="B1" s="84" t="s">
        <v>167</v>
      </c>
      <c r="C1" s="84"/>
    </row>
    <row r="2" spans="1:8" ht="16" thickBot="1">
      <c r="A2" s="85"/>
      <c r="B2" s="2" t="s">
        <v>198</v>
      </c>
      <c r="C2" s="2" t="s">
        <v>35</v>
      </c>
    </row>
    <row r="3" spans="1:8" ht="14.5" thickBot="1">
      <c r="A3" s="64" t="s">
        <v>258</v>
      </c>
      <c r="B3" s="64" t="str">
        <f>LEFT(A3,FIND(":",A3)-1)</f>
        <v>曾惠</v>
      </c>
      <c r="C3" s="64" t="str">
        <f t="shared" ref="C3:C15" si="0">MID(A3,FIND(":",A3)+1,100)</f>
        <v>10742</v>
      </c>
    </row>
    <row r="4" spans="1:8" ht="14.5" thickBot="1">
      <c r="A4" s="64" t="s">
        <v>259</v>
      </c>
      <c r="B4" s="64" t="str">
        <f t="shared" ref="B4:B15" si="1">LEFT(A4,FIND(":",A4)-1)</f>
        <v>许安</v>
      </c>
      <c r="C4" s="64" t="str">
        <f t="shared" si="0"/>
        <v>17498</v>
      </c>
    </row>
    <row r="5" spans="1:8" ht="14.5" thickBot="1">
      <c r="A5" s="64" t="s">
        <v>260</v>
      </c>
      <c r="B5" s="64" t="str">
        <f t="shared" si="1"/>
        <v>宋良</v>
      </c>
      <c r="C5" s="64" t="str">
        <f t="shared" si="0"/>
        <v>5466</v>
      </c>
    </row>
    <row r="6" spans="1:8" ht="14.5" thickBot="1">
      <c r="A6" s="64" t="s">
        <v>261</v>
      </c>
      <c r="B6" s="64" t="str">
        <f t="shared" si="1"/>
        <v>万兰</v>
      </c>
      <c r="C6" s="64" t="str">
        <f t="shared" si="0"/>
        <v>4172</v>
      </c>
    </row>
    <row r="7" spans="1:8" ht="14.5" thickBot="1">
      <c r="A7" s="64" t="s">
        <v>262</v>
      </c>
      <c r="B7" s="64" t="str">
        <f t="shared" si="1"/>
        <v>俞明</v>
      </c>
      <c r="C7" s="64" t="str">
        <f t="shared" si="0"/>
        <v>12445</v>
      </c>
    </row>
    <row r="8" spans="1:8" ht="14.5" thickBot="1">
      <c r="A8" s="64" t="s">
        <v>263</v>
      </c>
      <c r="B8" s="64" t="str">
        <f t="shared" si="1"/>
        <v>谢雯</v>
      </c>
      <c r="C8" s="64" t="str">
        <f t="shared" si="0"/>
        <v>15863</v>
      </c>
    </row>
    <row r="9" spans="1:8" ht="14.5" thickBot="1">
      <c r="A9" s="64" t="s">
        <v>264</v>
      </c>
      <c r="B9" s="64" t="str">
        <f t="shared" si="1"/>
        <v>康青</v>
      </c>
      <c r="C9" s="64" t="str">
        <f t="shared" si="0"/>
        <v>3775</v>
      </c>
    </row>
    <row r="10" spans="1:8" ht="14.5" thickBot="1">
      <c r="A10" s="64" t="s">
        <v>265</v>
      </c>
      <c r="B10" s="64" t="str">
        <f t="shared" si="1"/>
        <v>赵婵</v>
      </c>
      <c r="C10" s="64" t="str">
        <f t="shared" si="0"/>
        <v>16141</v>
      </c>
    </row>
    <row r="11" spans="1:8" ht="14.5" thickBot="1">
      <c r="A11" s="64" t="s">
        <v>266</v>
      </c>
      <c r="B11" s="64" t="str">
        <f t="shared" si="1"/>
        <v>刘斯云</v>
      </c>
      <c r="C11" s="64" t="str">
        <f t="shared" si="0"/>
        <v>4462</v>
      </c>
    </row>
    <row r="12" spans="1:8" ht="14.5" thickBot="1">
      <c r="A12" s="64" t="s">
        <v>267</v>
      </c>
      <c r="B12" s="64" t="str">
        <f t="shared" si="1"/>
        <v>白鹄</v>
      </c>
      <c r="C12" s="64" t="str">
        <f t="shared" si="0"/>
        <v>12252</v>
      </c>
    </row>
    <row r="13" spans="1:8" ht="14.5" thickBot="1">
      <c r="A13" s="64" t="s">
        <v>268</v>
      </c>
      <c r="B13" s="64" t="str">
        <f t="shared" si="1"/>
        <v>贾彩</v>
      </c>
      <c r="C13" s="64" t="str">
        <f t="shared" si="0"/>
        <v>7290</v>
      </c>
    </row>
    <row r="14" spans="1:8" ht="14.5" thickBot="1">
      <c r="A14" s="64" t="s">
        <v>269</v>
      </c>
      <c r="B14" s="64" t="str">
        <f t="shared" si="1"/>
        <v>马丽</v>
      </c>
      <c r="C14" s="64" t="str">
        <f t="shared" si="0"/>
        <v>10737</v>
      </c>
    </row>
    <row r="15" spans="1:8" ht="14.5" thickBot="1">
      <c r="A15" s="64" t="s">
        <v>270</v>
      </c>
      <c r="B15" s="64" t="str">
        <f t="shared" si="1"/>
        <v>宋栋</v>
      </c>
      <c r="C15" s="64" t="str">
        <f t="shared" si="0"/>
        <v>1790</v>
      </c>
    </row>
    <row r="16" spans="1:8">
      <c r="H16" s="24"/>
    </row>
  </sheetData>
  <mergeCells count="2">
    <mergeCell ref="B1:C1"/>
    <mergeCell ref="A1:A2"/>
  </mergeCells>
  <phoneticPr fontId="19"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17745-960B-419B-BF50-FDC3352A695B}">
  <dimension ref="A1:K14"/>
  <sheetViews>
    <sheetView showGridLines="0" zoomScale="145" zoomScaleNormal="145" workbookViewId="0">
      <selection activeCell="J14" sqref="J14"/>
    </sheetView>
  </sheetViews>
  <sheetFormatPr defaultColWidth="9" defaultRowHeight="14"/>
  <cols>
    <col min="1" max="1" width="9" style="14"/>
    <col min="2" max="5" width="9.08203125" style="14" customWidth="1"/>
    <col min="6" max="6" width="9.58203125" style="14" customWidth="1"/>
    <col min="7" max="7" width="9.08203125" style="14" customWidth="1"/>
    <col min="8" max="8" width="10.6640625" style="14" customWidth="1"/>
    <col min="9" max="11" width="9.08203125" style="14" customWidth="1"/>
    <col min="12" max="16384" width="9" style="14"/>
  </cols>
  <sheetData>
    <row r="1" spans="1:11">
      <c r="E1" s="17"/>
      <c r="F1" s="17" t="s">
        <v>157</v>
      </c>
      <c r="G1" s="17" t="s">
        <v>158</v>
      </c>
    </row>
    <row r="2" spans="1:11">
      <c r="E2" s="17" t="s">
        <v>200</v>
      </c>
      <c r="F2" s="17">
        <v>0.6</v>
      </c>
      <c r="G2" s="17">
        <v>0.5</v>
      </c>
    </row>
    <row r="3" spans="1:11">
      <c r="A3" s="9" t="s">
        <v>177</v>
      </c>
      <c r="C3" s="14">
        <v>0.03</v>
      </c>
    </row>
    <row r="5" spans="1:11">
      <c r="F5" s="82" t="s">
        <v>159</v>
      </c>
      <c r="G5" s="82"/>
      <c r="H5" s="82" t="s">
        <v>160</v>
      </c>
      <c r="I5" s="82"/>
      <c r="J5" s="82" t="s">
        <v>161</v>
      </c>
      <c r="K5" s="82"/>
    </row>
    <row r="6" spans="1:11">
      <c r="B6" s="83" t="s">
        <v>162</v>
      </c>
      <c r="C6" s="83"/>
      <c r="D6" s="83" t="s">
        <v>63</v>
      </c>
      <c r="E6" s="83"/>
      <c r="F6" s="83" t="s">
        <v>35</v>
      </c>
      <c r="G6" s="83"/>
      <c r="H6" s="83" t="s">
        <v>179</v>
      </c>
      <c r="I6" s="83"/>
      <c r="J6" s="83" t="s">
        <v>180</v>
      </c>
      <c r="K6" s="83"/>
    </row>
    <row r="7" spans="1:11" ht="18" thickBot="1">
      <c r="A7" s="16" t="s">
        <v>178</v>
      </c>
      <c r="B7" s="15">
        <v>2021</v>
      </c>
      <c r="C7" s="15">
        <v>2020</v>
      </c>
      <c r="D7" s="15">
        <v>2021</v>
      </c>
      <c r="E7" s="15">
        <v>2020</v>
      </c>
      <c r="F7" s="15">
        <v>2021</v>
      </c>
      <c r="G7" s="15">
        <v>2020</v>
      </c>
      <c r="H7" s="15">
        <v>2021</v>
      </c>
      <c r="I7" s="15">
        <v>2020</v>
      </c>
      <c r="J7" s="15">
        <v>2021</v>
      </c>
      <c r="K7" s="15">
        <v>2020</v>
      </c>
    </row>
    <row r="8" spans="1:11" ht="15" thickBot="1">
      <c r="A8" s="64" t="s">
        <v>220</v>
      </c>
      <c r="B8" s="64">
        <v>149</v>
      </c>
      <c r="C8" s="64">
        <v>178</v>
      </c>
      <c r="D8" s="64">
        <v>134</v>
      </c>
      <c r="E8" s="64">
        <v>149</v>
      </c>
      <c r="F8" s="64">
        <f>B8*D8</f>
        <v>19966</v>
      </c>
      <c r="G8" s="64">
        <f>C8*E8</f>
        <v>26522</v>
      </c>
      <c r="H8" s="64">
        <f>F8*F$2</f>
        <v>11979.6</v>
      </c>
      <c r="I8" s="64">
        <f>G8*G$2</f>
        <v>13261</v>
      </c>
      <c r="J8" s="64">
        <f>F8*$C$3</f>
        <v>598.98</v>
      </c>
      <c r="K8" s="64">
        <f>G8*$C$3</f>
        <v>795.66</v>
      </c>
    </row>
    <row r="9" spans="1:11" ht="15" thickBot="1">
      <c r="A9" s="64" t="s">
        <v>221</v>
      </c>
      <c r="B9" s="64">
        <v>139</v>
      </c>
      <c r="C9" s="64">
        <v>175</v>
      </c>
      <c r="D9" s="64">
        <v>186</v>
      </c>
      <c r="E9" s="64">
        <v>151</v>
      </c>
      <c r="F9" s="64">
        <f t="shared" ref="F9:F14" si="0">B9*D9</f>
        <v>25854</v>
      </c>
      <c r="G9" s="64">
        <f t="shared" ref="G9:G14" si="1">C9*E9</f>
        <v>26425</v>
      </c>
      <c r="H9" s="64">
        <f t="shared" ref="H9:H14" si="2">F9*F$2</f>
        <v>15512.4</v>
      </c>
      <c r="I9" s="64">
        <f t="shared" ref="I9:I14" si="3">G9*G$2</f>
        <v>13212.5</v>
      </c>
      <c r="J9" s="64">
        <f t="shared" ref="J9:J14" si="4">F9*$C$3</f>
        <v>775.62</v>
      </c>
      <c r="K9" s="64">
        <f t="shared" ref="K9:K14" si="5">G9*$C$3</f>
        <v>792.75</v>
      </c>
    </row>
    <row r="10" spans="1:11" ht="15" thickBot="1">
      <c r="A10" s="64" t="s">
        <v>222</v>
      </c>
      <c r="B10" s="64">
        <v>113</v>
      </c>
      <c r="C10" s="64">
        <v>172</v>
      </c>
      <c r="D10" s="64">
        <v>189</v>
      </c>
      <c r="E10" s="64">
        <v>102</v>
      </c>
      <c r="F10" s="64">
        <f t="shared" si="0"/>
        <v>21357</v>
      </c>
      <c r="G10" s="64">
        <f t="shared" si="1"/>
        <v>17544</v>
      </c>
      <c r="H10" s="64">
        <f t="shared" si="2"/>
        <v>12814.199999999999</v>
      </c>
      <c r="I10" s="64">
        <f t="shared" si="3"/>
        <v>8772</v>
      </c>
      <c r="J10" s="64">
        <f t="shared" si="4"/>
        <v>640.70999999999992</v>
      </c>
      <c r="K10" s="64">
        <f t="shared" si="5"/>
        <v>526.31999999999994</v>
      </c>
    </row>
    <row r="11" spans="1:11" ht="15" thickBot="1">
      <c r="A11" s="64" t="s">
        <v>223</v>
      </c>
      <c r="B11" s="64">
        <v>100</v>
      </c>
      <c r="C11" s="64">
        <v>165</v>
      </c>
      <c r="D11" s="64">
        <v>191</v>
      </c>
      <c r="E11" s="64">
        <v>199</v>
      </c>
      <c r="F11" s="64">
        <f t="shared" si="0"/>
        <v>19100</v>
      </c>
      <c r="G11" s="64">
        <f t="shared" si="1"/>
        <v>32835</v>
      </c>
      <c r="H11" s="64">
        <f t="shared" si="2"/>
        <v>11460</v>
      </c>
      <c r="I11" s="64">
        <f t="shared" si="3"/>
        <v>16417.5</v>
      </c>
      <c r="J11" s="64">
        <f t="shared" si="4"/>
        <v>573</v>
      </c>
      <c r="K11" s="64">
        <f t="shared" si="5"/>
        <v>985.05</v>
      </c>
    </row>
    <row r="12" spans="1:11" ht="15" thickBot="1">
      <c r="A12" s="64" t="s">
        <v>224</v>
      </c>
      <c r="B12" s="64">
        <v>126</v>
      </c>
      <c r="C12" s="64">
        <v>189</v>
      </c>
      <c r="D12" s="64">
        <v>112</v>
      </c>
      <c r="E12" s="64">
        <v>154</v>
      </c>
      <c r="F12" s="64">
        <f t="shared" si="0"/>
        <v>14112</v>
      </c>
      <c r="G12" s="64">
        <f t="shared" si="1"/>
        <v>29106</v>
      </c>
      <c r="H12" s="64">
        <f t="shared" si="2"/>
        <v>8467.1999999999989</v>
      </c>
      <c r="I12" s="64">
        <f t="shared" si="3"/>
        <v>14553</v>
      </c>
      <c r="J12" s="64">
        <f t="shared" si="4"/>
        <v>423.35999999999996</v>
      </c>
      <c r="K12" s="64">
        <f t="shared" si="5"/>
        <v>873.18</v>
      </c>
    </row>
    <row r="13" spans="1:11" ht="15" thickBot="1">
      <c r="A13" s="64" t="s">
        <v>225</v>
      </c>
      <c r="B13" s="64">
        <v>147</v>
      </c>
      <c r="C13" s="64">
        <v>174</v>
      </c>
      <c r="D13" s="64">
        <v>156</v>
      </c>
      <c r="E13" s="64">
        <v>175</v>
      </c>
      <c r="F13" s="64">
        <f t="shared" si="0"/>
        <v>22932</v>
      </c>
      <c r="G13" s="64">
        <f t="shared" si="1"/>
        <v>30450</v>
      </c>
      <c r="H13" s="64">
        <f t="shared" si="2"/>
        <v>13759.199999999999</v>
      </c>
      <c r="I13" s="64">
        <f t="shared" si="3"/>
        <v>15225</v>
      </c>
      <c r="J13" s="64">
        <f t="shared" si="4"/>
        <v>687.95999999999992</v>
      </c>
      <c r="K13" s="64">
        <f t="shared" si="5"/>
        <v>913.5</v>
      </c>
    </row>
    <row r="14" spans="1:11" ht="15" thickBot="1">
      <c r="A14" s="64" t="s">
        <v>226</v>
      </c>
      <c r="B14" s="64">
        <v>142</v>
      </c>
      <c r="C14" s="64">
        <v>102</v>
      </c>
      <c r="D14" s="64">
        <v>166</v>
      </c>
      <c r="E14" s="64">
        <v>150</v>
      </c>
      <c r="F14" s="64">
        <f t="shared" si="0"/>
        <v>23572</v>
      </c>
      <c r="G14" s="64">
        <f t="shared" si="1"/>
        <v>15300</v>
      </c>
      <c r="H14" s="64">
        <f t="shared" si="2"/>
        <v>14143.199999999999</v>
      </c>
      <c r="I14" s="64">
        <f t="shared" si="3"/>
        <v>7650</v>
      </c>
      <c r="J14" s="64">
        <f t="shared" si="4"/>
        <v>707.16</v>
      </c>
      <c r="K14" s="64">
        <f t="shared" si="5"/>
        <v>459</v>
      </c>
    </row>
  </sheetData>
  <mergeCells count="8">
    <mergeCell ref="F5:G5"/>
    <mergeCell ref="H5:I5"/>
    <mergeCell ref="J5:K5"/>
    <mergeCell ref="B6:C6"/>
    <mergeCell ref="D6:E6"/>
    <mergeCell ref="F6:G6"/>
    <mergeCell ref="H6:I6"/>
    <mergeCell ref="J6:K6"/>
  </mergeCells>
  <phoneticPr fontId="19"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2:X21"/>
  <sheetViews>
    <sheetView showGridLines="0" topLeftCell="A4" workbookViewId="0">
      <selection activeCell="C19" sqref="C19"/>
    </sheetView>
  </sheetViews>
  <sheetFormatPr defaultColWidth="8.1640625" defaultRowHeight="29" customHeight="1"/>
  <cols>
    <col min="1" max="2" width="8.1640625" style="25"/>
    <col min="3" max="3" width="11" style="25" customWidth="1"/>
    <col min="4" max="16384" width="8.1640625" style="25"/>
  </cols>
  <sheetData>
    <row r="2" spans="1:24" ht="29" customHeight="1">
      <c r="A2" s="26" t="s">
        <v>0</v>
      </c>
      <c r="B2" s="50"/>
      <c r="C2" s="50"/>
      <c r="D2" s="50"/>
      <c r="E2" s="50"/>
      <c r="F2" s="50"/>
      <c r="G2" s="50"/>
      <c r="H2" s="50"/>
      <c r="I2" s="50"/>
      <c r="J2" s="50"/>
      <c r="K2" s="50"/>
      <c r="L2" s="50"/>
      <c r="M2" s="28"/>
      <c r="N2" s="50"/>
      <c r="O2" s="50"/>
      <c r="P2" s="50"/>
      <c r="Q2" s="50"/>
      <c r="R2" s="50"/>
      <c r="S2" s="50"/>
      <c r="T2" s="50"/>
      <c r="U2" s="50"/>
      <c r="V2" s="50"/>
      <c r="W2" s="50"/>
      <c r="X2" s="50"/>
    </row>
    <row r="3" spans="1:24" ht="27.15" customHeight="1">
      <c r="A3" s="50"/>
      <c r="B3" s="50"/>
      <c r="C3" s="50"/>
      <c r="D3" s="50"/>
      <c r="J3" s="50"/>
      <c r="K3" s="50"/>
      <c r="L3" s="50"/>
      <c r="M3" s="50"/>
      <c r="N3" s="50"/>
      <c r="O3" s="50"/>
      <c r="P3" s="50"/>
      <c r="Q3" s="50"/>
      <c r="R3" s="50"/>
      <c r="S3" s="50"/>
      <c r="T3" s="50"/>
      <c r="U3" s="50"/>
      <c r="V3" s="50"/>
      <c r="W3" s="50"/>
      <c r="X3" s="50"/>
    </row>
    <row r="4" spans="1:24" ht="27.15" customHeight="1">
      <c r="B4" s="48" t="s">
        <v>42</v>
      </c>
      <c r="C4" s="48"/>
      <c r="D4" s="31"/>
      <c r="K4" s="31"/>
      <c r="M4" s="31"/>
      <c r="N4" s="31"/>
      <c r="O4" s="31"/>
      <c r="P4" s="31"/>
      <c r="Q4" s="31"/>
      <c r="R4" s="31"/>
      <c r="S4" s="31"/>
      <c r="T4" s="31"/>
      <c r="U4" s="31"/>
      <c r="V4" s="31"/>
    </row>
    <row r="5" spans="1:24" ht="29" customHeight="1">
      <c r="B5" s="49"/>
      <c r="C5" s="48" t="s">
        <v>295</v>
      </c>
      <c r="D5" s="31"/>
      <c r="E5" s="31"/>
      <c r="J5" s="48"/>
      <c r="K5" s="31"/>
      <c r="M5" s="31"/>
      <c r="N5" s="31"/>
      <c r="O5" s="31"/>
      <c r="P5" s="31"/>
      <c r="Q5" s="31"/>
      <c r="R5" s="31"/>
      <c r="S5" s="31"/>
      <c r="T5" s="31"/>
      <c r="U5" s="31"/>
      <c r="V5" s="31"/>
    </row>
    <row r="6" spans="1:24" ht="29" customHeight="1">
      <c r="B6" s="48"/>
      <c r="C6" s="48" t="s">
        <v>296</v>
      </c>
      <c r="D6" s="31"/>
      <c r="E6" s="31"/>
      <c r="J6" s="48"/>
      <c r="K6" s="31"/>
      <c r="M6" s="31"/>
      <c r="N6" s="31"/>
      <c r="O6" s="31"/>
      <c r="P6" s="31"/>
      <c r="Q6" s="31"/>
      <c r="R6" s="31"/>
      <c r="S6" s="31"/>
      <c r="T6" s="31"/>
      <c r="U6" s="31"/>
      <c r="V6" s="31"/>
    </row>
    <row r="7" spans="1:24" ht="29" customHeight="1">
      <c r="B7" s="49"/>
      <c r="C7" s="48"/>
      <c r="D7" s="31"/>
      <c r="E7" s="31"/>
      <c r="J7" s="48"/>
      <c r="K7" s="31"/>
      <c r="M7" s="31"/>
      <c r="N7" s="31"/>
      <c r="O7" s="31"/>
      <c r="P7" s="31"/>
      <c r="Q7" s="31"/>
      <c r="R7" s="31"/>
      <c r="S7" s="31"/>
      <c r="T7" s="31"/>
      <c r="U7" s="31"/>
      <c r="V7" s="31"/>
    </row>
    <row r="8" spans="1:24" ht="29" customHeight="1">
      <c r="B8" s="48" t="s">
        <v>297</v>
      </c>
      <c r="C8" s="48"/>
      <c r="D8" s="31"/>
      <c r="E8" s="31"/>
      <c r="J8" s="48"/>
      <c r="K8" s="31"/>
      <c r="M8" s="31"/>
      <c r="N8" s="31"/>
      <c r="O8" s="31"/>
      <c r="P8" s="31"/>
      <c r="Q8" s="31"/>
      <c r="R8" s="31"/>
      <c r="S8" s="31"/>
      <c r="T8" s="31"/>
      <c r="U8" s="31"/>
      <c r="V8" s="31"/>
    </row>
    <row r="9" spans="1:24" ht="29" customHeight="1">
      <c r="B9" s="49"/>
      <c r="C9" s="48" t="s">
        <v>298</v>
      </c>
      <c r="D9" s="31" t="s">
        <v>299</v>
      </c>
      <c r="E9" s="31"/>
      <c r="F9" s="25" t="s">
        <v>300</v>
      </c>
      <c r="H9" s="25" t="s">
        <v>301</v>
      </c>
      <c r="J9" s="48"/>
      <c r="K9" s="31"/>
      <c r="M9" s="31"/>
      <c r="N9" s="31"/>
      <c r="O9" s="31"/>
      <c r="P9" s="31"/>
      <c r="Q9" s="31"/>
      <c r="R9" s="31"/>
      <c r="S9" s="31"/>
      <c r="T9" s="31"/>
      <c r="U9" s="31"/>
      <c r="V9" s="31"/>
    </row>
    <row r="10" spans="1:24" ht="27.75" customHeight="1">
      <c r="B10" s="49"/>
      <c r="C10" s="48" t="s">
        <v>302</v>
      </c>
      <c r="D10" s="52"/>
      <c r="E10" s="31"/>
      <c r="J10" s="48"/>
      <c r="K10" s="31"/>
      <c r="M10" s="31"/>
      <c r="N10" s="31"/>
      <c r="O10" s="31"/>
      <c r="P10" s="31"/>
      <c r="Q10" s="31"/>
      <c r="R10" s="31"/>
      <c r="S10" s="31"/>
      <c r="T10" s="31"/>
      <c r="U10" s="31"/>
      <c r="V10" s="31"/>
    </row>
    <row r="11" spans="1:24" ht="29" customHeight="1">
      <c r="B11" s="49"/>
      <c r="C11" s="48"/>
      <c r="D11" s="31"/>
      <c r="E11" s="31"/>
      <c r="J11" s="48"/>
      <c r="K11" s="31"/>
      <c r="M11" s="31"/>
      <c r="N11" s="31"/>
      <c r="O11" s="31"/>
      <c r="P11" s="31"/>
      <c r="Q11" s="31"/>
      <c r="R11" s="31"/>
      <c r="S11" s="31"/>
      <c r="T11" s="31"/>
      <c r="U11" s="31"/>
      <c r="V11" s="31"/>
    </row>
    <row r="12" spans="1:24" ht="29" customHeight="1">
      <c r="B12" s="48" t="s">
        <v>303</v>
      </c>
      <c r="C12" s="48"/>
      <c r="D12" s="31"/>
      <c r="E12" s="31"/>
      <c r="J12" s="48"/>
      <c r="K12" s="31"/>
      <c r="M12" s="31"/>
      <c r="N12" s="31"/>
      <c r="O12" s="31"/>
      <c r="P12" s="31"/>
      <c r="Q12" s="31"/>
      <c r="R12" s="31"/>
      <c r="S12" s="31"/>
      <c r="T12" s="31"/>
      <c r="U12" s="31"/>
      <c r="V12" s="31"/>
    </row>
    <row r="13" spans="1:24" ht="29" customHeight="1">
      <c r="B13" s="49"/>
      <c r="C13" s="49" t="s">
        <v>43</v>
      </c>
      <c r="D13" s="53" t="s">
        <v>271</v>
      </c>
      <c r="E13" s="31"/>
      <c r="J13" s="48"/>
      <c r="K13" s="31"/>
      <c r="M13" s="31"/>
      <c r="N13" s="31"/>
      <c r="O13" s="31"/>
      <c r="P13" s="31"/>
      <c r="Q13" s="31"/>
      <c r="R13" s="31"/>
      <c r="S13" s="31"/>
      <c r="T13" s="31"/>
      <c r="U13" s="31"/>
      <c r="V13" s="31"/>
    </row>
    <row r="14" spans="1:24" ht="29" customHeight="1">
      <c r="B14" s="49"/>
      <c r="C14" s="49" t="s">
        <v>44</v>
      </c>
      <c r="D14" s="48" t="s">
        <v>45</v>
      </c>
      <c r="E14" s="31"/>
      <c r="J14" s="48"/>
      <c r="K14" s="31"/>
      <c r="M14" s="31"/>
      <c r="N14" s="31"/>
      <c r="O14" s="31"/>
      <c r="P14" s="31"/>
      <c r="Q14" s="31"/>
      <c r="R14" s="31"/>
      <c r="S14" s="31"/>
      <c r="T14" s="31"/>
      <c r="U14" s="31"/>
      <c r="V14" s="31"/>
    </row>
    <row r="15" spans="1:24" ht="29" customHeight="1">
      <c r="B15" s="49"/>
      <c r="C15" s="49" t="s">
        <v>46</v>
      </c>
      <c r="D15" s="31" t="s">
        <v>47</v>
      </c>
      <c r="E15" s="31"/>
      <c r="J15" s="48"/>
      <c r="K15" s="31"/>
      <c r="M15" s="31"/>
      <c r="N15" s="31"/>
      <c r="O15" s="31"/>
      <c r="P15" s="31"/>
      <c r="Q15" s="31"/>
      <c r="R15" s="31"/>
      <c r="S15" s="31"/>
      <c r="T15" s="31"/>
      <c r="U15" s="31"/>
      <c r="V15" s="31"/>
    </row>
    <row r="16" spans="1:24" ht="29" customHeight="1">
      <c r="B16" s="49"/>
      <c r="C16" s="49" t="s">
        <v>48</v>
      </c>
      <c r="D16" s="31" t="s">
        <v>49</v>
      </c>
      <c r="E16" s="31"/>
      <c r="J16" s="48"/>
      <c r="K16" s="31"/>
      <c r="M16" s="31"/>
      <c r="N16" s="31"/>
      <c r="O16" s="31"/>
      <c r="P16" s="31"/>
      <c r="Q16" s="31"/>
      <c r="R16" s="31"/>
      <c r="S16" s="31"/>
      <c r="T16" s="31"/>
      <c r="U16" s="31"/>
      <c r="V16" s="31"/>
    </row>
    <row r="17" spans="2:22" ht="29" customHeight="1">
      <c r="B17" s="49"/>
      <c r="C17" s="49"/>
      <c r="D17" s="31"/>
      <c r="E17" s="31"/>
      <c r="J17" s="48"/>
      <c r="K17" s="31"/>
      <c r="M17" s="31"/>
      <c r="N17" s="31"/>
      <c r="O17" s="31"/>
      <c r="P17" s="31"/>
      <c r="Q17" s="31"/>
      <c r="R17" s="31"/>
      <c r="S17" s="31"/>
      <c r="T17" s="31"/>
      <c r="U17" s="31"/>
      <c r="V17" s="31"/>
    </row>
    <row r="18" spans="2:22" ht="29" customHeight="1">
      <c r="B18" s="48" t="s">
        <v>304</v>
      </c>
      <c r="C18" s="49"/>
      <c r="D18" s="31"/>
      <c r="E18" s="31"/>
      <c r="J18" s="48"/>
      <c r="K18" s="31"/>
      <c r="M18" s="31"/>
      <c r="N18" s="31"/>
      <c r="O18" s="31"/>
      <c r="P18" s="31"/>
      <c r="Q18" s="31"/>
      <c r="R18" s="31"/>
      <c r="S18" s="31"/>
      <c r="T18" s="31"/>
      <c r="U18" s="31"/>
      <c r="V18" s="31"/>
    </row>
    <row r="19" spans="2:22" ht="29" customHeight="1">
      <c r="B19" s="49"/>
      <c r="C19" s="48" t="s">
        <v>305</v>
      </c>
      <c r="D19" s="31"/>
      <c r="E19" s="31"/>
      <c r="J19" s="48"/>
      <c r="K19" s="31"/>
      <c r="M19" s="31"/>
      <c r="N19" s="31"/>
      <c r="O19" s="31"/>
      <c r="P19" s="31"/>
      <c r="Q19" s="31"/>
      <c r="R19" s="31"/>
      <c r="S19" s="31"/>
      <c r="T19" s="31"/>
      <c r="U19" s="31"/>
      <c r="V19" s="31"/>
    </row>
    <row r="20" spans="2:22" ht="29" customHeight="1">
      <c r="B20" s="49"/>
      <c r="C20" s="48"/>
      <c r="D20" s="31"/>
      <c r="E20" s="31"/>
      <c r="J20" s="48"/>
      <c r="K20" s="31"/>
      <c r="M20" s="31"/>
      <c r="N20" s="31"/>
      <c r="O20" s="31"/>
      <c r="P20" s="31"/>
      <c r="Q20" s="31"/>
      <c r="R20" s="31"/>
      <c r="S20" s="31"/>
      <c r="T20" s="31"/>
      <c r="U20" s="31"/>
      <c r="V20" s="31"/>
    </row>
    <row r="21" spans="2:22" ht="29" customHeight="1">
      <c r="B21" s="49"/>
      <c r="C21" s="48"/>
      <c r="D21" s="31"/>
      <c r="E21" s="31"/>
      <c r="J21" s="48"/>
      <c r="K21" s="31"/>
      <c r="M21" s="31"/>
      <c r="N21" s="31"/>
      <c r="O21" s="31"/>
      <c r="P21" s="31"/>
      <c r="Q21" s="31"/>
      <c r="R21" s="31"/>
      <c r="S21" s="31"/>
      <c r="T21" s="31"/>
      <c r="U21" s="31"/>
      <c r="V21" s="31"/>
    </row>
  </sheetData>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2:F16"/>
  <sheetViews>
    <sheetView showGridLines="0" topLeftCell="B1" workbookViewId="0">
      <selection activeCell="E9" sqref="E9"/>
    </sheetView>
  </sheetViews>
  <sheetFormatPr defaultColWidth="8.6640625" defaultRowHeight="29" customHeight="1"/>
  <cols>
    <col min="1" max="1" width="8.6640625" style="25"/>
    <col min="2" max="2" width="11.9140625" style="25" customWidth="1"/>
    <col min="3" max="3" width="20.1640625" style="25" customWidth="1"/>
    <col min="4" max="4" width="93.5" style="25" customWidth="1"/>
    <col min="5" max="5" width="82.08203125" style="25" customWidth="1"/>
    <col min="6" max="16384" width="8.6640625" style="25"/>
  </cols>
  <sheetData>
    <row r="2" spans="1:6" ht="29" customHeight="1">
      <c r="A2" s="27" t="s">
        <v>306</v>
      </c>
      <c r="B2" s="50"/>
      <c r="C2" s="50"/>
      <c r="D2" s="50"/>
      <c r="E2" s="50"/>
      <c r="F2" s="50"/>
    </row>
    <row r="3" spans="1:6" ht="29" customHeight="1">
      <c r="A3" s="50"/>
      <c r="B3" s="50"/>
      <c r="C3" s="50"/>
      <c r="D3" s="50"/>
      <c r="E3" s="50"/>
      <c r="F3" s="50"/>
    </row>
    <row r="4" spans="1:6" ht="29" customHeight="1" thickBot="1">
      <c r="A4" s="50"/>
      <c r="B4" s="55" t="s">
        <v>96</v>
      </c>
      <c r="C4" s="55" t="s">
        <v>97</v>
      </c>
      <c r="D4" s="55" t="s">
        <v>98</v>
      </c>
      <c r="E4" s="55" t="s">
        <v>99</v>
      </c>
      <c r="F4" s="50"/>
    </row>
    <row r="5" spans="1:6" ht="29" customHeight="1" thickBot="1">
      <c r="B5" s="56">
        <v>1</v>
      </c>
      <c r="C5" s="56" t="e">
        <v>#DIV/0!</v>
      </c>
      <c r="D5" s="57" t="s">
        <v>100</v>
      </c>
      <c r="E5" s="58" t="s">
        <v>101</v>
      </c>
    </row>
    <row r="6" spans="1:6" ht="29" customHeight="1" thickBot="1">
      <c r="B6" s="56">
        <v>2</v>
      </c>
      <c r="C6" s="56" t="e">
        <v>#REF!</v>
      </c>
      <c r="D6" s="57" t="s">
        <v>102</v>
      </c>
      <c r="E6" s="59" t="s">
        <v>103</v>
      </c>
    </row>
    <row r="7" spans="1:6" ht="129.75" customHeight="1" thickBot="1">
      <c r="B7" s="56">
        <v>3</v>
      </c>
      <c r="C7" s="56" t="e">
        <v>#NAME?</v>
      </c>
      <c r="D7" s="60" t="s">
        <v>104</v>
      </c>
      <c r="E7" s="61" t="s">
        <v>105</v>
      </c>
    </row>
    <row r="8" spans="1:6" ht="29" customHeight="1" thickBot="1">
      <c r="B8" s="56">
        <v>4</v>
      </c>
      <c r="C8" s="56" t="e">
        <v>#NULL!</v>
      </c>
      <c r="D8" s="57" t="s">
        <v>212</v>
      </c>
      <c r="E8" s="59" t="s">
        <v>106</v>
      </c>
    </row>
    <row r="9" spans="1:6" ht="25.65" customHeight="1" thickBot="1">
      <c r="B9" s="56">
        <v>5</v>
      </c>
      <c r="C9" s="62" t="s">
        <v>107</v>
      </c>
      <c r="D9" s="57" t="s">
        <v>108</v>
      </c>
      <c r="E9" s="58" t="s">
        <v>109</v>
      </c>
    </row>
    <row r="10" spans="1:6" ht="29" customHeight="1" thickBot="1">
      <c r="B10" s="56">
        <v>6</v>
      </c>
      <c r="C10" s="62" t="s">
        <v>110</v>
      </c>
      <c r="D10" s="57" t="s">
        <v>111</v>
      </c>
      <c r="E10" s="58" t="s">
        <v>112</v>
      </c>
    </row>
    <row r="11" spans="1:6" ht="29" customHeight="1" thickBot="1">
      <c r="B11" s="56">
        <v>7</v>
      </c>
      <c r="C11" s="56" t="e">
        <v>#N/A</v>
      </c>
      <c r="D11" s="57" t="s">
        <v>113</v>
      </c>
      <c r="E11" s="58" t="s">
        <v>101</v>
      </c>
    </row>
    <row r="12" spans="1:6" ht="29" customHeight="1" thickBot="1">
      <c r="B12" s="56">
        <v>8</v>
      </c>
      <c r="C12" s="56" t="e">
        <v>#VALUE!</v>
      </c>
      <c r="D12" s="57" t="s">
        <v>114</v>
      </c>
      <c r="E12" s="58" t="s">
        <v>115</v>
      </c>
    </row>
    <row r="13" spans="1:6" ht="29" customHeight="1">
      <c r="B13" s="51"/>
      <c r="C13" s="51"/>
      <c r="D13" s="51"/>
      <c r="E13" s="51"/>
    </row>
    <row r="14" spans="1:6" ht="29" customHeight="1">
      <c r="B14" s="49"/>
      <c r="C14" s="48"/>
      <c r="D14" s="31"/>
      <c r="E14" s="31"/>
      <c r="F14" s="31"/>
    </row>
    <row r="16" spans="1:6" ht="29" customHeight="1">
      <c r="C16" s="54"/>
      <c r="D16" s="68"/>
    </row>
  </sheetData>
  <phoneticPr fontId="19" type="noConversion"/>
  <pageMargins left="0.75" right="0.75" top="1" bottom="1" header="0.5" footer="0.5"/>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
  <sheetViews>
    <sheetView showGridLines="0" tabSelected="1" zoomScale="85" zoomScaleNormal="85" workbookViewId="0">
      <selection activeCell="P3" sqref="P3"/>
    </sheetView>
  </sheetViews>
  <sheetFormatPr defaultColWidth="9" defaultRowHeight="14"/>
  <cols>
    <col min="6" max="6" width="3.6640625" customWidth="1"/>
    <col min="7" max="7" width="23.1640625" customWidth="1"/>
    <col min="8" max="8" width="17" customWidth="1"/>
  </cols>
  <sheetData>
    <row r="1" spans="1:15" ht="14.5" thickBot="1">
      <c r="A1" s="63" t="s">
        <v>50</v>
      </c>
      <c r="B1" s="63" t="s">
        <v>51</v>
      </c>
      <c r="C1" s="63" t="s">
        <v>52</v>
      </c>
      <c r="D1" s="63" t="s">
        <v>53</v>
      </c>
      <c r="E1" s="63" t="s">
        <v>54</v>
      </c>
      <c r="G1" s="5" t="s">
        <v>55</v>
      </c>
      <c r="H1" s="6" t="s">
        <v>56</v>
      </c>
      <c r="I1" s="6" t="s">
        <v>57</v>
      </c>
      <c r="J1" s="6" t="s">
        <v>58</v>
      </c>
      <c r="K1" s="6" t="s">
        <v>59</v>
      </c>
      <c r="L1" s="6" t="s">
        <v>60</v>
      </c>
      <c r="M1" s="6" t="s">
        <v>61</v>
      </c>
      <c r="N1" s="6" t="s">
        <v>62</v>
      </c>
      <c r="O1" s="7" t="s">
        <v>63</v>
      </c>
    </row>
    <row r="2" spans="1:15" ht="14.5" thickBot="1">
      <c r="A2" s="64" t="s">
        <v>64</v>
      </c>
      <c r="B2" s="64" t="s">
        <v>65</v>
      </c>
      <c r="C2" s="64" t="s">
        <v>66</v>
      </c>
      <c r="D2" s="64">
        <v>599</v>
      </c>
      <c r="E2" s="64">
        <f>D2+30</f>
        <v>629</v>
      </c>
      <c r="G2" s="65">
        <v>43911</v>
      </c>
      <c r="H2" s="64" t="s">
        <v>67</v>
      </c>
      <c r="I2" s="64" t="s">
        <v>68</v>
      </c>
      <c r="J2" s="64" t="s">
        <v>69</v>
      </c>
      <c r="K2" s="64">
        <v>16</v>
      </c>
      <c r="L2" s="64">
        <v>19269.685163999999</v>
      </c>
      <c r="M2" s="64">
        <v>18982.847759558899</v>
      </c>
      <c r="N2" s="64">
        <f>L2-M2</f>
        <v>286.83740444109935</v>
      </c>
      <c r="O2" s="64">
        <f>L2/K2</f>
        <v>1204.3553227499999</v>
      </c>
    </row>
    <row r="3" spans="1:15" ht="14.5" thickBot="1">
      <c r="A3" s="64" t="s">
        <v>70</v>
      </c>
      <c r="B3" s="64" t="s">
        <v>65</v>
      </c>
      <c r="C3" s="64" t="s">
        <v>71</v>
      </c>
      <c r="D3" s="64">
        <v>661</v>
      </c>
      <c r="E3" s="64">
        <f t="shared" ref="E3:E8" si="0">D3+30</f>
        <v>691</v>
      </c>
      <c r="G3" s="65">
        <v>43949</v>
      </c>
      <c r="H3" s="64" t="s">
        <v>72</v>
      </c>
      <c r="I3" s="64" t="s">
        <v>68</v>
      </c>
      <c r="J3" s="64" t="s">
        <v>69</v>
      </c>
      <c r="K3" s="64">
        <v>40</v>
      </c>
      <c r="L3" s="64">
        <v>39465.169800000003</v>
      </c>
      <c r="M3" s="64">
        <v>40893.083149311897</v>
      </c>
      <c r="N3" s="64">
        <f t="shared" ref="N3:N19" si="1">L3-M3</f>
        <v>-1427.9133493118934</v>
      </c>
      <c r="O3" s="64">
        <f t="shared" ref="O3:O19" si="2">L3/K3</f>
        <v>986.62924500000008</v>
      </c>
    </row>
    <row r="4" spans="1:15" ht="14.5" thickBot="1">
      <c r="A4" s="64" t="s">
        <v>73</v>
      </c>
      <c r="B4" s="64" t="s">
        <v>65</v>
      </c>
      <c r="C4" s="64" t="s">
        <v>71</v>
      </c>
      <c r="D4" s="64">
        <v>467</v>
      </c>
      <c r="E4" s="64">
        <f t="shared" si="0"/>
        <v>497</v>
      </c>
      <c r="G4" s="65">
        <v>43949</v>
      </c>
      <c r="H4" s="64" t="s">
        <v>74</v>
      </c>
      <c r="I4" s="64" t="s">
        <v>68</v>
      </c>
      <c r="J4" s="64" t="s">
        <v>69</v>
      </c>
      <c r="K4" s="64">
        <v>20</v>
      </c>
      <c r="L4" s="64">
        <v>21015.944745000001</v>
      </c>
      <c r="M4" s="64">
        <v>22294.085220814901</v>
      </c>
      <c r="N4" s="64">
        <f t="shared" si="1"/>
        <v>-1278.1404758149001</v>
      </c>
      <c r="O4" s="64">
        <f t="shared" si="2"/>
        <v>1050.7972372500001</v>
      </c>
    </row>
    <row r="5" spans="1:15" ht="14.5" thickBot="1">
      <c r="A5" s="64" t="s">
        <v>75</v>
      </c>
      <c r="B5" s="64" t="s">
        <v>76</v>
      </c>
      <c r="C5" s="64" t="s">
        <v>71</v>
      </c>
      <c r="D5" s="64">
        <v>310</v>
      </c>
      <c r="E5" s="64">
        <f t="shared" si="0"/>
        <v>340</v>
      </c>
      <c r="G5" s="65">
        <v>43982</v>
      </c>
      <c r="H5" s="64" t="s">
        <v>77</v>
      </c>
      <c r="I5" s="64" t="s">
        <v>68</v>
      </c>
      <c r="J5" s="64" t="s">
        <v>69</v>
      </c>
      <c r="K5" s="64">
        <v>20</v>
      </c>
      <c r="L5" s="64">
        <v>23710.258592999999</v>
      </c>
      <c r="M5" s="64">
        <v>24318.374117613799</v>
      </c>
      <c r="N5" s="64">
        <f t="shared" si="1"/>
        <v>-608.11552461380052</v>
      </c>
      <c r="O5" s="64">
        <f t="shared" si="2"/>
        <v>1185.5129296499999</v>
      </c>
    </row>
    <row r="6" spans="1:15" ht="14.5" thickBot="1">
      <c r="A6" s="64" t="s">
        <v>78</v>
      </c>
      <c r="B6" s="64" t="s">
        <v>76</v>
      </c>
      <c r="C6" s="64" t="s">
        <v>71</v>
      </c>
      <c r="D6" s="64">
        <v>584</v>
      </c>
      <c r="E6" s="64">
        <f t="shared" si="0"/>
        <v>614</v>
      </c>
      <c r="G6" s="65">
        <v>43995</v>
      </c>
      <c r="H6" s="64" t="s">
        <v>79</v>
      </c>
      <c r="I6" s="64" t="s">
        <v>68</v>
      </c>
      <c r="J6" s="64" t="s">
        <v>69</v>
      </c>
      <c r="K6" s="64">
        <v>16</v>
      </c>
      <c r="L6" s="64">
        <v>20015.072431199998</v>
      </c>
      <c r="M6" s="64">
        <v>20256.694699447598</v>
      </c>
      <c r="N6" s="64">
        <f t="shared" si="1"/>
        <v>-241.6222682476</v>
      </c>
      <c r="O6" s="64">
        <f t="shared" si="2"/>
        <v>1250.9420269499999</v>
      </c>
    </row>
    <row r="7" spans="1:15" ht="14.5" thickBot="1">
      <c r="A7" s="64" t="s">
        <v>80</v>
      </c>
      <c r="B7" s="64" t="s">
        <v>76</v>
      </c>
      <c r="C7" s="64" t="s">
        <v>71</v>
      </c>
      <c r="D7" s="64">
        <v>260</v>
      </c>
      <c r="E7" s="64">
        <f t="shared" si="0"/>
        <v>290</v>
      </c>
      <c r="G7" s="65">
        <v>44028</v>
      </c>
      <c r="H7" s="64" t="s">
        <v>81</v>
      </c>
      <c r="I7" s="64" t="s">
        <v>68</v>
      </c>
      <c r="J7" s="64" t="s">
        <v>69</v>
      </c>
      <c r="K7" s="64">
        <v>200</v>
      </c>
      <c r="L7" s="64">
        <v>40014.12141</v>
      </c>
      <c r="M7" s="64">
        <v>43537.557757683397</v>
      </c>
      <c r="N7" s="64">
        <f t="shared" si="1"/>
        <v>-3523.4363476833969</v>
      </c>
      <c r="O7" s="64">
        <f t="shared" si="2"/>
        <v>200.07060705000001</v>
      </c>
    </row>
    <row r="8" spans="1:15" ht="14.5" thickBot="1">
      <c r="A8" s="64" t="s">
        <v>82</v>
      </c>
      <c r="B8" s="64" t="s">
        <v>76</v>
      </c>
      <c r="C8" s="64" t="s">
        <v>71</v>
      </c>
      <c r="D8" s="64">
        <v>406</v>
      </c>
      <c r="E8" s="64">
        <f t="shared" si="0"/>
        <v>436</v>
      </c>
      <c r="G8" s="65">
        <v>44088</v>
      </c>
      <c r="H8" s="64" t="s">
        <v>83</v>
      </c>
      <c r="I8" s="64" t="s">
        <v>68</v>
      </c>
      <c r="J8" s="64" t="s">
        <v>69</v>
      </c>
      <c r="K8" s="64">
        <v>100</v>
      </c>
      <c r="L8" s="64">
        <v>21423.94932</v>
      </c>
      <c r="M8" s="64">
        <v>22917.339613203399</v>
      </c>
      <c r="N8" s="64">
        <f t="shared" si="1"/>
        <v>-1493.3902932033998</v>
      </c>
      <c r="O8" s="64">
        <f t="shared" si="2"/>
        <v>214.2394932</v>
      </c>
    </row>
    <row r="9" spans="1:15" ht="14.5" thickBot="1">
      <c r="G9" s="65">
        <v>44123</v>
      </c>
      <c r="H9" s="64" t="s">
        <v>84</v>
      </c>
      <c r="I9" s="64" t="s">
        <v>68</v>
      </c>
      <c r="J9" s="64" t="s">
        <v>69</v>
      </c>
      <c r="K9" s="64">
        <v>200</v>
      </c>
      <c r="L9" s="64">
        <v>40014.12141</v>
      </c>
      <c r="M9" s="64">
        <v>44258.364560249902</v>
      </c>
      <c r="N9" s="64">
        <f t="shared" si="1"/>
        <v>-4244.2431502499021</v>
      </c>
      <c r="O9" s="64">
        <f t="shared" si="2"/>
        <v>200.07060705000001</v>
      </c>
    </row>
    <row r="10" spans="1:15" ht="14.5" thickBot="1">
      <c r="G10" s="65">
        <v>44155</v>
      </c>
      <c r="H10" s="64" t="s">
        <v>85</v>
      </c>
      <c r="I10" s="64" t="s">
        <v>68</v>
      </c>
      <c r="J10" s="64" t="s">
        <v>69</v>
      </c>
      <c r="K10" s="64">
        <v>400</v>
      </c>
      <c r="L10" s="64">
        <v>84271.490399999995</v>
      </c>
      <c r="M10" s="64">
        <v>92391.153643258702</v>
      </c>
      <c r="N10" s="64">
        <f t="shared" si="1"/>
        <v>-8119.6632432587066</v>
      </c>
      <c r="O10" s="64">
        <f t="shared" si="2"/>
        <v>210.67872599999998</v>
      </c>
    </row>
    <row r="11" spans="1:15" ht="14.5" thickBot="1">
      <c r="G11" s="65">
        <v>43911</v>
      </c>
      <c r="H11" s="64" t="s">
        <v>86</v>
      </c>
      <c r="I11" s="64" t="s">
        <v>87</v>
      </c>
      <c r="J11" s="64" t="s">
        <v>69</v>
      </c>
      <c r="K11" s="64">
        <v>212</v>
      </c>
      <c r="L11" s="64">
        <v>48705.657414599998</v>
      </c>
      <c r="M11" s="64">
        <v>51700.030820578497</v>
      </c>
      <c r="N11" s="64">
        <f t="shared" si="1"/>
        <v>-2994.3734059784983</v>
      </c>
      <c r="O11" s="64">
        <f t="shared" si="2"/>
        <v>229.74366705</v>
      </c>
    </row>
    <row r="12" spans="1:15" ht="14.5" thickBot="1">
      <c r="G12" s="65">
        <v>43949</v>
      </c>
      <c r="H12" s="64" t="s">
        <v>88</v>
      </c>
      <c r="I12" s="64" t="s">
        <v>87</v>
      </c>
      <c r="J12" s="64" t="s">
        <v>69</v>
      </c>
      <c r="K12" s="64">
        <v>224</v>
      </c>
      <c r="L12" s="64">
        <v>47192.034624</v>
      </c>
      <c r="M12" s="64">
        <v>50558.498384562903</v>
      </c>
      <c r="N12" s="64">
        <f t="shared" si="1"/>
        <v>-3366.4637605629032</v>
      </c>
      <c r="O12" s="64">
        <f t="shared" si="2"/>
        <v>210.67872600000001</v>
      </c>
    </row>
    <row r="13" spans="1:15" ht="14.5" thickBot="1">
      <c r="G13" s="65">
        <v>43949</v>
      </c>
      <c r="H13" s="64" t="s">
        <v>89</v>
      </c>
      <c r="I13" s="64" t="s">
        <v>87</v>
      </c>
      <c r="J13" s="64" t="s">
        <v>69</v>
      </c>
      <c r="K13" s="64">
        <v>92</v>
      </c>
      <c r="L13" s="64">
        <v>21136.417368599999</v>
      </c>
      <c r="M13" s="64">
        <v>22115.228953458602</v>
      </c>
      <c r="N13" s="64">
        <f t="shared" si="1"/>
        <v>-978.81158485860215</v>
      </c>
      <c r="O13" s="64">
        <f t="shared" si="2"/>
        <v>229.74366705</v>
      </c>
    </row>
    <row r="14" spans="1:15" ht="14.5" thickBot="1">
      <c r="G14" s="65">
        <v>43982</v>
      </c>
      <c r="H14" s="64" t="s">
        <v>90</v>
      </c>
      <c r="I14" s="64" t="s">
        <v>87</v>
      </c>
      <c r="J14" s="64" t="s">
        <v>69</v>
      </c>
      <c r="K14" s="64">
        <v>100</v>
      </c>
      <c r="L14" s="64">
        <v>27499.508355000002</v>
      </c>
      <c r="M14" s="64">
        <v>30712.177367957302</v>
      </c>
      <c r="N14" s="64">
        <f t="shared" si="1"/>
        <v>-3212.6690129572999</v>
      </c>
      <c r="O14" s="64">
        <f t="shared" si="2"/>
        <v>274.99508355</v>
      </c>
    </row>
    <row r="15" spans="1:15" ht="14.5" thickBot="1">
      <c r="G15" s="65">
        <v>43995</v>
      </c>
      <c r="H15" s="64" t="s">
        <v>91</v>
      </c>
      <c r="I15" s="64" t="s">
        <v>87</v>
      </c>
      <c r="J15" s="64" t="s">
        <v>69</v>
      </c>
      <c r="K15" s="64">
        <v>140</v>
      </c>
      <c r="L15" s="64">
        <v>29993.529048</v>
      </c>
      <c r="M15" s="64">
        <v>32726.657776181</v>
      </c>
      <c r="N15" s="64">
        <f t="shared" si="1"/>
        <v>-2733.128728181</v>
      </c>
      <c r="O15" s="64">
        <f t="shared" si="2"/>
        <v>214.2394932</v>
      </c>
    </row>
    <row r="16" spans="1:15" ht="14.5" thickBot="1">
      <c r="G16" s="65">
        <v>44028</v>
      </c>
      <c r="H16" s="64" t="s">
        <v>92</v>
      </c>
      <c r="I16" s="64" t="s">
        <v>87</v>
      </c>
      <c r="J16" s="64" t="s">
        <v>69</v>
      </c>
      <c r="K16" s="64">
        <v>108</v>
      </c>
      <c r="L16" s="64">
        <v>34682.762719799997</v>
      </c>
      <c r="M16" s="64">
        <v>35738.6581095199</v>
      </c>
      <c r="N16" s="64">
        <f t="shared" si="1"/>
        <v>-1055.8953897199026</v>
      </c>
      <c r="O16" s="64">
        <f t="shared" si="2"/>
        <v>321.13669184999998</v>
      </c>
    </row>
    <row r="17" spans="7:15" ht="14.5" thickBot="1">
      <c r="G17" s="65">
        <v>44088</v>
      </c>
      <c r="H17" s="64" t="s">
        <v>93</v>
      </c>
      <c r="I17" s="64" t="s">
        <v>87</v>
      </c>
      <c r="J17" s="64" t="s">
        <v>69</v>
      </c>
      <c r="K17" s="64">
        <v>72</v>
      </c>
      <c r="L17" s="64">
        <v>12492.951721199999</v>
      </c>
      <c r="M17" s="64">
        <v>11098.923925167701</v>
      </c>
      <c r="N17" s="64">
        <f t="shared" si="1"/>
        <v>1394.0277960322983</v>
      </c>
      <c r="O17" s="64">
        <f t="shared" si="2"/>
        <v>173.51321834999999</v>
      </c>
    </row>
    <row r="18" spans="7:15" ht="14.5" thickBot="1">
      <c r="G18" s="65">
        <v>44123</v>
      </c>
      <c r="H18" s="64" t="s">
        <v>94</v>
      </c>
      <c r="I18" s="64" t="s">
        <v>87</v>
      </c>
      <c r="J18" s="64" t="s">
        <v>69</v>
      </c>
      <c r="K18" s="64">
        <v>32</v>
      </c>
      <c r="L18" s="64">
        <v>30449.307249599999</v>
      </c>
      <c r="M18" s="64">
        <v>29398.0040944055</v>
      </c>
      <c r="N18" s="64">
        <f t="shared" si="1"/>
        <v>1051.3031551944987</v>
      </c>
      <c r="O18" s="64">
        <f t="shared" si="2"/>
        <v>951.54085154999996</v>
      </c>
    </row>
    <row r="19" spans="7:15" ht="14.5" thickBot="1">
      <c r="G19" s="65">
        <v>44155</v>
      </c>
      <c r="H19" s="64" t="s">
        <v>95</v>
      </c>
      <c r="I19" s="64" t="s">
        <v>87</v>
      </c>
      <c r="J19" s="64" t="s">
        <v>69</v>
      </c>
      <c r="K19" s="64">
        <v>12</v>
      </c>
      <c r="L19" s="64">
        <v>12125.302507799999</v>
      </c>
      <c r="M19" s="64">
        <v>11641.5087836776</v>
      </c>
      <c r="N19" s="64">
        <f t="shared" si="1"/>
        <v>483.793724122399</v>
      </c>
      <c r="O19" s="64">
        <f t="shared" si="2"/>
        <v>1010.4418756499999</v>
      </c>
    </row>
  </sheetData>
  <phoneticPr fontId="19"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2532-20A5-46F1-992B-FD74C2C5AAE3}">
  <dimension ref="A1:D3"/>
  <sheetViews>
    <sheetView showGridLines="0" workbookViewId="0">
      <selection activeCell="C4" sqref="C4"/>
    </sheetView>
  </sheetViews>
  <sheetFormatPr defaultRowHeight="14"/>
  <cols>
    <col min="2" max="2" width="8.6640625" style="4"/>
    <col min="3" max="3" width="16.58203125" customWidth="1"/>
    <col min="4" max="4" width="18.08203125" customWidth="1"/>
  </cols>
  <sheetData>
    <row r="1" spans="1:4" ht="14.5" thickBot="1">
      <c r="A1" s="19" t="s">
        <v>215</v>
      </c>
      <c r="B1" s="86" t="s">
        <v>216</v>
      </c>
      <c r="C1" s="19" t="s">
        <v>217</v>
      </c>
      <c r="D1" s="20" t="s">
        <v>218</v>
      </c>
    </row>
    <row r="2" spans="1:4" ht="14.5" thickBot="1">
      <c r="A2" s="64" t="s">
        <v>219</v>
      </c>
      <c r="B2" s="65">
        <v>41644</v>
      </c>
      <c r="C2" s="64" t="str">
        <f>A2&amp;B2</f>
        <v>收货41644</v>
      </c>
      <c r="D2" s="64" t="str">
        <f>A2&amp;"_"&amp;TEXT(B2,"yyyy-mm-dd")</f>
        <v>收货_2014-01-05</v>
      </c>
    </row>
    <row r="3" spans="1:4">
      <c r="C3" s="87" t="str">
        <f>A2&amp;"_"&amp;TEXT(B2,"yyyy-mm-dd")</f>
        <v>收货_2014-01-05</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
  <sheetViews>
    <sheetView showGridLines="0" topLeftCell="B4" zoomScale="145" zoomScaleNormal="145" workbookViewId="0">
      <selection activeCell="C16" sqref="C16"/>
    </sheetView>
  </sheetViews>
  <sheetFormatPr defaultColWidth="19.08203125" defaultRowHeight="17.5"/>
  <cols>
    <col min="1" max="3" width="19.08203125" style="70"/>
    <col min="4" max="4" width="3.08203125" style="70" customWidth="1"/>
    <col min="5" max="5" width="36.4140625" style="70" customWidth="1"/>
    <col min="6" max="6" width="31.1640625" style="70" customWidth="1"/>
    <col min="7" max="7" width="25.1640625" style="70" customWidth="1"/>
    <col min="8" max="16384" width="19.08203125" style="70"/>
  </cols>
  <sheetData>
    <row r="1" spans="1:7">
      <c r="A1" s="69" t="s">
        <v>311</v>
      </c>
      <c r="B1" s="69"/>
      <c r="C1" s="69"/>
      <c r="E1" s="71" t="s">
        <v>176</v>
      </c>
      <c r="F1" s="69"/>
      <c r="G1" s="69"/>
    </row>
    <row r="2" spans="1:7" ht="18.5" thickBot="1">
      <c r="A2" s="72" t="s">
        <v>116</v>
      </c>
      <c r="B2" s="72" t="s">
        <v>117</v>
      </c>
      <c r="C2" s="73" t="s">
        <v>307</v>
      </c>
      <c r="E2" s="72" t="s">
        <v>122</v>
      </c>
      <c r="F2" s="72" t="s">
        <v>121</v>
      </c>
      <c r="G2" s="72" t="s">
        <v>173</v>
      </c>
    </row>
    <row r="3" spans="1:7" ht="18" thickBot="1">
      <c r="A3" s="74" t="s">
        <v>203</v>
      </c>
      <c r="B3" s="74"/>
      <c r="C3" s="74"/>
      <c r="E3" s="74" t="s">
        <v>175</v>
      </c>
      <c r="F3" s="74"/>
      <c r="G3" s="74"/>
    </row>
    <row r="4" spans="1:7" ht="18" thickBot="1">
      <c r="A4" s="74" t="s">
        <v>118</v>
      </c>
      <c r="B4" s="74"/>
      <c r="C4" s="74"/>
      <c r="E4" s="74" t="s">
        <v>168</v>
      </c>
      <c r="F4" s="74"/>
      <c r="G4" s="74"/>
    </row>
    <row r="5" spans="1:7" ht="18" thickBot="1">
      <c r="A5" s="74" t="s">
        <v>119</v>
      </c>
      <c r="B5" s="74"/>
      <c r="C5" s="74"/>
      <c r="E5" s="74" t="s">
        <v>174</v>
      </c>
      <c r="F5" s="74"/>
      <c r="G5" s="74"/>
    </row>
    <row r="6" spans="1:7" ht="18" thickBot="1">
      <c r="A6" s="74" t="s">
        <v>120</v>
      </c>
      <c r="B6" s="74"/>
      <c r="C6" s="74"/>
      <c r="E6" s="74" t="s">
        <v>309</v>
      </c>
      <c r="F6" s="74"/>
      <c r="G6" s="74"/>
    </row>
    <row r="7" spans="1:7" ht="18" thickBot="1">
      <c r="A7" s="74" t="s">
        <v>123</v>
      </c>
      <c r="B7" s="74"/>
      <c r="C7" s="74"/>
      <c r="E7" s="74" t="s">
        <v>308</v>
      </c>
      <c r="F7" s="74"/>
      <c r="G7" s="74"/>
    </row>
    <row r="8" spans="1:7" ht="18" thickBot="1">
      <c r="A8" s="74" t="s">
        <v>124</v>
      </c>
      <c r="B8" s="74"/>
      <c r="C8" s="74"/>
      <c r="E8" s="74" t="s">
        <v>310</v>
      </c>
      <c r="F8" s="74"/>
      <c r="G8" s="74"/>
    </row>
    <row r="9" spans="1:7" ht="18" thickBot="1">
      <c r="A9" s="74" t="s">
        <v>125</v>
      </c>
      <c r="B9" s="74"/>
      <c r="C9" s="74"/>
    </row>
    <row r="10" spans="1:7" ht="18" thickBot="1">
      <c r="A10" s="74" t="s">
        <v>126</v>
      </c>
      <c r="B10" s="74"/>
      <c r="C10" s="74"/>
    </row>
    <row r="11" spans="1:7" ht="18" thickBot="1">
      <c r="A11" s="74" t="s">
        <v>127</v>
      </c>
      <c r="B11" s="74"/>
      <c r="C11" s="74"/>
    </row>
    <row r="12" spans="1:7" ht="18" thickBot="1">
      <c r="A12" s="74" t="s">
        <v>128</v>
      </c>
      <c r="B12" s="74"/>
      <c r="C12" s="74"/>
    </row>
    <row r="13" spans="1:7" ht="18" thickBot="1">
      <c r="A13" s="74" t="s">
        <v>129</v>
      </c>
      <c r="B13" s="74"/>
      <c r="C13" s="74"/>
      <c r="D13" s="69"/>
      <c r="E13" s="69"/>
      <c r="F13" s="69"/>
      <c r="G13" s="69"/>
    </row>
    <row r="14" spans="1:7">
      <c r="E14" s="69"/>
    </row>
  </sheetData>
  <phoneticPr fontId="19"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M18"/>
  <sheetViews>
    <sheetView showGridLines="0" zoomScaleNormal="100" workbookViewId="0">
      <selection activeCell="E12" sqref="E12"/>
    </sheetView>
  </sheetViews>
  <sheetFormatPr defaultColWidth="9" defaultRowHeight="14"/>
  <cols>
    <col min="2" max="2" width="10.1640625" customWidth="1"/>
  </cols>
  <sheetData>
    <row r="1" spans="3:13" ht="14.5" thickBot="1">
      <c r="C1" s="19" t="s">
        <v>164</v>
      </c>
      <c r="D1" s="20" t="s">
        <v>59</v>
      </c>
      <c r="L1" s="19" t="s">
        <v>164</v>
      </c>
      <c r="M1" s="20" t="s">
        <v>59</v>
      </c>
    </row>
    <row r="2" spans="3:13" ht="14.5" thickBot="1">
      <c r="C2" s="64" t="s">
        <v>185</v>
      </c>
      <c r="D2" s="64">
        <f>VLOOKUP(C2,L2:M18,2,0)</f>
        <v>133</v>
      </c>
      <c r="L2" s="64" t="s">
        <v>181</v>
      </c>
      <c r="M2" s="64">
        <v>269</v>
      </c>
    </row>
    <row r="3" spans="3:13" ht="14.5" thickBot="1">
      <c r="C3" s="64" t="s">
        <v>182</v>
      </c>
      <c r="D3" s="64">
        <f t="shared" ref="D3:D7" si="0">VLOOKUP(C3,L3:M19,2,0)</f>
        <v>195</v>
      </c>
      <c r="L3" s="64" t="s">
        <v>182</v>
      </c>
      <c r="M3" s="64">
        <v>195</v>
      </c>
    </row>
    <row r="4" spans="3:13" ht="14.5" thickBot="1">
      <c r="C4" s="64" t="s">
        <v>186</v>
      </c>
      <c r="D4" s="64">
        <f t="shared" si="0"/>
        <v>268</v>
      </c>
      <c r="L4" s="64" t="s">
        <v>183</v>
      </c>
      <c r="M4" s="64">
        <v>140</v>
      </c>
    </row>
    <row r="5" spans="3:13" ht="14.5" thickBot="1">
      <c r="C5" s="64" t="s">
        <v>182</v>
      </c>
      <c r="D5" s="64" t="e">
        <f>VLOOKUP(C5,L5:M21,2,0)</f>
        <v>#N/A</v>
      </c>
      <c r="L5" s="64" t="s">
        <v>184</v>
      </c>
      <c r="M5" s="64">
        <v>189</v>
      </c>
    </row>
    <row r="6" spans="3:13" ht="14.5" thickBot="1">
      <c r="C6" s="64" t="s">
        <v>194</v>
      </c>
      <c r="D6" s="64">
        <f t="shared" si="0"/>
        <v>228</v>
      </c>
      <c r="L6" s="64" t="s">
        <v>185</v>
      </c>
      <c r="M6" s="64">
        <v>133</v>
      </c>
    </row>
    <row r="7" spans="3:13" ht="14.5" thickBot="1">
      <c r="C7" s="64" t="s">
        <v>195</v>
      </c>
      <c r="D7" s="64">
        <f t="shared" si="0"/>
        <v>285</v>
      </c>
      <c r="L7" s="64" t="s">
        <v>186</v>
      </c>
      <c r="M7" s="64">
        <v>268</v>
      </c>
    </row>
    <row r="8" spans="3:13" ht="14.5" thickBot="1">
      <c r="L8" s="64" t="s">
        <v>197</v>
      </c>
      <c r="M8" s="64">
        <v>165</v>
      </c>
    </row>
    <row r="9" spans="3:13" ht="14.5" thickBot="1">
      <c r="L9" s="64" t="s">
        <v>187</v>
      </c>
      <c r="M9" s="64">
        <v>111</v>
      </c>
    </row>
    <row r="10" spans="3:13" ht="14.5" thickBot="1">
      <c r="L10" s="64" t="s">
        <v>188</v>
      </c>
      <c r="M10" s="64">
        <v>108</v>
      </c>
    </row>
    <row r="11" spans="3:13" ht="14.5" thickBot="1">
      <c r="L11" s="64" t="s">
        <v>189</v>
      </c>
      <c r="M11" s="64">
        <v>269</v>
      </c>
    </row>
    <row r="12" spans="3:13" ht="14.5" thickBot="1">
      <c r="L12" s="64" t="s">
        <v>190</v>
      </c>
      <c r="M12" s="64">
        <v>240</v>
      </c>
    </row>
    <row r="13" spans="3:13" ht="14.5" thickBot="1">
      <c r="L13" s="64" t="s">
        <v>191</v>
      </c>
      <c r="M13" s="64">
        <v>296</v>
      </c>
    </row>
    <row r="14" spans="3:13" ht="14.5" thickBot="1">
      <c r="L14" s="64" t="s">
        <v>192</v>
      </c>
      <c r="M14" s="64">
        <v>186</v>
      </c>
    </row>
    <row r="15" spans="3:13" ht="14.5" thickBot="1">
      <c r="L15" s="64" t="s">
        <v>193</v>
      </c>
      <c r="M15" s="64">
        <v>133</v>
      </c>
    </row>
    <row r="16" spans="3:13" ht="14.5" thickBot="1">
      <c r="L16" s="64" t="s">
        <v>194</v>
      </c>
      <c r="M16" s="64">
        <v>228</v>
      </c>
    </row>
    <row r="17" spans="12:13" ht="14.5" thickBot="1">
      <c r="L17" s="64" t="s">
        <v>195</v>
      </c>
      <c r="M17" s="64">
        <v>285</v>
      </c>
    </row>
    <row r="18" spans="12:13" ht="18" customHeight="1" thickBot="1">
      <c r="L18" s="64" t="s">
        <v>196</v>
      </c>
      <c r="M18" s="64">
        <v>115</v>
      </c>
    </row>
  </sheetData>
  <phoneticPr fontId="19"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5"/>
  <sheetViews>
    <sheetView showGridLines="0" zoomScale="130" zoomScaleNormal="130" workbookViewId="0">
      <selection activeCell="F19" sqref="F19"/>
    </sheetView>
  </sheetViews>
  <sheetFormatPr defaultColWidth="9" defaultRowHeight="14"/>
  <cols>
    <col min="1" max="4" width="9" style="9"/>
    <col min="5" max="5" width="17.5" style="9" customWidth="1"/>
    <col min="6" max="6" width="14.1640625" style="9" customWidth="1"/>
    <col min="7" max="7" width="18.4140625" style="9" customWidth="1"/>
    <col min="8" max="8" width="21.58203125" style="9" customWidth="1"/>
    <col min="9" max="16384" width="9" style="9"/>
  </cols>
  <sheetData>
    <row r="1" spans="1:11" ht="15">
      <c r="A1" s="8" t="s">
        <v>130</v>
      </c>
      <c r="B1" s="8" t="s">
        <v>131</v>
      </c>
      <c r="C1" s="8" t="s">
        <v>132</v>
      </c>
      <c r="D1" s="8" t="s">
        <v>133</v>
      </c>
      <c r="E1" s="81" t="s">
        <v>172</v>
      </c>
      <c r="F1" s="81"/>
      <c r="G1" s="81"/>
      <c r="H1" s="81"/>
      <c r="I1" s="8"/>
      <c r="J1" s="8"/>
      <c r="K1" s="8"/>
    </row>
    <row r="2" spans="1:11" ht="15">
      <c r="A2" s="8" t="s">
        <v>134</v>
      </c>
      <c r="B2" s="8" t="s">
        <v>135</v>
      </c>
      <c r="C2" s="8" t="s">
        <v>136</v>
      </c>
      <c r="D2" s="8" t="s">
        <v>137</v>
      </c>
      <c r="E2" s="81"/>
      <c r="F2" s="81"/>
      <c r="G2" s="81"/>
      <c r="H2" s="81"/>
      <c r="I2" s="8"/>
      <c r="J2" s="8"/>
      <c r="K2" s="8"/>
    </row>
    <row r="3" spans="1:11" ht="15">
      <c r="A3" s="8" t="s">
        <v>139</v>
      </c>
      <c r="B3" s="8" t="s">
        <v>140</v>
      </c>
      <c r="C3" s="8" t="s">
        <v>141</v>
      </c>
      <c r="D3" s="8" t="s">
        <v>142</v>
      </c>
      <c r="E3" s="10"/>
      <c r="F3" s="8"/>
      <c r="G3" s="8"/>
      <c r="H3" s="8"/>
      <c r="I3" s="8"/>
      <c r="J3" s="8"/>
      <c r="K3" s="8"/>
    </row>
    <row r="4" spans="1:11" ht="18.75" customHeight="1">
      <c r="A4" s="8" t="s">
        <v>144</v>
      </c>
      <c r="B4" s="8" t="s">
        <v>145</v>
      </c>
      <c r="C4" s="8" t="s">
        <v>133</v>
      </c>
      <c r="D4" s="8" t="s">
        <v>146</v>
      </c>
      <c r="G4" s="11" t="s">
        <v>159</v>
      </c>
      <c r="H4" s="12" t="s">
        <v>169</v>
      </c>
      <c r="I4" s="8"/>
      <c r="J4" s="8"/>
      <c r="K4" s="8"/>
    </row>
    <row r="5" spans="1:11" ht="15">
      <c r="A5" s="8" t="s">
        <v>132</v>
      </c>
      <c r="B5" s="8" t="s">
        <v>133</v>
      </c>
      <c r="C5" s="8" t="s">
        <v>148</v>
      </c>
      <c r="D5" s="8" t="s">
        <v>149</v>
      </c>
      <c r="G5" s="8" t="s">
        <v>170</v>
      </c>
      <c r="H5" s="12" t="s">
        <v>138</v>
      </c>
      <c r="I5" s="13"/>
      <c r="J5" s="13"/>
      <c r="K5" s="13"/>
    </row>
    <row r="6" spans="1:11" ht="15">
      <c r="A6" s="8" t="s">
        <v>150</v>
      </c>
      <c r="B6" s="8" t="s">
        <v>151</v>
      </c>
      <c r="C6" s="8" t="s">
        <v>152</v>
      </c>
      <c r="D6" s="8" t="s">
        <v>153</v>
      </c>
      <c r="G6" s="8" t="s">
        <v>171</v>
      </c>
      <c r="H6" s="12" t="s">
        <v>143</v>
      </c>
      <c r="I6" s="8"/>
      <c r="J6" s="8"/>
      <c r="K6" s="8"/>
    </row>
    <row r="7" spans="1:11" ht="18.75" customHeight="1">
      <c r="A7" s="8" t="s">
        <v>154</v>
      </c>
      <c r="B7" s="8" t="s">
        <v>139</v>
      </c>
      <c r="C7" s="8" t="s">
        <v>155</v>
      </c>
      <c r="D7" s="8" t="s">
        <v>156</v>
      </c>
      <c r="G7" s="8" t="s">
        <v>161</v>
      </c>
      <c r="H7" s="12" t="s">
        <v>147</v>
      </c>
      <c r="K7" s="8"/>
    </row>
    <row r="8" spans="1:11" ht="15.5" thickBot="1">
      <c r="A8" s="8"/>
      <c r="B8" s="8"/>
      <c r="C8" s="8"/>
      <c r="D8" s="8"/>
      <c r="K8" s="8"/>
    </row>
    <row r="9" spans="1:11" ht="15.5" thickBot="1">
      <c r="A9" s="8"/>
      <c r="C9" s="8"/>
      <c r="D9" s="8"/>
      <c r="E9" s="8" t="str">
        <f>A1&amp;B1&amp;C1&amp;D1</f>
        <v>体悟公式</v>
      </c>
      <c r="G9" s="64"/>
      <c r="H9" s="64"/>
      <c r="I9" s="64"/>
      <c r="J9" s="64"/>
      <c r="K9" s="8"/>
    </row>
    <row r="10" spans="1:11" ht="15.5" thickBot="1">
      <c r="A10" s="8"/>
      <c r="B10" s="8"/>
      <c r="C10" s="8"/>
      <c r="D10" s="8"/>
      <c r="G10" s="64"/>
      <c r="H10" s="64"/>
      <c r="I10" s="64"/>
      <c r="J10" s="64"/>
      <c r="K10" s="8"/>
    </row>
    <row r="11" spans="1:11" ht="15.5" thickBot="1">
      <c r="A11" s="8"/>
      <c r="B11" s="8"/>
      <c r="C11" s="8"/>
      <c r="D11" s="8"/>
      <c r="G11" s="64"/>
      <c r="H11" s="64"/>
      <c r="I11" s="64"/>
      <c r="J11" s="64"/>
      <c r="K11" s="8"/>
    </row>
    <row r="12" spans="1:11" ht="15.5" thickBot="1">
      <c r="A12" s="8"/>
      <c r="B12" s="8"/>
      <c r="C12" s="8"/>
      <c r="D12" s="8"/>
      <c r="G12" s="64"/>
      <c r="H12" s="64"/>
      <c r="I12" s="64"/>
      <c r="J12" s="64"/>
      <c r="K12" s="8"/>
    </row>
    <row r="13" spans="1:11" ht="15.5" thickBot="1">
      <c r="A13" s="8"/>
      <c r="B13" s="8"/>
      <c r="C13" s="8"/>
      <c r="D13" s="8"/>
      <c r="G13" s="64"/>
      <c r="H13" s="64"/>
      <c r="I13" s="64"/>
      <c r="J13" s="64"/>
      <c r="K13" s="8"/>
    </row>
    <row r="14" spans="1:11" ht="15.5" thickBot="1">
      <c r="A14" s="8"/>
      <c r="B14" s="8"/>
      <c r="C14" s="8"/>
      <c r="D14" s="8"/>
      <c r="G14" s="64"/>
      <c r="H14" s="64"/>
      <c r="I14" s="64"/>
      <c r="J14" s="64"/>
    </row>
    <row r="15" spans="1:11" ht="15.5" thickBot="1">
      <c r="A15" s="8"/>
      <c r="B15" s="8"/>
      <c r="C15" s="8"/>
      <c r="D15" s="8"/>
      <c r="G15" s="64"/>
      <c r="H15" s="64"/>
      <c r="I15" s="64"/>
      <c r="J15" s="64"/>
    </row>
  </sheetData>
  <mergeCells count="1">
    <mergeCell ref="E1:H2"/>
  </mergeCells>
  <phoneticPr fontId="1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4"/>
  <sheetViews>
    <sheetView showGridLines="0" zoomScaleNormal="100" workbookViewId="0">
      <selection activeCell="I19" sqref="I19"/>
    </sheetView>
  </sheetViews>
  <sheetFormatPr defaultColWidth="9" defaultRowHeight="14"/>
  <cols>
    <col min="1" max="1" width="9" style="14"/>
    <col min="2" max="5" width="9.08203125" style="14" customWidth="1"/>
    <col min="6" max="6" width="9.58203125" style="14" customWidth="1"/>
    <col min="7" max="7" width="9.08203125" style="14" customWidth="1"/>
    <col min="8" max="8" width="10.6640625" style="14" customWidth="1"/>
    <col min="9" max="11" width="9.08203125" style="14" customWidth="1"/>
    <col min="12" max="16384" width="9" style="14"/>
  </cols>
  <sheetData>
    <row r="1" spans="1:11">
      <c r="E1" s="17"/>
      <c r="F1" s="17" t="s">
        <v>157</v>
      </c>
      <c r="G1" s="17" t="s">
        <v>158</v>
      </c>
    </row>
    <row r="2" spans="1:11">
      <c r="E2" s="17" t="s">
        <v>200</v>
      </c>
      <c r="F2" s="17">
        <v>0.6</v>
      </c>
      <c r="G2" s="17">
        <v>0.5</v>
      </c>
    </row>
    <row r="3" spans="1:11">
      <c r="A3" s="9" t="s">
        <v>177</v>
      </c>
      <c r="C3" s="14">
        <v>0.03</v>
      </c>
    </row>
    <row r="5" spans="1:11">
      <c r="F5" s="82" t="s">
        <v>159</v>
      </c>
      <c r="G5" s="82"/>
      <c r="H5" s="82" t="s">
        <v>160</v>
      </c>
      <c r="I5" s="82"/>
      <c r="J5" s="82" t="s">
        <v>161</v>
      </c>
      <c r="K5" s="82"/>
    </row>
    <row r="6" spans="1:11">
      <c r="B6" s="83" t="s">
        <v>162</v>
      </c>
      <c r="C6" s="83"/>
      <c r="D6" s="83" t="s">
        <v>63</v>
      </c>
      <c r="E6" s="83"/>
      <c r="F6" s="83" t="s">
        <v>35</v>
      </c>
      <c r="G6" s="83"/>
      <c r="H6" s="83" t="s">
        <v>179</v>
      </c>
      <c r="I6" s="83"/>
      <c r="J6" s="83" t="s">
        <v>180</v>
      </c>
      <c r="K6" s="83"/>
    </row>
    <row r="7" spans="1:11" ht="18" thickBot="1">
      <c r="A7" s="16" t="s">
        <v>178</v>
      </c>
      <c r="B7" s="15">
        <v>2021</v>
      </c>
      <c r="C7" s="15">
        <v>2020</v>
      </c>
      <c r="D7" s="15">
        <v>2021</v>
      </c>
      <c r="E7" s="15">
        <v>2020</v>
      </c>
      <c r="F7" s="15">
        <v>2021</v>
      </c>
      <c r="G7" s="15">
        <v>2020</v>
      </c>
      <c r="H7" s="15">
        <v>2021</v>
      </c>
      <c r="I7" s="15">
        <v>2020</v>
      </c>
      <c r="J7" s="15">
        <v>2021</v>
      </c>
      <c r="K7" s="15">
        <v>2020</v>
      </c>
    </row>
    <row r="8" spans="1:11" ht="15" thickBot="1">
      <c r="A8" s="64" t="s">
        <v>220</v>
      </c>
      <c r="B8" s="64">
        <v>149</v>
      </c>
      <c r="C8" s="64">
        <v>178</v>
      </c>
      <c r="D8" s="64">
        <v>134</v>
      </c>
      <c r="E8" s="64">
        <v>149</v>
      </c>
      <c r="F8" s="64"/>
      <c r="G8" s="64"/>
      <c r="H8" s="64"/>
      <c r="I8" s="64"/>
      <c r="J8" s="64"/>
      <c r="K8" s="64"/>
    </row>
    <row r="9" spans="1:11" ht="15" thickBot="1">
      <c r="A9" s="64" t="s">
        <v>221</v>
      </c>
      <c r="B9" s="64">
        <v>139</v>
      </c>
      <c r="C9" s="64">
        <v>175</v>
      </c>
      <c r="D9" s="64">
        <v>186</v>
      </c>
      <c r="E9" s="64">
        <v>151</v>
      </c>
      <c r="F9" s="64"/>
      <c r="G9" s="64"/>
      <c r="H9" s="64"/>
      <c r="I9" s="64"/>
      <c r="J9" s="64"/>
      <c r="K9" s="64"/>
    </row>
    <row r="10" spans="1:11" ht="15" thickBot="1">
      <c r="A10" s="64" t="s">
        <v>222</v>
      </c>
      <c r="B10" s="64">
        <v>113</v>
      </c>
      <c r="C10" s="64">
        <v>172</v>
      </c>
      <c r="D10" s="64">
        <v>189</v>
      </c>
      <c r="E10" s="64">
        <v>102</v>
      </c>
      <c r="F10" s="64"/>
      <c r="G10" s="64"/>
      <c r="H10" s="64"/>
      <c r="I10" s="64"/>
      <c r="J10" s="64"/>
      <c r="K10" s="64"/>
    </row>
    <row r="11" spans="1:11" ht="15" thickBot="1">
      <c r="A11" s="64" t="s">
        <v>223</v>
      </c>
      <c r="B11" s="64">
        <v>100</v>
      </c>
      <c r="C11" s="64">
        <v>165</v>
      </c>
      <c r="D11" s="64">
        <v>191</v>
      </c>
      <c r="E11" s="64">
        <v>199</v>
      </c>
      <c r="F11" s="64"/>
      <c r="G11" s="64"/>
      <c r="H11" s="64"/>
      <c r="I11" s="64"/>
      <c r="J11" s="64"/>
      <c r="K11" s="64"/>
    </row>
    <row r="12" spans="1:11" ht="15" thickBot="1">
      <c r="A12" s="64" t="s">
        <v>224</v>
      </c>
      <c r="B12" s="64">
        <v>126</v>
      </c>
      <c r="C12" s="64">
        <v>189</v>
      </c>
      <c r="D12" s="64">
        <v>112</v>
      </c>
      <c r="E12" s="64">
        <v>154</v>
      </c>
      <c r="F12" s="64"/>
      <c r="G12" s="64"/>
      <c r="H12" s="64"/>
      <c r="I12" s="64"/>
      <c r="J12" s="64"/>
      <c r="K12" s="64"/>
    </row>
    <row r="13" spans="1:11" ht="15" thickBot="1">
      <c r="A13" s="64" t="s">
        <v>225</v>
      </c>
      <c r="B13" s="64">
        <v>147</v>
      </c>
      <c r="C13" s="64">
        <v>174</v>
      </c>
      <c r="D13" s="64">
        <v>156</v>
      </c>
      <c r="E13" s="64">
        <v>175</v>
      </c>
      <c r="F13" s="64"/>
      <c r="G13" s="64"/>
      <c r="H13" s="64"/>
      <c r="I13" s="64"/>
      <c r="J13" s="64"/>
      <c r="K13" s="64"/>
    </row>
    <row r="14" spans="1:11" ht="15" thickBot="1">
      <c r="A14" s="64" t="s">
        <v>226</v>
      </c>
      <c r="B14" s="64">
        <v>142</v>
      </c>
      <c r="C14" s="64">
        <v>102</v>
      </c>
      <c r="D14" s="64">
        <v>166</v>
      </c>
      <c r="E14" s="64">
        <v>150</v>
      </c>
      <c r="F14" s="64"/>
      <c r="G14" s="64"/>
      <c r="H14" s="64"/>
      <c r="I14" s="64"/>
      <c r="J14" s="64"/>
      <c r="K14" s="64"/>
    </row>
  </sheetData>
  <mergeCells count="8">
    <mergeCell ref="F5:G5"/>
    <mergeCell ref="H5:I5"/>
    <mergeCell ref="J5:K5"/>
    <mergeCell ref="B6:C6"/>
    <mergeCell ref="D6:E6"/>
    <mergeCell ref="F6:G6"/>
    <mergeCell ref="H6:I6"/>
    <mergeCell ref="J6:K6"/>
  </mergeCells>
  <phoneticPr fontId="3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公式基础</vt:lpstr>
      <vt:lpstr>函数基础</vt:lpstr>
      <vt:lpstr>错误类型</vt:lpstr>
      <vt:lpstr>运算符</vt:lpstr>
      <vt:lpstr>文本连接日期注意</vt:lpstr>
      <vt:lpstr>TRUE VS FALSE</vt:lpstr>
      <vt:lpstr>为什么我的vlookup会出现错误值</vt:lpstr>
      <vt:lpstr>引用基础</vt:lpstr>
      <vt:lpstr>练习1 引用</vt:lpstr>
      <vt:lpstr>作业 累计</vt:lpstr>
      <vt:lpstr>练习 九九乘法表  作业</vt:lpstr>
      <vt:lpstr>F9 层层分解1</vt:lpstr>
      <vt:lpstr>F9 层层分解2</vt:lpstr>
      <vt:lpstr>公式审核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玲</dc:creator>
  <cp:lastModifiedBy>XV</cp:lastModifiedBy>
  <dcterms:created xsi:type="dcterms:W3CDTF">2015-06-05T18:19:00Z</dcterms:created>
  <dcterms:modified xsi:type="dcterms:W3CDTF">2024-07-24T12:45:53Z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58ED55F66C7443BB8932B542F7298B92</vt:lpwstr>
  </property>
  <property fmtid="{D5CDD505-2E9C-101B-9397-08002B2CF9AE}" pid="3" name="KSOProductBuildVer">
    <vt:lpwstr>2052-11.1.0.10495</vt:lpwstr>
  </property>
</Properties>
</file>