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ucky\PycharmProjects\录制视频\Excel数据分析\课件\"/>
    </mc:Choice>
  </mc:AlternateContent>
  <bookViews>
    <workbookView xWindow="-110" yWindow="-110" windowWidth="23260" windowHeight="12720" tabRatio="1000" activeTab="6"/>
  </bookViews>
  <sheets>
    <sheet name="IF" sheetId="13" r:id="rId1"/>
    <sheet name="AND OR" sheetId="14" r:id="rId2"/>
    <sheet name="IFERROR IFNA" sheetId="12" r:id="rId3"/>
    <sheet name="IFS（2019和365版本）" sheetId="11" r:id="rId4"/>
    <sheet name="SWITCH（2016及以上版本）" sheetId="8" r:id="rId5"/>
    <sheet name="案例1 提成计算 作业" sheetId="3" r:id="rId6"/>
    <sheet name="信息类函数" sheetId="1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7" l="1"/>
  <c r="F13" i="17"/>
  <c r="H12" i="17"/>
  <c r="F12" i="17"/>
  <c r="H11" i="17"/>
  <c r="F11" i="17"/>
  <c r="H10" i="17"/>
  <c r="G10" i="17"/>
  <c r="F10" i="17"/>
  <c r="H9" i="17"/>
  <c r="F9" i="17"/>
  <c r="H8" i="17"/>
  <c r="F8" i="17"/>
  <c r="H7" i="17"/>
  <c r="F7" i="17"/>
  <c r="H5" i="17"/>
  <c r="F5" i="17"/>
  <c r="H4" i="17"/>
  <c r="F4" i="17"/>
  <c r="H3" i="17"/>
  <c r="F3" i="17"/>
  <c r="H2" i="17"/>
  <c r="F2" i="17"/>
  <c r="F22" i="13"/>
  <c r="E22" i="13"/>
  <c r="D22" i="13"/>
  <c r="F21" i="13"/>
  <c r="E21" i="13"/>
  <c r="D21" i="13"/>
  <c r="F20" i="13"/>
  <c r="E20" i="13"/>
  <c r="D20" i="13"/>
  <c r="F19" i="13"/>
  <c r="E19" i="13"/>
  <c r="D19" i="13"/>
  <c r="F18" i="13"/>
  <c r="E18" i="13"/>
  <c r="D18" i="13"/>
  <c r="F17" i="13"/>
  <c r="E17" i="13"/>
  <c r="D17" i="13"/>
</calcChain>
</file>

<file path=xl/sharedStrings.xml><?xml version="1.0" encoding="utf-8"?>
<sst xmlns="http://schemas.openxmlformats.org/spreadsheetml/2006/main" count="460" uniqueCount="237">
  <si>
    <t>IF</t>
  </si>
  <si>
    <t>对条件进行判断并返回指定内容。</t>
  </si>
  <si>
    <t>基础语法：</t>
  </si>
  <si>
    <t>IF(logical_test, [value_if_true], [value_if_false])</t>
  </si>
  <si>
    <t>中文翻译：</t>
  </si>
  <si>
    <t>IF(判断条件,判断条件成立返回的值,判断条件不成立返回的值)</t>
  </si>
  <si>
    <t>如果…那么…否则…</t>
  </si>
  <si>
    <t>《《《应用案例》》》</t>
  </si>
  <si>
    <t>实际费用</t>
  </si>
  <si>
    <t>预算</t>
  </si>
  <si>
    <t>是否超预算</t>
  </si>
  <si>
    <t>模拟答案</t>
  </si>
  <si>
    <t>分数</t>
  </si>
  <si>
    <t>大于80得优</t>
  </si>
  <si>
    <t>员工</t>
  </si>
  <si>
    <t>纸条颜色</t>
  </si>
  <si>
    <t>奖品</t>
  </si>
  <si>
    <t>引用单元格里的值</t>
  </si>
  <si>
    <t>奖品规则</t>
  </si>
  <si>
    <t>超出预算</t>
  </si>
  <si>
    <t>优</t>
  </si>
  <si>
    <t>俞明</t>
  </si>
  <si>
    <t>红色</t>
  </si>
  <si>
    <t>微波炉</t>
  </si>
  <si>
    <t>正常</t>
  </si>
  <si>
    <t>其他</t>
  </si>
  <si>
    <t>许安</t>
  </si>
  <si>
    <t>蓝色</t>
  </si>
  <si>
    <t>无人飞机</t>
  </si>
  <si>
    <t>绿色</t>
  </si>
  <si>
    <t>自行车</t>
  </si>
  <si>
    <t>万兰</t>
  </si>
  <si>
    <t>75</t>
  </si>
  <si>
    <t>谢雯</t>
  </si>
  <si>
    <t>如果学生成绩60分以下为差，60—80分（不含80分）为中，80-90分（不含90分）为良，90分以上为优</t>
  </si>
  <si>
    <t>学生成绩单</t>
  </si>
  <si>
    <t>反面例子</t>
  </si>
  <si>
    <t>清晰地逻辑关系</t>
  </si>
  <si>
    <t>学号</t>
  </si>
  <si>
    <t>语文</t>
  </si>
  <si>
    <t>逻辑关系错误</t>
  </si>
  <si>
    <t>逻辑关系遗漏</t>
  </si>
  <si>
    <t>繁琐冗余的公式</t>
  </si>
  <si>
    <t>举例1</t>
  </si>
  <si>
    <t>举例2</t>
  </si>
  <si>
    <t>0914003</t>
  </si>
  <si>
    <t>0914004</t>
  </si>
  <si>
    <t>0914005</t>
  </si>
  <si>
    <t>0914006</t>
  </si>
  <si>
    <t>0914007</t>
  </si>
  <si>
    <t>0914008</t>
  </si>
  <si>
    <t>等级</t>
  </si>
  <si>
    <t>E</t>
  </si>
  <si>
    <t>&gt;89</t>
  </si>
  <si>
    <t>A</t>
  </si>
  <si>
    <t>&gt;79</t>
  </si>
  <si>
    <t>B</t>
  </si>
  <si>
    <t>C</t>
  </si>
  <si>
    <t>&gt;69</t>
  </si>
  <si>
    <t>&gt;59</t>
  </si>
  <si>
    <t>D</t>
  </si>
  <si>
    <t>&lt;=59</t>
  </si>
  <si>
    <t>作用：</t>
  </si>
  <si>
    <t>扩大用于执行逻辑检验的其他函数的效用</t>
  </si>
  <si>
    <t>AND</t>
  </si>
  <si>
    <t>AND(判断条件1, 判断条件2, ...)</t>
  </si>
  <si>
    <t>并且：一假则假</t>
  </si>
  <si>
    <t>所有的条件都成立，返回逻辑值TRUE,否则返回FALSE</t>
  </si>
  <si>
    <t>*</t>
  </si>
  <si>
    <t>(条件1)*(条件2)</t>
  </si>
  <si>
    <t>OR</t>
  </si>
  <si>
    <t>OR(判断条件1, 判断条件2, ...)</t>
  </si>
  <si>
    <t>或者：一真则真</t>
  </si>
  <si>
    <t>任一条件成立，返回逻辑值TRUE,否则返回FALSE</t>
  </si>
  <si>
    <t>+</t>
  </si>
  <si>
    <t>(条件1)+(条件2)</t>
  </si>
  <si>
    <t>注意事项：</t>
  </si>
  <si>
    <t>参数的计算结果必须是逻辑值（如 TRUE 或 FALSE）</t>
  </si>
  <si>
    <t>如果指定的单元格区域未包含逻辑值，则 AND 函数将返回错误值 #VALUE!</t>
  </si>
  <si>
    <t>女性或50岁以上员工，奖励200元</t>
  </si>
  <si>
    <t>男性并且50岁以上员工，奖励200元</t>
  </si>
  <si>
    <t>性别</t>
  </si>
  <si>
    <t>年龄</t>
  </si>
  <si>
    <t>奖励</t>
  </si>
  <si>
    <t>女</t>
  </si>
  <si>
    <t>男</t>
  </si>
  <si>
    <t>并列关系</t>
  </si>
  <si>
    <t>姓名</t>
  </si>
  <si>
    <t>烈士子女</t>
  </si>
  <si>
    <t>民族</t>
  </si>
  <si>
    <t>独生子女</t>
  </si>
  <si>
    <t>加分</t>
  </si>
  <si>
    <t>类型</t>
  </si>
  <si>
    <t>指标</t>
  </si>
  <si>
    <t>曾惠</t>
  </si>
  <si>
    <t>是</t>
  </si>
  <si>
    <t>汉族</t>
  </si>
  <si>
    <t>AC</t>
  </si>
  <si>
    <t>宋良</t>
  </si>
  <si>
    <t>否</t>
  </si>
  <si>
    <t>回族</t>
  </si>
  <si>
    <t>赵婵</t>
  </si>
  <si>
    <t>彝族</t>
  </si>
  <si>
    <t>AB</t>
  </si>
  <si>
    <t>贾彩</t>
  </si>
  <si>
    <t>马丽</t>
  </si>
  <si>
    <t>ABC</t>
  </si>
  <si>
    <t>模拟结果</t>
  </si>
  <si>
    <t>直解</t>
  </si>
  <si>
    <t>分析解</t>
  </si>
  <si>
    <t>市区常住户口年限</t>
  </si>
  <si>
    <t>家庭人均住房面积(平方米)</t>
  </si>
  <si>
    <t>家庭年收入(元)</t>
  </si>
  <si>
    <t>用逻辑值</t>
  </si>
  <si>
    <t>用运算符</t>
  </si>
  <si>
    <t>康青</t>
  </si>
  <si>
    <t>白鹄</t>
  </si>
  <si>
    <t>刘斯云</t>
  </si>
  <si>
    <t>职务</t>
  </si>
  <si>
    <t>总经理</t>
  </si>
  <si>
    <t>副总经理</t>
  </si>
  <si>
    <t>文员</t>
  </si>
  <si>
    <t>部门经理</t>
  </si>
  <si>
    <t>销售员</t>
  </si>
  <si>
    <t>副总+50</t>
  </si>
  <si>
    <t>总经理+50</t>
  </si>
  <si>
    <t>人资经理</t>
  </si>
  <si>
    <t>男性在加50</t>
  </si>
  <si>
    <t>财务经理</t>
  </si>
  <si>
    <t>IFERROR</t>
  </si>
  <si>
    <t>如果公式的计算结果为错误，则返回您指定的值；否则将返回公式的结果。</t>
  </si>
  <si>
    <t>使用格式：</t>
  </si>
  <si>
    <t>IFERROR(value, value_if_error)</t>
  </si>
  <si>
    <t>IFERROR(值或表达式，公式的计算结果为错误时要返回的值)</t>
  </si>
  <si>
    <t>如果 value 或 value_if_error 是空单元格，则 IFERROR 将其视为空字符串值 ("")。</t>
  </si>
  <si>
    <t>IFNA</t>
  </si>
  <si>
    <t>判断公式是否出现#N/A错误</t>
  </si>
  <si>
    <t>IFNA(value, value_if_error)</t>
  </si>
  <si>
    <t>IFNA(值或表达式,值或表达式返回#N/A错误时想要输出的信息)</t>
  </si>
  <si>
    <t>产品编号</t>
  </si>
  <si>
    <t>金额</t>
  </si>
  <si>
    <t>数量</t>
  </si>
  <si>
    <t>无信息</t>
  </si>
  <si>
    <t>IFS</t>
  </si>
  <si>
    <t>避免IF函数嵌套</t>
  </si>
  <si>
    <t xml:space="preserve"> IFS(logical_test1,value_if_true1,logical_test2,value_if_true2,...)</t>
  </si>
  <si>
    <t>IFS(判断条件1，真值1，判断条件2，真值2……，判断条件N，真值N）</t>
  </si>
  <si>
    <r>
      <rPr>
        <sz val="18"/>
        <rFont val="思源黑体 Bold"/>
        <family val="2"/>
        <charset val="134"/>
      </rPr>
      <t>IFS函数检查是否满足一个或多个条件，且是否返回与</t>
    </r>
    <r>
      <rPr>
        <sz val="18"/>
        <color rgb="FFFF0000"/>
        <rFont val="思源黑体 Bold"/>
        <family val="2"/>
        <charset val="134"/>
      </rPr>
      <t>第一个TRUE条件对应的值</t>
    </r>
  </si>
  <si>
    <t>IFS 函数允许测试最多 127 个不同的条件</t>
  </si>
  <si>
    <t>销售额</t>
  </si>
  <si>
    <t>提成</t>
  </si>
  <si>
    <t>提成比例</t>
  </si>
  <si>
    <t>F</t>
  </si>
  <si>
    <t>&lt;=3000</t>
  </si>
  <si>
    <t>&lt;7000</t>
  </si>
  <si>
    <t>&lt;12000</t>
  </si>
  <si>
    <t>12000以上</t>
  </si>
  <si>
    <t>SWITCH</t>
  </si>
  <si>
    <t>SWITCH(expression,value1,result1,[defult_or_value2,result2],..,[defult_or_value126,result126]</t>
  </si>
  <si>
    <t>SWITCH(表达式, 值1, 结果1, [默认值 或 值2, 结果2],…[默认值 或 值3, 结果3])</t>
  </si>
  <si>
    <t>参数定义：</t>
  </si>
  <si>
    <t>Expression </t>
  </si>
  <si>
    <t> 必须。 表达式的值将于value1（值1）至valueN（值N）比较</t>
  </si>
  <si>
    <t>ValueN </t>
  </si>
  <si>
    <t>valueN（值N）的值与表达式比较</t>
  </si>
  <si>
    <t>ResultN</t>
  </si>
  <si>
    <t>resultN（结果N）是valueN（值N）与表达式的结果匹配时返回的值。此参数必须为每一个valueN（值N）设定</t>
  </si>
  <si>
    <t>defult</t>
  </si>
  <si>
    <t>默认值。当表达式的值与所有提供的值都不匹配时，函数返回默认值。默认值没有与之对应的结果参数，并且默认值总是函数的最后一个参数</t>
  </si>
  <si>
    <r>
      <rPr>
        <sz val="18"/>
        <rFont val="思源黑体 Bold"/>
        <family val="2"/>
        <charset val="134"/>
      </rPr>
      <t>跟据值列表计算一个值（称为表达式），并返回与</t>
    </r>
    <r>
      <rPr>
        <sz val="18"/>
        <color rgb="FFFF0000"/>
        <rFont val="思源黑体 Bold"/>
        <family val="2"/>
        <charset val="134"/>
      </rPr>
      <t>第一个匹配值</t>
    </r>
    <r>
      <rPr>
        <sz val="18"/>
        <rFont val="思源黑体 Bold"/>
        <family val="2"/>
        <charset val="134"/>
      </rPr>
      <t>对应的结果。如果不匹配，则可能返回可选默认值</t>
    </r>
  </si>
  <si>
    <t>不支持范围匹配如：&gt;=，&lt;=数的范围</t>
  </si>
  <si>
    <t>ifs可以按区间进行判断，而switch只能按固定值进行判断</t>
  </si>
  <si>
    <t>季度</t>
  </si>
  <si>
    <t>第一季度</t>
  </si>
  <si>
    <t>第二季度</t>
  </si>
  <si>
    <t>第三季度</t>
  </si>
  <si>
    <t>第四季度</t>
  </si>
  <si>
    <t>2021/13/1</t>
  </si>
  <si>
    <t>错误</t>
  </si>
  <si>
    <t>员工级别</t>
  </si>
  <si>
    <t>销量</t>
  </si>
  <si>
    <t>题目说明：</t>
  </si>
  <si>
    <t>资深</t>
  </si>
  <si>
    <t>1、根据员工级别以及销量，计算提成</t>
  </si>
  <si>
    <t>2、初级员工，销量&gt;=30台，每台提成400元；不足30台，每台提成220元</t>
  </si>
  <si>
    <t>高级</t>
  </si>
  <si>
    <t>3、高级员工，销量&gt;=30台，每台提成500元；不足30台，每台提成280元</t>
  </si>
  <si>
    <t>初级</t>
  </si>
  <si>
    <t>4、资深员工，销量&gt;=30台，每台提成600元；&gt;=20台，每台提成500元；不足20台每台提成100元</t>
  </si>
  <si>
    <t>函数</t>
  </si>
  <si>
    <t>参数</t>
  </si>
  <si>
    <t>中文翻译</t>
  </si>
  <si>
    <t>结果</t>
  </si>
  <si>
    <t>实例1</t>
  </si>
  <si>
    <t>示例2</t>
  </si>
  <si>
    <t>ISBLANK</t>
  </si>
  <si>
    <t xml:space="preserve">value
空白（空单元格）、错误值、逻辑值、文本、数字、引用值，或者引用要测试的以上任意值的名称
</t>
  </si>
  <si>
    <t>判断值是否为空白单元格</t>
  </si>
  <si>
    <t>逻辑值TRUE或FALSE</t>
  </si>
  <si>
    <t>ISLOGICAL</t>
  </si>
  <si>
    <t>判断值是否为逻辑值</t>
  </si>
  <si>
    <t>ISTEXT</t>
  </si>
  <si>
    <t>判断值是否是文本</t>
  </si>
  <si>
    <t>你好</t>
  </si>
  <si>
    <t>ISNOTTEXT</t>
  </si>
  <si>
    <t>判断值是否不是文本</t>
  </si>
  <si>
    <t>ISNUMBER</t>
  </si>
  <si>
    <t>判断值是否为数值</t>
  </si>
  <si>
    <t>ISEVEN</t>
  </si>
  <si>
    <t>判断值是否为偶数</t>
  </si>
  <si>
    <t>ISODD</t>
  </si>
  <si>
    <t>判断值是否为奇数</t>
  </si>
  <si>
    <t>ISREF</t>
  </si>
  <si>
    <t>判断值是否为单元格引用</t>
  </si>
  <si>
    <t>ISFORMULA</t>
  </si>
  <si>
    <t>判断值是否为公式</t>
  </si>
  <si>
    <t>1+2+3</t>
  </si>
  <si>
    <t>ISNA</t>
  </si>
  <si>
    <t>判断值是否为#N/A(值不存在）</t>
  </si>
  <si>
    <t>ISERR</t>
  </si>
  <si>
    <t>判断值是否为任意错误值（除去#N/A）</t>
  </si>
  <si>
    <t>ISERROR</t>
  </si>
  <si>
    <t>判断值是否为任意错误值</t>
  </si>
  <si>
    <t>IS 类函数的参数 value 是不可转换的</t>
  </si>
  <si>
    <t>实际意义</t>
  </si>
  <si>
    <t>IS类函数在公式检验计算结果时十分有用.当它与函数 IF 结合在一起使用时，可以提供一种方法用来在公式中查出错误值</t>
  </si>
  <si>
    <t>身份证号码</t>
  </si>
  <si>
    <t>倒数第二位</t>
  </si>
  <si>
    <t>410621198710946055</t>
  </si>
  <si>
    <t>410621198210911852</t>
  </si>
  <si>
    <t>410621198310936066</t>
  </si>
  <si>
    <t>410621198310513855</t>
  </si>
  <si>
    <t>410621198810931815</t>
  </si>
  <si>
    <t>410621198710702443</t>
  </si>
  <si>
    <t>410621198110328091</t>
  </si>
  <si>
    <t>410621198010180899</t>
  </si>
  <si>
    <t>410621198310253604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</si>
</sst>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1">
    <font>
      <sz val="11"/>
      <color theme="1"/>
      <name val="思源黑体 CN Regular"/>
      <charset val="134"/>
      <scheme val="minor"/>
    </font>
    <font>
      <sz val="16"/>
      <color theme="1"/>
      <name val="思源黑体 CN Regular"/>
      <family val="2"/>
      <scheme val="minor"/>
    </font>
    <font>
      <sz val="11"/>
      <color theme="1"/>
      <name val="思源黑体 CN Regular"/>
      <family val="2"/>
      <scheme val="minor"/>
    </font>
    <font>
      <b/>
      <sz val="12"/>
      <color theme="0"/>
      <name val="思源黑体 CN Regular"/>
      <family val="2"/>
      <scheme val="minor"/>
    </font>
    <font>
      <sz val="12"/>
      <color theme="1"/>
      <name val="Arial Unicode MS"/>
      <family val="2"/>
    </font>
    <font>
      <sz val="16"/>
      <color rgb="FFFF0000"/>
      <name val="思源黑体 CN Regular"/>
      <family val="2"/>
      <scheme val="minor"/>
    </font>
    <font>
      <b/>
      <sz val="12"/>
      <color theme="0"/>
      <name val="Microsoft YaHei UI"/>
      <family val="2"/>
      <charset val="134"/>
    </font>
    <font>
      <sz val="12"/>
      <color theme="1"/>
      <name val="思源黑体 CN Regular"/>
      <family val="2"/>
      <scheme val="minor"/>
    </font>
    <font>
      <sz val="12"/>
      <color theme="1"/>
      <name val="Microsoft YaHei UI"/>
      <family val="2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8"/>
      <color theme="1"/>
      <name val="思源黑体 Bold"/>
      <family val="2"/>
      <charset val="134"/>
    </font>
    <font>
      <sz val="18"/>
      <color theme="0"/>
      <name val="思源黑体 Bold"/>
      <family val="2"/>
      <charset val="134"/>
    </font>
    <font>
      <sz val="18"/>
      <color theme="0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b/>
      <sz val="26"/>
      <color theme="1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b/>
      <sz val="18"/>
      <color theme="1"/>
      <name val="宋体"/>
      <family val="3"/>
      <charset val="134"/>
    </font>
    <font>
      <sz val="18"/>
      <name val="思源黑体 Bold"/>
      <family val="2"/>
      <charset val="134"/>
    </font>
    <font>
      <sz val="22"/>
      <color theme="0"/>
      <name val="思源黑体 Bold"/>
      <family val="2"/>
      <charset val="134"/>
    </font>
    <font>
      <sz val="18"/>
      <name val="宋体"/>
      <family val="3"/>
      <charset val="134"/>
    </font>
    <font>
      <b/>
      <sz val="36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b/>
      <sz val="12"/>
      <color theme="0"/>
      <name val="微软雅黑"/>
      <family val="2"/>
      <charset val="134"/>
    </font>
    <font>
      <sz val="18"/>
      <color theme="1"/>
      <name val="思源黑体 Bold"/>
      <family val="2"/>
      <charset val="134"/>
    </font>
    <font>
      <b/>
      <sz val="18"/>
      <color rgb="FFFF0000"/>
      <name val="思源黑体 Bold"/>
      <family val="2"/>
      <charset val="134"/>
    </font>
    <font>
      <b/>
      <sz val="18"/>
      <color theme="1"/>
      <name val="思源黑体 Bold"/>
      <family val="2"/>
      <charset val="134"/>
    </font>
    <font>
      <sz val="18"/>
      <color rgb="FFFF0000"/>
      <name val="思源黑体 Bold"/>
      <family val="2"/>
      <charset val="134"/>
    </font>
    <font>
      <sz val="18"/>
      <name val="思源黑体 Bold"/>
      <family val="2"/>
      <charset val="134"/>
    </font>
    <font>
      <sz val="22"/>
      <color theme="0"/>
      <name val="思源黑体 Bold"/>
      <family val="2"/>
      <charset val="134"/>
    </font>
    <font>
      <sz val="12"/>
      <color theme="1"/>
      <name val="思源黑体 Bold"/>
      <family val="2"/>
      <charset val="134"/>
    </font>
    <font>
      <b/>
      <sz val="12"/>
      <color theme="0"/>
      <name val="思源黑体 Bold"/>
      <family val="2"/>
      <charset val="134"/>
    </font>
    <font>
      <sz val="11"/>
      <color theme="1"/>
      <name val="思源黑体 Bold"/>
      <family val="2"/>
      <charset val="134"/>
    </font>
    <font>
      <sz val="12"/>
      <color theme="0"/>
      <name val="思源黑体 Bold"/>
      <family val="2"/>
      <charset val="134"/>
    </font>
    <font>
      <sz val="12"/>
      <color rgb="FFFF0000"/>
      <name val="思源黑体 Bold"/>
      <family val="2"/>
      <charset val="134"/>
    </font>
    <font>
      <b/>
      <sz val="36"/>
      <color theme="1"/>
      <name val="思源黑体 Bold"/>
      <family val="2"/>
      <charset val="134"/>
    </font>
    <font>
      <sz val="18"/>
      <color rgb="FFFF0000"/>
      <name val="宋体"/>
      <family val="3"/>
      <charset val="134"/>
    </font>
    <font>
      <sz val="18"/>
      <color theme="1"/>
      <name val="宋体"/>
      <family val="3"/>
      <charset val="134"/>
    </font>
    <font>
      <sz val="18"/>
      <name val="宋体"/>
      <family val="3"/>
      <charset val="134"/>
    </font>
    <font>
      <sz val="11"/>
      <color theme="0"/>
      <name val="思源黑体 CN Light"/>
      <charset val="134"/>
    </font>
    <font>
      <sz val="9"/>
      <name val="思源黑体 CN Regular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4F4F4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mediumDashed">
        <color theme="1" tint="0.499984740745262"/>
      </left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theme="1" tint="0.499984740745262"/>
      </left>
      <right/>
      <top style="double">
        <color theme="1" tint="0.499984740745262"/>
      </top>
      <bottom style="double">
        <color theme="1" tint="0.499984740745262"/>
      </bottom>
      <diagonal/>
    </border>
    <border>
      <left/>
      <right/>
      <top style="double">
        <color theme="1" tint="0.499984740745262"/>
      </top>
      <bottom style="double">
        <color theme="1" tint="0.499984740745262"/>
      </bottom>
      <diagonal/>
    </border>
    <border>
      <left/>
      <right style="double">
        <color theme="1" tint="0.499984740745262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auto="1"/>
      </left>
      <right/>
      <top/>
      <bottom style="mediumDashed">
        <color theme="1" tint="0.499984740745262"/>
      </bottom>
      <diagonal/>
    </border>
    <border>
      <left/>
      <right/>
      <top/>
      <bottom style="mediumDashed">
        <color theme="1" tint="0.499984740745262"/>
      </bottom>
      <diagonal/>
    </border>
    <border>
      <left style="mediumDashed">
        <color theme="1" tint="0.499984740745262"/>
      </left>
      <right/>
      <top style="mediumDashed">
        <color theme="1" tint="0.499984740745262"/>
      </top>
      <bottom style="mediumDashed">
        <color theme="1" tint="0.499984740745262"/>
      </bottom>
      <diagonal/>
    </border>
    <border>
      <left/>
      <right/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mediumDashed">
        <color theme="1" tint="0.499984740745262"/>
      </right>
      <top style="mediumDashed">
        <color theme="1" tint="0.499984740745262"/>
      </top>
      <bottom style="mediumDashed">
        <color theme="1" tint="0.499984740745262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39" fillId="6" borderId="0" applyNumberFormat="0" applyBorder="0" applyAlignment="0" applyProtection="0">
      <alignment vertical="center"/>
    </xf>
    <xf numFmtId="0" fontId="39" fillId="7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</cellStyleXfs>
  <cellXfs count="84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3" fillId="3" borderId="1" xfId="3" applyFont="1" applyFill="1" applyBorder="1" applyAlignment="1">
      <alignment horizontal="center" vertical="center"/>
    </xf>
    <xf numFmtId="0" fontId="3" fillId="3" borderId="2" xfId="3" applyFont="1" applyFill="1" applyBorder="1" applyAlignment="1">
      <alignment horizontal="center" vertical="center"/>
    </xf>
    <xf numFmtId="0" fontId="4" fillId="2" borderId="3" xfId="4" applyNumberFormat="1" applyFont="1" applyFill="1" applyBorder="1" applyAlignment="1">
      <alignment horizontal="center" vertical="center"/>
    </xf>
    <xf numFmtId="0" fontId="5" fillId="2" borderId="0" xfId="0" applyFont="1" applyFill="1" applyAlignment="1"/>
    <xf numFmtId="0" fontId="0" fillId="0" borderId="0" xfId="0" applyFont="1">
      <alignment vertical="center"/>
    </xf>
    <xf numFmtId="0" fontId="3" fillId="3" borderId="1" xfId="3" applyNumberFormat="1" applyFont="1" applyFill="1" applyBorder="1" applyAlignment="1">
      <alignment horizontal="center" vertical="center"/>
    </xf>
    <xf numFmtId="0" fontId="3" fillId="3" borderId="2" xfId="3" applyNumberFormat="1" applyFont="1" applyFill="1" applyBorder="1" applyAlignment="1">
      <alignment horizontal="center" vertical="center"/>
    </xf>
    <xf numFmtId="0" fontId="7" fillId="0" borderId="0" xfId="3" applyFont="1" applyFill="1">
      <alignment vertical="center"/>
    </xf>
    <xf numFmtId="0" fontId="7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10" fillId="0" borderId="0" xfId="0" applyFont="1">
      <alignment vertical="center"/>
    </xf>
    <xf numFmtId="0" fontId="9" fillId="0" borderId="0" xfId="3" applyFont="1">
      <alignment vertical="center"/>
    </xf>
    <xf numFmtId="0" fontId="11" fillId="4" borderId="0" xfId="0" applyFont="1" applyFill="1">
      <alignment vertical="center"/>
    </xf>
    <xf numFmtId="0" fontId="11" fillId="0" borderId="0" xfId="0" applyFont="1">
      <alignment vertical="center"/>
    </xf>
    <xf numFmtId="0" fontId="14" fillId="2" borderId="0" xfId="0" applyFont="1" applyFill="1">
      <alignment vertical="center"/>
    </xf>
    <xf numFmtId="0" fontId="11" fillId="2" borderId="0" xfId="0" applyFont="1" applyFill="1">
      <alignment vertical="center"/>
    </xf>
    <xf numFmtId="0" fontId="15" fillId="2" borderId="0" xfId="0" applyFont="1" applyFill="1" applyAlignment="1">
      <alignment horizontal="left"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>
      <alignment vertical="center"/>
    </xf>
    <xf numFmtId="0" fontId="18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 vertical="center"/>
    </xf>
    <xf numFmtId="0" fontId="19" fillId="4" borderId="0" xfId="0" applyFont="1" applyFill="1">
      <alignment vertical="center"/>
    </xf>
    <xf numFmtId="0" fontId="19" fillId="4" borderId="0" xfId="0" applyFont="1" applyFill="1" applyAlignment="1">
      <alignment horizontal="left" vertical="center"/>
    </xf>
    <xf numFmtId="0" fontId="20" fillId="2" borderId="0" xfId="0" applyFont="1" applyFill="1" applyAlignment="1">
      <alignment horizontal="right" vertical="center"/>
    </xf>
    <xf numFmtId="0" fontId="3" fillId="3" borderId="5" xfId="4" applyNumberFormat="1" applyFont="1" applyFill="1" applyBorder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14" fontId="4" fillId="2" borderId="3" xfId="4" applyNumberFormat="1" applyFont="1" applyFill="1" applyBorder="1" applyAlignment="1">
      <alignment horizontal="center" vertical="center"/>
    </xf>
    <xf numFmtId="0" fontId="22" fillId="3" borderId="5" xfId="4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vertical="center"/>
    </xf>
    <xf numFmtId="0" fontId="3" fillId="3" borderId="1" xfId="4" applyNumberFormat="1" applyFont="1" applyFill="1" applyBorder="1" applyAlignment="1">
      <alignment horizontal="center" vertical="center"/>
    </xf>
    <xf numFmtId="0" fontId="23" fillId="3" borderId="1" xfId="4" applyNumberFormat="1" applyFont="1" applyFill="1" applyBorder="1" applyAlignment="1">
      <alignment horizontal="center" vertical="center"/>
    </xf>
    <xf numFmtId="0" fontId="6" fillId="3" borderId="1" xfId="4" applyNumberFormat="1" applyFont="1" applyFill="1" applyBorder="1" applyAlignment="1">
      <alignment horizontal="center" vertical="center"/>
    </xf>
    <xf numFmtId="0" fontId="24" fillId="4" borderId="0" xfId="0" applyFont="1" applyFill="1">
      <alignment vertical="center"/>
    </xf>
    <xf numFmtId="0" fontId="24" fillId="0" borderId="0" xfId="0" applyFont="1">
      <alignment vertical="center"/>
    </xf>
    <xf numFmtId="0" fontId="25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left" vertical="center"/>
    </xf>
    <xf numFmtId="0" fontId="26" fillId="2" borderId="0" xfId="0" applyFont="1" applyFill="1" applyAlignment="1">
      <alignment horizontal="center" vertical="center"/>
    </xf>
    <xf numFmtId="0" fontId="27" fillId="2" borderId="0" xfId="0" applyFont="1" applyFill="1" applyAlignment="1">
      <alignment horizontal="left" vertical="center"/>
    </xf>
    <xf numFmtId="0" fontId="28" fillId="2" borderId="0" xfId="0" applyFont="1" applyFill="1" applyAlignment="1">
      <alignment horizontal="left" vertical="center"/>
    </xf>
    <xf numFmtId="0" fontId="28" fillId="2" borderId="0" xfId="0" applyFont="1" applyFill="1">
      <alignment vertical="center"/>
    </xf>
    <xf numFmtId="0" fontId="24" fillId="2" borderId="0" xfId="0" applyFont="1" applyFill="1">
      <alignment vertical="center"/>
    </xf>
    <xf numFmtId="0" fontId="28" fillId="2" borderId="0" xfId="0" applyFont="1" applyFill="1" applyAlignment="1">
      <alignment horizontal="right" vertical="center"/>
    </xf>
    <xf numFmtId="0" fontId="29" fillId="4" borderId="0" xfId="0" applyFont="1" applyFill="1">
      <alignment vertical="center"/>
    </xf>
    <xf numFmtId="0" fontId="29" fillId="4" borderId="0" xfId="0" applyFont="1" applyFill="1" applyAlignment="1">
      <alignment horizontal="left" vertical="center"/>
    </xf>
    <xf numFmtId="0" fontId="31" fillId="3" borderId="1" xfId="4" applyNumberFormat="1" applyFont="1" applyFill="1" applyBorder="1" applyAlignment="1">
      <alignment horizontal="center" vertical="center"/>
    </xf>
    <xf numFmtId="0" fontId="30" fillId="2" borderId="3" xfId="4" applyNumberFormat="1" applyFont="1" applyFill="1" applyBorder="1" applyAlignment="1">
      <alignment horizontal="center" vertical="center"/>
    </xf>
    <xf numFmtId="0" fontId="30" fillId="2" borderId="0" xfId="4" applyNumberFormat="1" applyFont="1" applyFill="1" applyBorder="1" applyAlignment="1">
      <alignment horizontal="center" vertical="center"/>
    </xf>
    <xf numFmtId="0" fontId="32" fillId="2" borderId="0" xfId="0" applyFont="1" applyFill="1">
      <alignment vertical="center"/>
    </xf>
    <xf numFmtId="0" fontId="33" fillId="6" borderId="5" xfId="1" applyFont="1" applyBorder="1" applyAlignment="1">
      <alignment horizontal="center" vertical="center" wrapText="1"/>
    </xf>
    <xf numFmtId="0" fontId="34" fillId="2" borderId="3" xfId="4" applyNumberFormat="1" applyFont="1" applyFill="1" applyBorder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27" fillId="2" borderId="0" xfId="0" applyFont="1" applyFill="1">
      <alignment vertical="center"/>
    </xf>
    <xf numFmtId="0" fontId="36" fillId="2" borderId="0" xfId="0" applyFont="1" applyFill="1">
      <alignment vertical="center"/>
    </xf>
    <xf numFmtId="0" fontId="37" fillId="2" borderId="0" xfId="0" applyFont="1" applyFill="1">
      <alignment vertical="center"/>
    </xf>
    <xf numFmtId="0" fontId="38" fillId="2" borderId="0" xfId="0" applyFont="1" applyFill="1" applyAlignment="1">
      <alignment horizontal="left" vertical="center"/>
    </xf>
    <xf numFmtId="0" fontId="39" fillId="6" borderId="4" xfId="1" applyBorder="1" applyAlignment="1">
      <alignment horizontal="center" vertical="center"/>
    </xf>
    <xf numFmtId="0" fontId="39" fillId="7" borderId="4" xfId="2" applyBorder="1" applyAlignment="1">
      <alignment horizontal="center" vertical="center"/>
    </xf>
    <xf numFmtId="0" fontId="39" fillId="7" borderId="16" xfId="2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0" xfId="0" applyFont="1" applyFill="1" applyBorder="1" applyAlignment="1">
      <alignment horizontal="center" vertical="center"/>
    </xf>
    <xf numFmtId="0" fontId="3" fillId="3" borderId="17" xfId="4" applyNumberFormat="1" applyFont="1" applyFill="1" applyBorder="1" applyAlignment="1">
      <alignment horizontal="center" vertical="center"/>
    </xf>
    <xf numFmtId="0" fontId="3" fillId="3" borderId="18" xfId="4" applyNumberFormat="1" applyFont="1" applyFill="1" applyBorder="1" applyAlignment="1">
      <alignment horizontal="center" vertical="center"/>
    </xf>
    <xf numFmtId="0" fontId="39" fillId="7" borderId="0" xfId="2" applyAlignment="1">
      <alignment horizontal="center" vertical="center"/>
    </xf>
    <xf numFmtId="0" fontId="39" fillId="6" borderId="0" xfId="1" applyAlignment="1">
      <alignment horizontal="center" vertical="center"/>
    </xf>
    <xf numFmtId="0" fontId="30" fillId="2" borderId="13" xfId="4" applyNumberFormat="1" applyFont="1" applyFill="1" applyBorder="1" applyAlignment="1">
      <alignment horizontal="center" vertical="center"/>
    </xf>
    <xf numFmtId="0" fontId="30" fillId="2" borderId="14" xfId="4" applyNumberFormat="1" applyFont="1" applyFill="1" applyBorder="1" applyAlignment="1">
      <alignment horizontal="center" vertical="center"/>
    </xf>
    <xf numFmtId="0" fontId="30" fillId="2" borderId="15" xfId="4" applyNumberFormat="1" applyFont="1" applyFill="1" applyBorder="1" applyAlignment="1">
      <alignment horizontal="center" vertical="center"/>
    </xf>
    <xf numFmtId="0" fontId="3" fillId="3" borderId="11" xfId="4" applyNumberFormat="1" applyFont="1" applyFill="1" applyBorder="1" applyAlignment="1">
      <alignment horizontal="center" vertical="center"/>
    </xf>
    <xf numFmtId="0" fontId="3" fillId="3" borderId="12" xfId="4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</cellXfs>
  <cellStyles count="5">
    <cellStyle name="常规" xfId="0" builtinId="0"/>
    <cellStyle name="常规 2" xfId="3"/>
    <cellStyle name="常规 3" xfId="4"/>
    <cellStyle name="着色 1" xfId="1" builtinId="29"/>
    <cellStyle name="着色 3" xfId="2" builtinId="37"/>
  </cellStyles>
  <dxfs count="0"/>
  <tableStyles count="0" defaultTableStyle="TableStyleMedium2" defaultPivotStyle="PivotStyleLight16"/>
  <colors>
    <mruColors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43</xdr:row>
      <xdr:rowOff>19051</xdr:rowOff>
    </xdr:from>
    <xdr:to>
      <xdr:col>13</xdr:col>
      <xdr:colOff>256761</xdr:colOff>
      <xdr:row>48</xdr:row>
      <xdr:rowOff>306456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5925185" y="16845915"/>
          <a:ext cx="5807710" cy="228727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补贴标准</a:t>
          </a:r>
          <a:endParaRPr lang="en-US" altLang="zh-CN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）男性按照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元，女性按照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550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1800"/>
            <a:t> 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endParaRPr lang="en-US" altLang="zh-CN" sz="18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）如果职务为“总经理或者副总经理”追加补贴</a:t>
          </a:r>
          <a:r>
            <a:rPr lang="en-US" altLang="zh-CN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18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1800"/>
            <a:t> </a:t>
          </a:r>
        </a:p>
      </xdr:txBody>
    </xdr:sp>
    <xdr:clientData/>
  </xdr:twoCellAnchor>
  <xdr:twoCellAnchor>
    <xdr:from>
      <xdr:col>7</xdr:col>
      <xdr:colOff>367665</xdr:colOff>
      <xdr:row>32</xdr:row>
      <xdr:rowOff>301183</xdr:rowOff>
    </xdr:from>
    <xdr:to>
      <xdr:col>12</xdr:col>
      <xdr:colOff>704022</xdr:colOff>
      <xdr:row>39</xdr:row>
      <xdr:rowOff>281608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6167830" y="12403536"/>
          <a:ext cx="6091698" cy="2902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/>
            <a:t>能申请经济适用房条件同时满足：</a:t>
          </a:r>
          <a:endParaRPr lang="en-US" altLang="zh-CN" sz="2000"/>
        </a:p>
        <a:p>
          <a:r>
            <a:rPr lang="zh-CN" altLang="en-US" sz="2000"/>
            <a:t>市区常住户口年限必须满</a:t>
          </a:r>
          <a:r>
            <a:rPr lang="en-US" altLang="zh-CN" sz="2000"/>
            <a:t>3</a:t>
          </a:r>
          <a:r>
            <a:rPr lang="zh-CN" altLang="en-US" sz="2000"/>
            <a:t>年</a:t>
          </a:r>
          <a:endParaRPr lang="en-US" altLang="zh-CN" sz="2000"/>
        </a:p>
        <a:p>
          <a:r>
            <a:rPr lang="zh-CN" altLang="en-US" sz="2000"/>
            <a:t>家庭人均住房面积</a:t>
          </a:r>
          <a:r>
            <a:rPr lang="en-US" altLang="zh-CN" sz="2000"/>
            <a:t>(</a:t>
          </a:r>
          <a:r>
            <a:rPr lang="zh-CN" altLang="en-US" sz="2000"/>
            <a:t>平方米</a:t>
          </a:r>
          <a:r>
            <a:rPr lang="en-US" altLang="zh-CN" sz="2000"/>
            <a:t>) </a:t>
          </a:r>
          <a:r>
            <a:rPr lang="zh-CN" altLang="en-US" sz="2000"/>
            <a:t>小于</a:t>
          </a:r>
          <a:r>
            <a:rPr lang="en-US" altLang="zh-CN" sz="2000"/>
            <a:t>15</a:t>
          </a:r>
          <a:r>
            <a:rPr lang="zh-CN" altLang="en-US" sz="2000"/>
            <a:t>平方米</a:t>
          </a:r>
          <a:endParaRPr lang="en-US" altLang="zh-CN" sz="2000"/>
        </a:p>
        <a:p>
          <a:r>
            <a:rPr lang="zh-CN" altLang="en-US" sz="2000"/>
            <a:t>家庭年收入低于</a:t>
          </a:r>
          <a:r>
            <a:rPr lang="en-US" altLang="zh-CN" sz="2000"/>
            <a:t>35200</a:t>
          </a:r>
        </a:p>
        <a:p>
          <a:endParaRPr lang="en-US" altLang="zh-CN" sz="2000"/>
        </a:p>
        <a:p>
          <a:r>
            <a:rPr lang="zh-CN" altLang="en-US" sz="2000"/>
            <a:t>思考满足一个条件即可</a:t>
          </a:r>
        </a:p>
      </xdr:txBody>
    </xdr:sp>
    <xdr:clientData/>
  </xdr:twoCellAnchor>
  <xdr:twoCellAnchor>
    <xdr:from>
      <xdr:col>7</xdr:col>
      <xdr:colOff>945790</xdr:colOff>
      <xdr:row>22</xdr:row>
      <xdr:rowOff>172691</xdr:rowOff>
    </xdr:from>
    <xdr:to>
      <xdr:col>14</xdr:col>
      <xdr:colOff>530086</xdr:colOff>
      <xdr:row>32</xdr:row>
      <xdr:rowOff>57977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6223635" y="8442325"/>
          <a:ext cx="6669405" cy="3886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左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福利发放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公司发福利：</a:t>
          </a:r>
          <a:endParaRPr lang="en-US" altLang="zh-CN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2000"/>
            <a:t> </a:t>
          </a:r>
          <a:r>
            <a:rPr lang="en-US" altLang="zh-CN" sz="2000"/>
            <a:t>1.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女员工，福利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en-US" altLang="zh-CN" sz="2000"/>
            <a:t>(</a:t>
          </a:r>
          <a:r>
            <a:rPr lang="zh-CN" altLang="en-US" sz="2000"/>
            <a:t>隐藏女员工小于</a:t>
          </a:r>
          <a:r>
            <a:rPr lang="en-US" altLang="zh-CN" sz="2000"/>
            <a:t>50)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岁以上的男性，福利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endParaRPr lang="en-US" altLang="zh-CN" sz="2000"/>
        </a:p>
        <a:p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岁以上的女员工，福利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　</a:t>
          </a:r>
          <a:endParaRPr lang="en-US" altLang="zh-CN" sz="20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zh-CN" altLang="en-US" sz="2000"/>
            <a:t> 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分析合并：公司发福利，女员工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元，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岁以上员工再加</a:t>
          </a:r>
          <a:r>
            <a:rPr lang="en-US" altLang="zh-CN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200</a:t>
          </a:r>
          <a:r>
            <a:rPr lang="zh-CN" altLang="en-US" sz="20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元</a:t>
          </a:r>
          <a:r>
            <a:rPr lang="zh-CN" altLang="en-US" sz="2000"/>
            <a:t> </a:t>
          </a:r>
          <a:endParaRPr lang="en-US" altLang="zh-CN" sz="2000"/>
        </a:p>
      </xdr:txBody>
    </xdr:sp>
    <xdr:clientData/>
  </xdr:twoCellAnchor>
</xdr:wsDr>
</file>

<file path=xl/theme/theme1.xml><?xml version="1.0" encoding="utf-8"?>
<a:theme xmlns:a="http://schemas.openxmlformats.org/drawingml/2006/main" name="正式课风格">
  <a:themeElements>
    <a:clrScheme name="focus">
      <a:dk1>
        <a:srgbClr val="000000"/>
      </a:dk1>
      <a:lt1>
        <a:sysClr val="window" lastClr="FFFFFF"/>
      </a:lt1>
      <a:dk2>
        <a:srgbClr val="FDBF6F"/>
      </a:dk2>
      <a:lt2>
        <a:srgbClr val="FF7F00"/>
      </a:lt2>
      <a:accent1>
        <a:srgbClr val="52596B"/>
      </a:accent1>
      <a:accent2>
        <a:srgbClr val="BD2010"/>
      </a:accent2>
      <a:accent3>
        <a:srgbClr val="E7BA10"/>
      </a:accent3>
      <a:accent4>
        <a:srgbClr val="33A02C"/>
      </a:accent4>
      <a:accent5>
        <a:srgbClr val="9C55AD"/>
      </a:accent5>
      <a:accent6>
        <a:srgbClr val="CEC3C6"/>
      </a:accent6>
      <a:hlink>
        <a:srgbClr val="6B9F25"/>
      </a:hlink>
      <a:folHlink>
        <a:srgbClr val="B26B02"/>
      </a:folHlink>
    </a:clrScheme>
    <a:fontScheme name="思源黑体">
      <a:majorFont>
        <a:latin typeface="思源黑体 CN Light"/>
        <a:ea typeface="思源黑体 CN Regular"/>
        <a:cs typeface=""/>
      </a:majorFont>
      <a:minorFont>
        <a:latin typeface="思源黑体 CN Light"/>
        <a:ea typeface="思源黑体 CN Regular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5"/>
  <sheetViews>
    <sheetView showGridLines="0" topLeftCell="B1" zoomScaleNormal="100" workbookViewId="0">
      <selection activeCell="B13" sqref="B13"/>
    </sheetView>
  </sheetViews>
  <sheetFormatPr defaultColWidth="8.1796875" defaultRowHeight="31.5" customHeight="1"/>
  <cols>
    <col min="1" max="1" width="8.1796875" style="20"/>
    <col min="2" max="2" width="13" style="20" customWidth="1"/>
    <col min="3" max="3" width="14.08984375" style="20" customWidth="1"/>
    <col min="4" max="4" width="14.7265625" style="20" customWidth="1"/>
    <col min="5" max="5" width="14" style="20" customWidth="1"/>
    <col min="6" max="6" width="18" style="20" customWidth="1"/>
    <col min="7" max="7" width="15.36328125" style="20" customWidth="1"/>
    <col min="8" max="8" width="23.7265625" style="20" customWidth="1"/>
    <col min="9" max="9" width="17.08984375" style="20" customWidth="1"/>
    <col min="10" max="10" width="9.1796875" style="20" customWidth="1"/>
    <col min="11" max="11" width="8.1796875" style="20"/>
    <col min="12" max="13" width="14" style="20" customWidth="1"/>
    <col min="14" max="14" width="11.36328125" style="20" customWidth="1"/>
    <col min="15" max="15" width="12.36328125" style="20" customWidth="1"/>
    <col min="16" max="16" width="16.1796875" style="20" customWidth="1"/>
    <col min="17" max="17" width="10.7265625" style="20" customWidth="1"/>
    <col min="18" max="19" width="8.1796875" style="20"/>
    <col min="20" max="20" width="10.1796875" style="20" customWidth="1"/>
    <col min="21" max="16384" width="8.1796875" style="20"/>
  </cols>
  <sheetData>
    <row r="1" spans="1:38" ht="31.5" customHeight="1">
      <c r="A1" s="68" t="s">
        <v>0</v>
      </c>
      <c r="B1" s="69"/>
      <c r="C1" s="70"/>
      <c r="D1" s="28" t="s">
        <v>1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3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4"/>
      <c r="C3" s="25" t="s">
        <v>4</v>
      </c>
      <c r="D3" s="26" t="s">
        <v>5</v>
      </c>
      <c r="E3" s="24"/>
      <c r="F3" s="24"/>
      <c r="G3" s="24"/>
      <c r="H3" s="24"/>
      <c r="I3" s="21" t="s">
        <v>6</v>
      </c>
      <c r="J3" s="24"/>
      <c r="K3" s="24"/>
      <c r="L3" s="24"/>
      <c r="M3" s="35"/>
      <c r="N3" s="24"/>
      <c r="O3" s="22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8.5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s="19" customFormat="1" ht="31.5" customHeight="1">
      <c r="A5" s="31"/>
      <c r="B5" s="32"/>
      <c r="C5" s="32"/>
      <c r="D5" s="31"/>
      <c r="E5" s="31"/>
      <c r="F5" s="31"/>
      <c r="G5" s="31" t="s">
        <v>7</v>
      </c>
      <c r="H5" s="31"/>
      <c r="I5" s="31"/>
      <c r="J5" s="32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</row>
    <row r="6" spans="1:38" ht="31.5" customHeight="1">
      <c r="A6" s="22"/>
      <c r="B6" s="29"/>
      <c r="C6" s="27"/>
      <c r="D6" s="28"/>
      <c r="E6" s="28"/>
      <c r="F6" s="22"/>
      <c r="G6" s="6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2"/>
      <c r="B7" s="39" t="s">
        <v>8</v>
      </c>
      <c r="C7" s="39" t="s">
        <v>9</v>
      </c>
      <c r="D7" s="39" t="s">
        <v>10</v>
      </c>
      <c r="E7" s="39" t="s">
        <v>11</v>
      </c>
      <c r="F7" s="22"/>
      <c r="G7" s="39" t="s">
        <v>12</v>
      </c>
      <c r="H7" s="39" t="s">
        <v>13</v>
      </c>
      <c r="I7" s="39" t="s">
        <v>13</v>
      </c>
      <c r="J7" s="39" t="s">
        <v>11</v>
      </c>
      <c r="K7" s="28"/>
      <c r="L7" s="39" t="s">
        <v>14</v>
      </c>
      <c r="M7" s="39" t="s">
        <v>15</v>
      </c>
      <c r="N7" s="39" t="s">
        <v>16</v>
      </c>
      <c r="O7" s="39" t="s">
        <v>17</v>
      </c>
      <c r="P7" s="39" t="s">
        <v>11</v>
      </c>
      <c r="Q7" s="22"/>
      <c r="R7" s="71" t="s">
        <v>18</v>
      </c>
      <c r="S7" s="72"/>
      <c r="T7" s="28"/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ht="31.5" customHeight="1">
      <c r="A8" s="22"/>
      <c r="B8" s="5">
        <v>1500</v>
      </c>
      <c r="C8" s="5">
        <v>900</v>
      </c>
      <c r="D8" s="5"/>
      <c r="E8" s="5" t="s">
        <v>19</v>
      </c>
      <c r="F8" s="22"/>
      <c r="G8" s="5">
        <v>90</v>
      </c>
      <c r="H8" s="5"/>
      <c r="I8" s="5"/>
      <c r="J8" s="5" t="s">
        <v>20</v>
      </c>
      <c r="K8" s="28"/>
      <c r="L8" s="5" t="s">
        <v>21</v>
      </c>
      <c r="M8" s="5" t="s">
        <v>22</v>
      </c>
      <c r="N8" s="5"/>
      <c r="O8" s="5"/>
      <c r="P8" s="5" t="s">
        <v>23</v>
      </c>
      <c r="Q8" s="22"/>
      <c r="R8" s="5" t="s">
        <v>22</v>
      </c>
      <c r="S8" s="5" t="s">
        <v>23</v>
      </c>
      <c r="T8" s="28"/>
      <c r="U8" s="28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</row>
    <row r="9" spans="1:38" ht="31.5" customHeight="1">
      <c r="A9" s="22"/>
      <c r="B9" s="5">
        <v>500</v>
      </c>
      <c r="C9" s="5">
        <v>900</v>
      </c>
      <c r="D9" s="5"/>
      <c r="E9" s="5" t="s">
        <v>24</v>
      </c>
      <c r="F9" s="22"/>
      <c r="G9" s="5">
        <v>70</v>
      </c>
      <c r="H9" s="5"/>
      <c r="I9" s="5"/>
      <c r="J9" s="5" t="s">
        <v>25</v>
      </c>
      <c r="K9" s="28"/>
      <c r="L9" s="5" t="s">
        <v>26</v>
      </c>
      <c r="M9" s="5" t="s">
        <v>27</v>
      </c>
      <c r="N9" s="5"/>
      <c r="O9" s="5"/>
      <c r="P9" s="5" t="s">
        <v>28</v>
      </c>
      <c r="Q9" s="22"/>
      <c r="R9" s="5" t="s">
        <v>29</v>
      </c>
      <c r="S9" s="5" t="s">
        <v>30</v>
      </c>
      <c r="T9" s="28"/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22"/>
      <c r="B10" s="29"/>
      <c r="C10" s="29"/>
      <c r="D10" s="30"/>
      <c r="E10" s="28"/>
      <c r="F10" s="22"/>
      <c r="G10" s="5">
        <v>80</v>
      </c>
      <c r="H10" s="5"/>
      <c r="I10" s="5"/>
      <c r="J10" s="5" t="s">
        <v>25</v>
      </c>
      <c r="K10" s="28"/>
      <c r="L10" s="5" t="s">
        <v>31</v>
      </c>
      <c r="M10" s="5" t="s">
        <v>22</v>
      </c>
      <c r="N10" s="5"/>
      <c r="O10" s="5"/>
      <c r="P10" s="5" t="s">
        <v>23</v>
      </c>
      <c r="Q10" s="22"/>
      <c r="R10" s="5" t="s">
        <v>27</v>
      </c>
      <c r="S10" s="5" t="s">
        <v>28</v>
      </c>
      <c r="T10" s="28"/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2"/>
      <c r="B11" s="22"/>
      <c r="C11" s="22"/>
      <c r="D11" s="22"/>
      <c r="E11" s="22"/>
      <c r="F11" s="22"/>
      <c r="G11" s="5" t="s">
        <v>32</v>
      </c>
      <c r="H11" s="5"/>
      <c r="I11" s="5"/>
      <c r="J11" s="5" t="s">
        <v>25</v>
      </c>
      <c r="K11" s="28"/>
      <c r="L11" s="5" t="s">
        <v>33</v>
      </c>
      <c r="M11" s="5" t="s">
        <v>29</v>
      </c>
      <c r="N11" s="5"/>
      <c r="O11" s="5"/>
      <c r="P11" s="5" t="s">
        <v>30</v>
      </c>
      <c r="Q11" s="22"/>
      <c r="R11" s="28"/>
      <c r="S11" s="28"/>
      <c r="T11" s="28"/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31.5" customHeight="1">
      <c r="A12" s="22"/>
      <c r="B12" s="63"/>
      <c r="C12" s="22"/>
      <c r="D12" s="22"/>
      <c r="E12" s="22"/>
      <c r="F12" s="22"/>
      <c r="G12" s="22"/>
      <c r="H12" s="22"/>
      <c r="I12" s="22"/>
      <c r="J12" s="27"/>
      <c r="K12" s="28"/>
      <c r="L12" s="28"/>
      <c r="M12" s="28"/>
      <c r="N12" s="28"/>
      <c r="O12" s="28"/>
      <c r="P12" s="28"/>
      <c r="Q12" s="22"/>
      <c r="R12" s="28"/>
      <c r="S12" s="28"/>
      <c r="T12" s="28"/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31.5" customHeight="1">
      <c r="A13" s="27"/>
      <c r="B13" s="64"/>
      <c r="C13" s="22"/>
      <c r="D13" s="22"/>
      <c r="E13" s="28"/>
      <c r="F13" s="22"/>
      <c r="G13" s="22"/>
      <c r="H13" s="22"/>
      <c r="I13" s="22"/>
      <c r="J13" s="27"/>
      <c r="K13" s="28"/>
      <c r="L13" s="28"/>
      <c r="M13" s="22"/>
      <c r="N13" s="63"/>
      <c r="O13" s="22"/>
      <c r="P13" s="22"/>
      <c r="Q13" s="22"/>
      <c r="R13" s="28"/>
      <c r="S13" s="28"/>
      <c r="T13" s="28"/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27"/>
      <c r="B14" s="27" t="s">
        <v>34</v>
      </c>
      <c r="C14" s="27"/>
      <c r="D14" s="28"/>
      <c r="E14" s="28"/>
      <c r="F14" s="22"/>
      <c r="G14" s="22"/>
      <c r="H14" s="22"/>
      <c r="I14" s="22"/>
      <c r="J14" s="27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2"/>
      <c r="B15" s="39" t="s">
        <v>35</v>
      </c>
      <c r="C15" s="39"/>
      <c r="D15" s="73" t="s">
        <v>36</v>
      </c>
      <c r="E15" s="73"/>
      <c r="F15" s="73"/>
      <c r="G15" s="74" t="s">
        <v>37</v>
      </c>
      <c r="H15" s="74"/>
      <c r="I15" s="22"/>
      <c r="J15" s="27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31.5" customHeight="1">
      <c r="A16" s="22"/>
      <c r="B16" s="65" t="s">
        <v>38</v>
      </c>
      <c r="C16" s="65" t="s">
        <v>39</v>
      </c>
      <c r="D16" s="66" t="s">
        <v>40</v>
      </c>
      <c r="E16" s="66" t="s">
        <v>41</v>
      </c>
      <c r="F16" s="67" t="s">
        <v>42</v>
      </c>
      <c r="G16" s="65" t="s">
        <v>43</v>
      </c>
      <c r="H16" s="65" t="s">
        <v>44</v>
      </c>
      <c r="I16" s="22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31.5" customHeight="1">
      <c r="A17" s="22"/>
      <c r="B17" s="5" t="s">
        <v>45</v>
      </c>
      <c r="C17" s="5">
        <v>86</v>
      </c>
      <c r="D17" s="5" t="str">
        <f>IF(C17&gt;=0,"差",IF(C17&gt;=60,"中",IF(C17&gt;=80,"良","优")))</f>
        <v>差</v>
      </c>
      <c r="E17" s="5" t="b">
        <f>IF(C17&gt;90,"优秀",IF(C17&lt;60,"不及格"))</f>
        <v>0</v>
      </c>
      <c r="F17" s="5" t="str">
        <f>IF(C17&lt;60,"差",IF(AND(C17&gt;=60,C17&lt;80),"中",IF(AND(C17&gt;=80,C17&lt;90),"良",IF(C17&gt;=90,"优"))))</f>
        <v>良</v>
      </c>
      <c r="G17" s="5"/>
      <c r="H17" s="5"/>
      <c r="I17" s="22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31.5" customHeight="1">
      <c r="A18" s="22"/>
      <c r="B18" s="5" t="s">
        <v>46</v>
      </c>
      <c r="C18" s="5">
        <v>73</v>
      </c>
      <c r="D18" s="5" t="str">
        <f t="shared" ref="D18:D22" si="0">IF(C18&gt;=0,"差",IF(C18&gt;=60,"中",IF(C18&gt;=80,"良","优")))</f>
        <v>差</v>
      </c>
      <c r="E18" s="5" t="b">
        <f t="shared" ref="E18:E22" si="1">IF(C18&gt;90,"优秀",IF(C18&lt;60,"不及格"))</f>
        <v>0</v>
      </c>
      <c r="F18" s="5" t="str">
        <f t="shared" ref="F18:F22" si="2">IF(C18&lt;60,"差",IF(AND(C18&gt;=60,C18&lt;80),"中",IF(AND(C18&gt;=80,C18&lt;90),"良",IF(C18&gt;=90,"优"))))</f>
        <v>中</v>
      </c>
      <c r="G18" s="5"/>
      <c r="H18" s="5"/>
      <c r="I18" s="22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2"/>
      <c r="B19" s="5" t="s">
        <v>47</v>
      </c>
      <c r="C19" s="5">
        <v>77</v>
      </c>
      <c r="D19" s="5" t="str">
        <f t="shared" si="0"/>
        <v>差</v>
      </c>
      <c r="E19" s="5" t="b">
        <f t="shared" si="1"/>
        <v>0</v>
      </c>
      <c r="F19" s="5" t="str">
        <f t="shared" si="2"/>
        <v>中</v>
      </c>
      <c r="G19" s="5"/>
      <c r="H19" s="5"/>
      <c r="I19" s="22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31.5" customHeight="1">
      <c r="A20" s="22"/>
      <c r="B20" s="5" t="s">
        <v>48</v>
      </c>
      <c r="C20" s="5">
        <v>54</v>
      </c>
      <c r="D20" s="5" t="str">
        <f t="shared" si="0"/>
        <v>差</v>
      </c>
      <c r="E20" s="5" t="str">
        <f t="shared" si="1"/>
        <v>不及格</v>
      </c>
      <c r="F20" s="5" t="str">
        <f t="shared" si="2"/>
        <v>差</v>
      </c>
      <c r="G20" s="5"/>
      <c r="H20" s="5"/>
      <c r="I20" s="22"/>
      <c r="J20" s="27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ht="31.5" customHeight="1">
      <c r="A21" s="22"/>
      <c r="B21" s="5" t="s">
        <v>49</v>
      </c>
      <c r="C21" s="5">
        <v>68</v>
      </c>
      <c r="D21" s="5" t="str">
        <f t="shared" si="0"/>
        <v>差</v>
      </c>
      <c r="E21" s="5" t="b">
        <f t="shared" si="1"/>
        <v>0</v>
      </c>
      <c r="F21" s="5" t="str">
        <f t="shared" si="2"/>
        <v>中</v>
      </c>
      <c r="G21" s="5"/>
      <c r="H21" s="5"/>
      <c r="I21" s="22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</row>
    <row r="22" spans="1:38" ht="31.5" customHeight="1">
      <c r="A22" s="22"/>
      <c r="B22" s="5" t="s">
        <v>50</v>
      </c>
      <c r="C22" s="5">
        <v>91</v>
      </c>
      <c r="D22" s="5" t="str">
        <f t="shared" si="0"/>
        <v>差</v>
      </c>
      <c r="E22" s="5" t="str">
        <f t="shared" si="1"/>
        <v>优秀</v>
      </c>
      <c r="F22" s="5" t="str">
        <f t="shared" si="2"/>
        <v>优</v>
      </c>
      <c r="G22" s="5"/>
      <c r="H22" s="5"/>
      <c r="I22" s="22"/>
      <c r="J22" s="27"/>
      <c r="K22" s="28"/>
      <c r="L22" s="22"/>
      <c r="M22" s="28"/>
      <c r="N22" s="28"/>
      <c r="O22" s="22"/>
      <c r="P22" s="28"/>
      <c r="Q22" s="28"/>
      <c r="R22" s="28"/>
      <c r="S22" s="28"/>
      <c r="T22" s="28"/>
      <c r="U22" s="28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</row>
    <row r="23" spans="1:38" ht="31.5" customHeight="1">
      <c r="A23" s="22"/>
      <c r="B23" s="22"/>
      <c r="C23" s="22"/>
      <c r="D23" s="22"/>
      <c r="E23" s="22"/>
      <c r="F23" s="22"/>
      <c r="G23" s="22"/>
      <c r="H23" s="22"/>
      <c r="I23" s="22"/>
      <c r="J23" s="27"/>
      <c r="K23" s="28"/>
      <c r="L23" s="22"/>
      <c r="M23" s="28"/>
      <c r="N23" s="28"/>
      <c r="O23" s="28"/>
      <c r="P23" s="28"/>
      <c r="Q23" s="28"/>
      <c r="R23" s="28"/>
      <c r="S23" s="28"/>
      <c r="T23" s="28"/>
      <c r="U23" s="28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</row>
    <row r="24" spans="1:38" ht="31.5" customHeight="1">
      <c r="A24" s="22"/>
      <c r="B24" s="22"/>
      <c r="C24" s="22"/>
      <c r="D24" s="22"/>
      <c r="E24" s="22"/>
      <c r="F24" s="22"/>
      <c r="G24" s="22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</row>
    <row r="25" spans="1:38" ht="31.5" customHeight="1">
      <c r="A25" s="22"/>
      <c r="B25" s="34" t="s">
        <v>12</v>
      </c>
      <c r="C25" s="34" t="s">
        <v>51</v>
      </c>
      <c r="D25" s="34" t="s">
        <v>11</v>
      </c>
      <c r="E25" s="28"/>
      <c r="F25" s="34" t="s">
        <v>12</v>
      </c>
      <c r="G25" s="34" t="s">
        <v>51</v>
      </c>
      <c r="H25" s="22"/>
      <c r="I25" s="22"/>
      <c r="J25" s="27"/>
      <c r="K25" s="28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</row>
    <row r="26" spans="1:38" ht="31.5" customHeight="1">
      <c r="A26" s="22"/>
      <c r="B26" s="5">
        <v>45</v>
      </c>
      <c r="C26" s="5"/>
      <c r="D26" s="5" t="s">
        <v>52</v>
      </c>
      <c r="E26" s="28"/>
      <c r="F26" s="5" t="s">
        <v>53</v>
      </c>
      <c r="G26" s="5" t="s">
        <v>54</v>
      </c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</row>
    <row r="27" spans="1:38" ht="31.5" customHeight="1">
      <c r="A27" s="22"/>
      <c r="B27" s="5">
        <v>90</v>
      </c>
      <c r="C27" s="5"/>
      <c r="D27" s="5" t="s">
        <v>54</v>
      </c>
      <c r="E27" s="28"/>
      <c r="F27" s="5" t="s">
        <v>55</v>
      </c>
      <c r="G27" s="5" t="s">
        <v>56</v>
      </c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</row>
    <row r="28" spans="1:38" ht="31.5" customHeight="1">
      <c r="A28" s="22"/>
      <c r="B28" s="5">
        <v>78</v>
      </c>
      <c r="C28" s="5"/>
      <c r="D28" s="5" t="s">
        <v>57</v>
      </c>
      <c r="E28" s="28"/>
      <c r="F28" s="5" t="s">
        <v>58</v>
      </c>
      <c r="G28" s="5" t="s">
        <v>57</v>
      </c>
      <c r="H28" s="22"/>
      <c r="I28" s="22"/>
      <c r="J28" s="27"/>
      <c r="K28" s="28"/>
      <c r="L28" s="22"/>
      <c r="M28" s="28"/>
      <c r="N28" s="28"/>
      <c r="O28" s="28"/>
      <c r="P28" s="28"/>
      <c r="Q28" s="28"/>
      <c r="R28" s="28"/>
      <c r="S28" s="28"/>
      <c r="T28" s="28"/>
      <c r="U28" s="28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</row>
    <row r="29" spans="1:38" ht="31.5" customHeight="1">
      <c r="A29" s="22"/>
      <c r="B29" s="29"/>
      <c r="C29" s="27"/>
      <c r="D29" s="28"/>
      <c r="E29" s="28"/>
      <c r="F29" s="5" t="s">
        <v>59</v>
      </c>
      <c r="G29" s="5" t="s">
        <v>60</v>
      </c>
      <c r="H29" s="22"/>
      <c r="I29" s="22"/>
      <c r="J29" s="27"/>
      <c r="K29" s="28"/>
      <c r="L29" s="22"/>
      <c r="M29" s="28"/>
      <c r="N29" s="28"/>
      <c r="O29" s="28"/>
      <c r="P29" s="28"/>
      <c r="Q29" s="28"/>
      <c r="R29" s="28"/>
      <c r="S29" s="28"/>
      <c r="T29" s="28"/>
      <c r="U29" s="28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</row>
    <row r="30" spans="1:38" ht="31.5" customHeight="1">
      <c r="A30" s="22"/>
      <c r="B30" s="29"/>
      <c r="C30" s="27"/>
      <c r="D30" s="28"/>
      <c r="E30" s="28"/>
      <c r="F30" s="5" t="s">
        <v>61</v>
      </c>
      <c r="G30" s="5" t="s">
        <v>52</v>
      </c>
      <c r="H30" s="22"/>
      <c r="I30" s="22"/>
      <c r="J30" s="27"/>
      <c r="K30" s="28"/>
      <c r="L30" s="22"/>
      <c r="M30" s="28"/>
      <c r="N30" s="28"/>
      <c r="O30" s="28"/>
      <c r="P30" s="28"/>
      <c r="Q30" s="28"/>
      <c r="R30" s="28"/>
      <c r="S30" s="28"/>
      <c r="T30" s="28"/>
      <c r="U30" s="28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</row>
    <row r="31" spans="1:38" ht="31.5" customHeight="1">
      <c r="A31" s="22"/>
      <c r="B31" s="29"/>
      <c r="C31" s="27"/>
      <c r="D31" s="28"/>
      <c r="E31" s="28"/>
      <c r="F31" s="22"/>
      <c r="G31" s="22"/>
      <c r="H31" s="22"/>
      <c r="I31" s="22"/>
      <c r="J31" s="27"/>
      <c r="K31" s="28"/>
      <c r="L31" s="22"/>
      <c r="M31" s="28"/>
      <c r="N31" s="28"/>
      <c r="O31" s="28"/>
      <c r="P31" s="28"/>
      <c r="Q31" s="28"/>
      <c r="R31" s="28"/>
      <c r="S31" s="28"/>
      <c r="T31" s="28"/>
      <c r="U31" s="28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</row>
    <row r="32" spans="1:38" ht="31.5" customHeight="1">
      <c r="A32" s="22"/>
      <c r="B32" s="29"/>
      <c r="C32" s="27"/>
      <c r="D32" s="28"/>
      <c r="E32" s="28"/>
      <c r="F32" s="22"/>
      <c r="G32" s="22"/>
      <c r="H32" s="22"/>
      <c r="I32" s="22"/>
      <c r="J32" s="27"/>
      <c r="K32" s="28"/>
      <c r="L32" s="22"/>
      <c r="M32" s="28"/>
      <c r="N32" s="28"/>
      <c r="O32" s="28"/>
      <c r="P32" s="28"/>
      <c r="Q32" s="28"/>
      <c r="R32" s="28"/>
      <c r="S32" s="28"/>
      <c r="T32" s="28"/>
      <c r="U32" s="28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</row>
    <row r="33" spans="1:38" ht="31.5" customHeight="1">
      <c r="A33" s="22"/>
      <c r="B33" s="29"/>
      <c r="C33" s="27"/>
      <c r="D33" s="28"/>
      <c r="E33" s="28"/>
      <c r="F33" s="22"/>
      <c r="G33" s="22"/>
      <c r="H33" s="22"/>
      <c r="I33" s="22"/>
      <c r="J33" s="27"/>
      <c r="K33" s="28"/>
      <c r="L33" s="22"/>
      <c r="M33" s="28"/>
      <c r="N33" s="28"/>
      <c r="O33" s="28"/>
      <c r="P33" s="28"/>
      <c r="Q33" s="28"/>
      <c r="R33" s="28"/>
      <c r="S33" s="28"/>
      <c r="T33" s="28"/>
      <c r="U33" s="28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</row>
    <row r="34" spans="1:38" ht="31.5" customHeight="1">
      <c r="A34" s="22"/>
      <c r="B34" s="29"/>
      <c r="C34" s="27"/>
      <c r="D34" s="28"/>
      <c r="E34" s="28"/>
      <c r="F34" s="22"/>
      <c r="G34" s="22"/>
      <c r="H34" s="22"/>
      <c r="I34" s="22"/>
      <c r="J34" s="27"/>
      <c r="K34" s="28"/>
      <c r="L34" s="22"/>
      <c r="M34" s="28"/>
      <c r="N34" s="28"/>
      <c r="O34" s="28"/>
      <c r="P34" s="28"/>
      <c r="Q34" s="28"/>
      <c r="R34" s="28"/>
      <c r="S34" s="28"/>
      <c r="T34" s="28"/>
      <c r="U34" s="28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</row>
    <row r="35" spans="1:38" ht="31.5" customHeight="1">
      <c r="A35" s="22"/>
      <c r="B35" s="29"/>
      <c r="C35" s="27"/>
      <c r="D35" s="28"/>
      <c r="E35" s="28"/>
      <c r="F35" s="22"/>
      <c r="G35" s="22"/>
      <c r="H35" s="22"/>
      <c r="I35" s="22"/>
      <c r="J35" s="27"/>
      <c r="K35" s="28"/>
      <c r="L35" s="22"/>
      <c r="M35" s="28"/>
      <c r="N35" s="28"/>
      <c r="O35" s="28"/>
      <c r="P35" s="28"/>
      <c r="Q35" s="28"/>
      <c r="R35" s="28"/>
      <c r="S35" s="28"/>
      <c r="T35" s="28"/>
      <c r="U35" s="28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</row>
  </sheetData>
  <mergeCells count="4">
    <mergeCell ref="A1:C1"/>
    <mergeCell ref="R7:S7"/>
    <mergeCell ref="D15:F15"/>
    <mergeCell ref="G15:H15"/>
  </mergeCells>
  <phoneticPr fontId="4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2"/>
  <sheetViews>
    <sheetView showGridLines="0" zoomScale="85" zoomScaleNormal="85" workbookViewId="0">
      <selection activeCell="L4" sqref="L4"/>
    </sheetView>
  </sheetViews>
  <sheetFormatPr defaultColWidth="8.1796875" defaultRowHeight="31.5" customHeight="1"/>
  <cols>
    <col min="1" max="1" width="6.1796875" style="43" customWidth="1"/>
    <col min="2" max="2" width="9.36328125" style="43" customWidth="1"/>
    <col min="3" max="3" width="13.36328125" style="43" customWidth="1"/>
    <col min="4" max="4" width="13.7265625" style="43" customWidth="1"/>
    <col min="5" max="5" width="12.453125" style="43" customWidth="1"/>
    <col min="6" max="6" width="10" style="43" customWidth="1"/>
    <col min="7" max="7" width="10.90625" style="43" customWidth="1"/>
    <col min="8" max="8" width="13" style="43" customWidth="1"/>
    <col min="9" max="9" width="16.7265625" style="43" customWidth="1"/>
    <col min="10" max="11" width="12.7265625" style="43" customWidth="1"/>
    <col min="12" max="12" width="20.36328125" style="43" customWidth="1"/>
    <col min="13" max="15" width="12.7265625" style="43" customWidth="1"/>
    <col min="16" max="18" width="8.1796875" style="43"/>
    <col min="19" max="23" width="12.36328125" style="43" customWidth="1"/>
    <col min="24" max="16384" width="8.1796875" style="43"/>
  </cols>
  <sheetData>
    <row r="1" spans="1:38" ht="31.5" customHeight="1">
      <c r="A1" s="23"/>
      <c r="B1" s="24" t="s">
        <v>62</v>
      </c>
      <c r="C1" s="44" t="s">
        <v>63</v>
      </c>
      <c r="D1" s="45"/>
      <c r="E1" s="46"/>
      <c r="F1" s="46"/>
      <c r="G1" s="46"/>
      <c r="H1" s="46"/>
      <c r="I1" s="46"/>
      <c r="J1" s="46"/>
      <c r="K1" s="46"/>
      <c r="L1" s="46"/>
      <c r="M1" s="47"/>
      <c r="N1" s="46"/>
      <c r="O1" s="47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</row>
    <row r="2" spans="1:38" ht="31.5" customHeight="1">
      <c r="A2" s="23"/>
      <c r="B2" s="24" t="s">
        <v>64</v>
      </c>
      <c r="C2" s="45" t="s">
        <v>65</v>
      </c>
      <c r="D2" s="46"/>
      <c r="E2" s="46"/>
      <c r="F2" s="46"/>
      <c r="G2" s="47" t="s">
        <v>66</v>
      </c>
      <c r="H2" s="46"/>
      <c r="I2" s="44" t="s">
        <v>67</v>
      </c>
      <c r="J2" s="46"/>
      <c r="K2" s="46"/>
      <c r="L2" s="46"/>
      <c r="M2" s="47"/>
      <c r="N2" s="47" t="s">
        <v>68</v>
      </c>
      <c r="O2" s="47" t="s">
        <v>69</v>
      </c>
      <c r="P2" s="47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</row>
    <row r="3" spans="1:38" ht="31.5" customHeight="1">
      <c r="A3" s="23"/>
      <c r="B3" s="24" t="s">
        <v>70</v>
      </c>
      <c r="C3" s="45" t="s">
        <v>71</v>
      </c>
      <c r="D3" s="46"/>
      <c r="E3" s="46"/>
      <c r="F3" s="46"/>
      <c r="G3" s="44" t="s">
        <v>72</v>
      </c>
      <c r="H3" s="46"/>
      <c r="I3" s="47" t="s">
        <v>73</v>
      </c>
      <c r="J3" s="46"/>
      <c r="K3" s="46"/>
      <c r="L3" s="46"/>
      <c r="M3" s="47"/>
      <c r="N3" s="47" t="s">
        <v>74</v>
      </c>
      <c r="O3" s="47" t="s">
        <v>75</v>
      </c>
      <c r="P3" s="47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</row>
    <row r="4" spans="1:38" ht="31.5" customHeight="1">
      <c r="A4" s="24"/>
      <c r="B4" s="24" t="s">
        <v>76</v>
      </c>
      <c r="C4" s="48" t="s">
        <v>77</v>
      </c>
      <c r="D4" s="49"/>
      <c r="E4" s="50"/>
      <c r="F4" s="46"/>
      <c r="G4" s="46"/>
      <c r="H4" s="46"/>
      <c r="I4" s="46"/>
      <c r="J4" s="46"/>
      <c r="K4" s="46"/>
      <c r="L4" s="46"/>
      <c r="M4" s="47"/>
      <c r="N4" s="47"/>
      <c r="O4" s="47"/>
      <c r="P4" s="47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</row>
    <row r="5" spans="1:38" ht="31.5" customHeight="1">
      <c r="A5" s="23"/>
      <c r="B5" s="48"/>
      <c r="C5" s="48" t="s">
        <v>78</v>
      </c>
      <c r="D5" s="49"/>
      <c r="E5" s="50"/>
      <c r="F5" s="46"/>
      <c r="G5" s="46"/>
      <c r="H5" s="46"/>
      <c r="I5" s="46"/>
      <c r="J5" s="46"/>
      <c r="K5" s="46"/>
      <c r="L5" s="46"/>
      <c r="M5" s="47"/>
      <c r="N5" s="46"/>
      <c r="O5" s="47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</row>
    <row r="6" spans="1:38" ht="8.5" customHeight="1">
      <c r="A6" s="23"/>
      <c r="B6" s="46"/>
      <c r="C6" s="45"/>
      <c r="D6" s="45"/>
      <c r="E6" s="46"/>
      <c r="F6" s="46"/>
      <c r="G6" s="46"/>
      <c r="H6" s="46"/>
      <c r="I6" s="46"/>
      <c r="J6" s="46"/>
      <c r="K6" s="46"/>
      <c r="L6" s="46"/>
      <c r="M6" s="60"/>
      <c r="N6" s="46"/>
      <c r="O6" s="61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</row>
    <row r="7" spans="1:38" ht="12.75" customHeight="1">
      <c r="A7" s="50"/>
      <c r="B7" s="51"/>
      <c r="C7" s="48"/>
      <c r="D7" s="49"/>
      <c r="E7" s="49"/>
      <c r="F7" s="50"/>
      <c r="G7" s="50"/>
      <c r="H7" s="50"/>
      <c r="I7" s="50"/>
      <c r="J7" s="48"/>
      <c r="K7" s="49"/>
      <c r="L7" s="50"/>
      <c r="M7" s="49"/>
      <c r="N7" s="49"/>
      <c r="O7" s="49"/>
      <c r="P7" s="49"/>
      <c r="Q7" s="49"/>
      <c r="R7" s="49"/>
      <c r="S7" s="49"/>
      <c r="T7" s="49"/>
      <c r="U7" s="49"/>
      <c r="V7" s="49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</row>
    <row r="8" spans="1:38" s="42" customFormat="1" ht="31.5" customHeight="1">
      <c r="A8" s="52"/>
      <c r="B8" s="53"/>
      <c r="C8" s="53"/>
      <c r="D8" s="52"/>
      <c r="E8" s="52"/>
      <c r="F8" s="52"/>
      <c r="G8" s="52" t="s">
        <v>7</v>
      </c>
      <c r="H8" s="52"/>
      <c r="I8" s="52"/>
      <c r="J8" s="53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</row>
    <row r="9" spans="1:38" ht="31.5" customHeight="1">
      <c r="A9" s="50"/>
      <c r="B9" s="51"/>
      <c r="C9" s="48"/>
      <c r="D9" s="49"/>
      <c r="E9" s="49"/>
      <c r="F9" s="50"/>
      <c r="G9" s="50"/>
      <c r="H9" s="50"/>
      <c r="I9" s="50"/>
      <c r="J9" s="48"/>
      <c r="K9" s="49"/>
      <c r="L9" s="50"/>
      <c r="M9" s="49"/>
      <c r="N9" s="49"/>
      <c r="O9" s="49"/>
      <c r="P9" s="49"/>
      <c r="Q9" s="49"/>
      <c r="R9" s="49"/>
      <c r="S9" s="49"/>
      <c r="T9" s="49"/>
      <c r="U9" s="49"/>
      <c r="V9" s="49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</row>
    <row r="10" spans="1:38" ht="31.5" customHeight="1">
      <c r="A10" s="50"/>
      <c r="B10" s="75" t="s">
        <v>79</v>
      </c>
      <c r="C10" s="76"/>
      <c r="D10" s="76"/>
      <c r="E10" s="77"/>
      <c r="F10" s="50"/>
      <c r="G10" s="50"/>
      <c r="H10" s="50"/>
      <c r="I10" s="75" t="s">
        <v>80</v>
      </c>
      <c r="J10" s="76"/>
      <c r="K10" s="76"/>
      <c r="L10" s="77"/>
      <c r="M10" s="49"/>
      <c r="N10" s="49"/>
      <c r="O10" s="49"/>
      <c r="P10" s="50"/>
      <c r="Q10" s="49"/>
      <c r="R10" s="49"/>
      <c r="S10" s="49"/>
      <c r="T10" s="49"/>
      <c r="U10" s="49"/>
      <c r="V10" s="49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38" ht="31.5" customHeight="1">
      <c r="A11" s="50"/>
      <c r="B11" s="54" t="s">
        <v>81</v>
      </c>
      <c r="C11" s="54" t="s">
        <v>82</v>
      </c>
      <c r="D11" s="54" t="s">
        <v>83</v>
      </c>
      <c r="E11" s="54" t="s">
        <v>11</v>
      </c>
      <c r="F11" s="50"/>
      <c r="G11" s="50"/>
      <c r="H11" s="50"/>
      <c r="I11" s="54" t="s">
        <v>81</v>
      </c>
      <c r="J11" s="54" t="s">
        <v>82</v>
      </c>
      <c r="K11" s="54" t="s">
        <v>83</v>
      </c>
      <c r="L11" s="54" t="s">
        <v>11</v>
      </c>
      <c r="M11" s="49"/>
      <c r="N11" s="49"/>
      <c r="O11" s="49"/>
      <c r="P11" s="50"/>
      <c r="Q11" s="50"/>
      <c r="R11" s="49"/>
      <c r="S11" s="49"/>
      <c r="T11" s="49"/>
      <c r="U11" s="49"/>
      <c r="V11" s="49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</row>
    <row r="12" spans="1:38" ht="31.5" customHeight="1">
      <c r="A12" s="50"/>
      <c r="B12" s="55" t="s">
        <v>84</v>
      </c>
      <c r="C12" s="55">
        <v>35</v>
      </c>
      <c r="D12" s="55"/>
      <c r="E12" s="55">
        <v>200</v>
      </c>
      <c r="F12" s="50"/>
      <c r="G12" s="50"/>
      <c r="H12" s="50"/>
      <c r="I12" s="55" t="s">
        <v>84</v>
      </c>
      <c r="J12" s="55">
        <v>35</v>
      </c>
      <c r="K12" s="55"/>
      <c r="L12" s="55">
        <v>0</v>
      </c>
      <c r="M12" s="49"/>
      <c r="N12" s="49"/>
      <c r="O12" s="49"/>
      <c r="P12" s="50"/>
      <c r="Q12" s="50"/>
      <c r="R12" s="49"/>
      <c r="S12" s="49"/>
      <c r="T12" s="49"/>
      <c r="U12" s="49"/>
      <c r="V12" s="49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</row>
    <row r="13" spans="1:38" ht="31.5" customHeight="1">
      <c r="A13" s="50"/>
      <c r="B13" s="55" t="s">
        <v>85</v>
      </c>
      <c r="C13" s="55">
        <v>55</v>
      </c>
      <c r="D13" s="55"/>
      <c r="E13" s="55">
        <v>200</v>
      </c>
      <c r="F13" s="49"/>
      <c r="G13" s="50"/>
      <c r="H13" s="50"/>
      <c r="I13" s="59" t="s">
        <v>85</v>
      </c>
      <c r="J13" s="59">
        <v>55</v>
      </c>
      <c r="K13" s="55"/>
      <c r="L13" s="55">
        <v>200</v>
      </c>
      <c r="M13" s="49"/>
      <c r="N13" s="49"/>
      <c r="O13" s="49"/>
      <c r="P13" s="50"/>
      <c r="Q13" s="50"/>
      <c r="R13" s="49"/>
      <c r="S13" s="49"/>
      <c r="T13" s="49"/>
      <c r="U13" s="49"/>
      <c r="V13" s="49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</row>
    <row r="14" spans="1:38" ht="31.5" customHeight="1">
      <c r="A14" s="50"/>
      <c r="B14" s="55" t="s">
        <v>84</v>
      </c>
      <c r="C14" s="55">
        <v>52</v>
      </c>
      <c r="D14" s="55"/>
      <c r="E14" s="55">
        <v>200</v>
      </c>
      <c r="F14" s="49"/>
      <c r="G14" s="50"/>
      <c r="H14" s="50"/>
      <c r="I14" s="55" t="s">
        <v>84</v>
      </c>
      <c r="J14" s="55">
        <v>52</v>
      </c>
      <c r="K14" s="55"/>
      <c r="L14" s="55">
        <v>0</v>
      </c>
      <c r="M14" s="49"/>
      <c r="N14" s="49"/>
      <c r="O14" s="49"/>
      <c r="P14" s="50"/>
      <c r="Q14" s="50"/>
      <c r="R14" s="49"/>
      <c r="S14" s="49"/>
      <c r="T14" s="49"/>
      <c r="U14" s="49"/>
      <c r="V14" s="49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</row>
    <row r="15" spans="1:38" ht="31.5" customHeight="1">
      <c r="A15" s="50"/>
      <c r="B15" s="55" t="s">
        <v>85</v>
      </c>
      <c r="C15" s="55">
        <v>40</v>
      </c>
      <c r="D15" s="55"/>
      <c r="E15" s="55">
        <v>0</v>
      </c>
      <c r="F15" s="49"/>
      <c r="G15" s="50"/>
      <c r="H15" s="50"/>
      <c r="I15" s="55" t="s">
        <v>85</v>
      </c>
      <c r="J15" s="55">
        <v>40</v>
      </c>
      <c r="K15" s="55"/>
      <c r="L15" s="55">
        <v>0</v>
      </c>
      <c r="M15" s="49"/>
      <c r="N15" s="49"/>
      <c r="O15" s="49"/>
      <c r="P15" s="50"/>
      <c r="Q15" s="50"/>
      <c r="R15" s="49"/>
      <c r="S15" s="49"/>
      <c r="T15" s="49"/>
      <c r="U15" s="49"/>
      <c r="V15" s="49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</row>
    <row r="16" spans="1:38" ht="31.5" customHeight="1">
      <c r="A16" s="50"/>
      <c r="B16" s="56" t="s">
        <v>86</v>
      </c>
      <c r="C16" s="56"/>
      <c r="D16" s="56"/>
      <c r="E16" s="56"/>
      <c r="F16" s="49"/>
      <c r="G16" s="50"/>
      <c r="H16" s="50"/>
      <c r="I16" s="56"/>
      <c r="J16" s="56"/>
      <c r="K16" s="56"/>
      <c r="L16" s="56"/>
      <c r="M16" s="49"/>
      <c r="N16" s="49"/>
      <c r="O16" s="49"/>
      <c r="P16" s="50"/>
      <c r="Q16" s="50"/>
      <c r="R16" s="49"/>
      <c r="S16" s="49"/>
      <c r="T16" s="49"/>
      <c r="U16" s="49"/>
      <c r="V16" s="49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</row>
    <row r="17" spans="1:38" ht="31.5" customHeight="1">
      <c r="A17" s="50"/>
      <c r="B17" s="54" t="s">
        <v>87</v>
      </c>
      <c r="C17" s="54" t="s">
        <v>88</v>
      </c>
      <c r="D17" s="54" t="s">
        <v>89</v>
      </c>
      <c r="E17" s="54" t="s">
        <v>90</v>
      </c>
      <c r="F17" s="54" t="s">
        <v>91</v>
      </c>
      <c r="G17" s="54" t="s">
        <v>11</v>
      </c>
      <c r="H17" s="54" t="s">
        <v>92</v>
      </c>
      <c r="I17" s="54" t="s">
        <v>11</v>
      </c>
      <c r="J17" s="49"/>
      <c r="K17" s="49"/>
      <c r="L17" s="54" t="s">
        <v>93</v>
      </c>
      <c r="M17" s="54" t="s">
        <v>12</v>
      </c>
      <c r="N17" s="54" t="s">
        <v>92</v>
      </c>
      <c r="O17" s="49"/>
      <c r="P17" s="49"/>
      <c r="Q17" s="49"/>
      <c r="R17" s="49"/>
      <c r="S17" s="49"/>
      <c r="T17" s="49"/>
      <c r="U17" s="49"/>
      <c r="V17" s="49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</row>
    <row r="18" spans="1:38" ht="31.5" customHeight="1">
      <c r="A18" s="50"/>
      <c r="B18" s="55" t="s">
        <v>94</v>
      </c>
      <c r="C18" s="55" t="s">
        <v>95</v>
      </c>
      <c r="D18" s="55" t="s">
        <v>96</v>
      </c>
      <c r="E18" s="55" t="s">
        <v>95</v>
      </c>
      <c r="F18" s="55"/>
      <c r="G18" s="55">
        <v>25</v>
      </c>
      <c r="H18" s="55"/>
      <c r="I18" s="55" t="s">
        <v>97</v>
      </c>
      <c r="J18" s="49"/>
      <c r="K18" s="49"/>
      <c r="L18" s="54" t="s">
        <v>88</v>
      </c>
      <c r="M18" s="55">
        <v>20</v>
      </c>
      <c r="N18" s="55" t="s">
        <v>54</v>
      </c>
      <c r="O18" s="49"/>
      <c r="P18" s="49"/>
      <c r="Q18" s="49"/>
      <c r="R18" s="49"/>
      <c r="S18" s="49"/>
      <c r="T18" s="49"/>
      <c r="U18" s="49"/>
      <c r="V18" s="49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</row>
    <row r="19" spans="1:38" ht="31.5" customHeight="1">
      <c r="A19" s="50"/>
      <c r="B19" s="55" t="s">
        <v>98</v>
      </c>
      <c r="C19" s="55" t="s">
        <v>99</v>
      </c>
      <c r="D19" s="55" t="s">
        <v>100</v>
      </c>
      <c r="E19" s="55" t="s">
        <v>99</v>
      </c>
      <c r="F19" s="55"/>
      <c r="G19" s="55">
        <v>10</v>
      </c>
      <c r="H19" s="55"/>
      <c r="I19" s="55" t="s">
        <v>56</v>
      </c>
      <c r="J19" s="49"/>
      <c r="K19" s="49"/>
      <c r="L19" s="54" t="s">
        <v>89</v>
      </c>
      <c r="M19" s="55">
        <v>10</v>
      </c>
      <c r="N19" s="55" t="s">
        <v>56</v>
      </c>
      <c r="O19" s="49"/>
      <c r="P19" s="49"/>
      <c r="Q19" s="49"/>
      <c r="R19" s="49"/>
      <c r="S19" s="49"/>
      <c r="T19" s="49"/>
      <c r="U19" s="49"/>
      <c r="V19" s="49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</row>
    <row r="20" spans="1:38" ht="31.5" customHeight="1">
      <c r="A20" s="50"/>
      <c r="B20" s="55" t="s">
        <v>101</v>
      </c>
      <c r="C20" s="55" t="s">
        <v>95</v>
      </c>
      <c r="D20" s="55" t="s">
        <v>102</v>
      </c>
      <c r="E20" s="55" t="s">
        <v>99</v>
      </c>
      <c r="F20" s="55"/>
      <c r="G20" s="55">
        <v>30</v>
      </c>
      <c r="H20" s="55"/>
      <c r="I20" s="55" t="s">
        <v>103</v>
      </c>
      <c r="J20" s="49"/>
      <c r="K20" s="49"/>
      <c r="L20" s="54" t="s">
        <v>90</v>
      </c>
      <c r="M20" s="55">
        <v>5</v>
      </c>
      <c r="N20" s="55" t="s">
        <v>57</v>
      </c>
      <c r="O20" s="49"/>
      <c r="P20" s="49"/>
      <c r="Q20" s="49"/>
      <c r="R20" s="49"/>
      <c r="S20" s="49"/>
      <c r="T20" s="49"/>
      <c r="U20" s="49"/>
      <c r="V20" s="49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</row>
    <row r="21" spans="1:38" ht="31.5" customHeight="1">
      <c r="A21" s="50"/>
      <c r="B21" s="55" t="s">
        <v>104</v>
      </c>
      <c r="C21" s="55" t="s">
        <v>99</v>
      </c>
      <c r="D21" s="55" t="s">
        <v>96</v>
      </c>
      <c r="E21" s="55" t="s">
        <v>95</v>
      </c>
      <c r="F21" s="55"/>
      <c r="G21" s="55">
        <v>5</v>
      </c>
      <c r="H21" s="55"/>
      <c r="I21" s="55" t="s">
        <v>57</v>
      </c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</row>
    <row r="22" spans="1:38" ht="31.5" customHeight="1">
      <c r="A22" s="50"/>
      <c r="B22" s="55" t="s">
        <v>105</v>
      </c>
      <c r="C22" s="55" t="s">
        <v>95</v>
      </c>
      <c r="D22" s="55" t="s">
        <v>100</v>
      </c>
      <c r="E22" s="55" t="s">
        <v>95</v>
      </c>
      <c r="F22" s="55"/>
      <c r="G22" s="55">
        <v>35</v>
      </c>
      <c r="H22" s="55"/>
      <c r="I22" s="55" t="s">
        <v>106</v>
      </c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</row>
    <row r="23" spans="1:38" ht="31.5" customHeight="1">
      <c r="A23" s="50"/>
      <c r="B23" s="57"/>
      <c r="C23" s="57"/>
      <c r="D23" s="57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</row>
    <row r="24" spans="1:38" ht="31.5" customHeight="1">
      <c r="A24" s="50"/>
      <c r="B24" s="57"/>
      <c r="C24" s="57"/>
      <c r="D24" s="57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</row>
    <row r="25" spans="1:38" ht="31.5" customHeight="1">
      <c r="A25" s="50"/>
      <c r="B25" s="54" t="s">
        <v>87</v>
      </c>
      <c r="C25" s="54" t="s">
        <v>81</v>
      </c>
      <c r="D25" s="54" t="s">
        <v>82</v>
      </c>
      <c r="E25" s="54" t="s">
        <v>107</v>
      </c>
      <c r="F25" s="54" t="s">
        <v>108</v>
      </c>
      <c r="G25" s="54" t="s">
        <v>109</v>
      </c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</row>
    <row r="26" spans="1:38" ht="31.5" customHeight="1">
      <c r="A26" s="50"/>
      <c r="B26" s="55" t="s">
        <v>94</v>
      </c>
      <c r="C26" s="55" t="s">
        <v>85</v>
      </c>
      <c r="D26" s="55">
        <v>49</v>
      </c>
      <c r="E26" s="55">
        <v>0</v>
      </c>
      <c r="F26" s="55"/>
      <c r="G26" s="55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</row>
    <row r="27" spans="1:38" ht="31.5" customHeight="1">
      <c r="A27" s="50"/>
      <c r="B27" s="55" t="s">
        <v>98</v>
      </c>
      <c r="C27" s="55" t="s">
        <v>85</v>
      </c>
      <c r="D27" s="55">
        <v>55</v>
      </c>
      <c r="E27" s="55">
        <v>200</v>
      </c>
      <c r="F27" s="55"/>
      <c r="G27" s="55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</row>
    <row r="28" spans="1:38" ht="31.5" customHeight="1">
      <c r="A28" s="50"/>
      <c r="B28" s="55" t="s">
        <v>101</v>
      </c>
      <c r="C28" s="55" t="s">
        <v>85</v>
      </c>
      <c r="D28" s="55">
        <v>28</v>
      </c>
      <c r="E28" s="55">
        <v>0</v>
      </c>
      <c r="F28" s="55"/>
      <c r="G28" s="55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</row>
    <row r="29" spans="1:38" ht="31.5" customHeight="1">
      <c r="A29" s="50"/>
      <c r="B29" s="55" t="s">
        <v>104</v>
      </c>
      <c r="C29" s="55" t="s">
        <v>84</v>
      </c>
      <c r="D29" s="55">
        <v>25</v>
      </c>
      <c r="E29" s="55">
        <v>200</v>
      </c>
      <c r="F29" s="55"/>
      <c r="G29" s="55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</row>
    <row r="30" spans="1:38" ht="31.5" customHeight="1">
      <c r="A30" s="50"/>
      <c r="B30" s="55" t="s">
        <v>105</v>
      </c>
      <c r="C30" s="55" t="s">
        <v>84</v>
      </c>
      <c r="D30" s="55">
        <v>56</v>
      </c>
      <c r="E30" s="55">
        <v>400</v>
      </c>
      <c r="F30" s="55"/>
      <c r="G30" s="55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</row>
    <row r="31" spans="1:38" ht="31.5" customHeight="1">
      <c r="A31" s="50"/>
      <c r="B31" s="50"/>
      <c r="C31" s="50"/>
      <c r="D31" s="50"/>
      <c r="E31" s="50"/>
      <c r="F31" s="50"/>
      <c r="G31" s="50"/>
      <c r="H31" s="49"/>
      <c r="I31" s="49"/>
      <c r="J31" s="49"/>
      <c r="K31" s="49"/>
      <c r="L31" s="49"/>
      <c r="M31" s="49"/>
      <c r="N31" s="49"/>
      <c r="O31" s="50"/>
      <c r="P31" s="50"/>
      <c r="Q31" s="50"/>
      <c r="R31" s="49"/>
      <c r="S31" s="49"/>
      <c r="T31" s="49"/>
      <c r="U31" s="49"/>
      <c r="V31" s="49"/>
      <c r="W31" s="49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</row>
    <row r="32" spans="1:38" ht="31.5" customHeight="1">
      <c r="A32" s="50"/>
      <c r="B32" s="51"/>
      <c r="C32" s="48"/>
      <c r="D32" s="49"/>
      <c r="E32" s="49"/>
      <c r="F32" s="50"/>
      <c r="G32" s="50"/>
      <c r="H32" s="50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</row>
    <row r="33" spans="1:38" ht="43.75" customHeight="1">
      <c r="A33" s="50"/>
      <c r="B33" s="58" t="s">
        <v>87</v>
      </c>
      <c r="C33" s="58" t="s">
        <v>110</v>
      </c>
      <c r="D33" s="58" t="s">
        <v>111</v>
      </c>
      <c r="E33" s="58" t="s">
        <v>112</v>
      </c>
      <c r="F33" s="58" t="s">
        <v>113</v>
      </c>
      <c r="G33" s="58" t="s">
        <v>114</v>
      </c>
      <c r="H33" s="48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</row>
    <row r="34" spans="1:38" ht="31.5" customHeight="1">
      <c r="A34" s="50"/>
      <c r="B34" s="55" t="s">
        <v>94</v>
      </c>
      <c r="C34" s="55">
        <v>2</v>
      </c>
      <c r="D34" s="55">
        <v>13</v>
      </c>
      <c r="E34" s="55">
        <v>35300</v>
      </c>
      <c r="F34" s="55"/>
      <c r="G34" s="55"/>
      <c r="H34" s="48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</row>
    <row r="35" spans="1:38" ht="31.5" customHeight="1">
      <c r="A35" s="50"/>
      <c r="B35" s="55" t="s">
        <v>98</v>
      </c>
      <c r="C35" s="59">
        <v>6</v>
      </c>
      <c r="D35" s="59">
        <v>14.7</v>
      </c>
      <c r="E35" s="59">
        <v>14800</v>
      </c>
      <c r="F35" s="55"/>
      <c r="G35" s="55"/>
      <c r="H35" s="48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</row>
    <row r="36" spans="1:38" ht="31.5" customHeight="1">
      <c r="A36" s="50"/>
      <c r="B36" s="55" t="s">
        <v>101</v>
      </c>
      <c r="C36" s="55">
        <v>1</v>
      </c>
      <c r="D36" s="55">
        <v>18</v>
      </c>
      <c r="E36" s="55">
        <v>45325</v>
      </c>
      <c r="F36" s="55"/>
      <c r="G36" s="55"/>
      <c r="H36" s="48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</row>
    <row r="37" spans="1:38" ht="31.5" customHeight="1">
      <c r="A37" s="50"/>
      <c r="B37" s="55" t="s">
        <v>104</v>
      </c>
      <c r="C37" s="55">
        <v>7</v>
      </c>
      <c r="D37" s="55">
        <v>19.2</v>
      </c>
      <c r="E37" s="55">
        <v>37675</v>
      </c>
      <c r="F37" s="55"/>
      <c r="G37" s="55"/>
      <c r="H37" s="48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</row>
    <row r="38" spans="1:38" ht="31.5" customHeight="1">
      <c r="A38" s="50"/>
      <c r="B38" s="55" t="s">
        <v>105</v>
      </c>
      <c r="C38" s="59">
        <v>3</v>
      </c>
      <c r="D38" s="59">
        <v>0</v>
      </c>
      <c r="E38" s="59">
        <v>23100</v>
      </c>
      <c r="F38" s="55"/>
      <c r="G38" s="55"/>
      <c r="H38" s="48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</row>
    <row r="39" spans="1:38" ht="31.5" customHeight="1">
      <c r="A39" s="50"/>
      <c r="B39" s="55" t="s">
        <v>115</v>
      </c>
      <c r="C39" s="55">
        <v>5</v>
      </c>
      <c r="D39" s="55">
        <v>26</v>
      </c>
      <c r="E39" s="55">
        <v>51400</v>
      </c>
      <c r="F39" s="55"/>
      <c r="G39" s="55"/>
      <c r="H39" s="48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</row>
    <row r="40" spans="1:38" ht="31.5" customHeight="1">
      <c r="A40" s="50"/>
      <c r="B40" s="55" t="s">
        <v>116</v>
      </c>
      <c r="C40" s="55">
        <v>9</v>
      </c>
      <c r="D40" s="55">
        <v>21.5</v>
      </c>
      <c r="E40" s="55">
        <v>43500</v>
      </c>
      <c r="F40" s="55"/>
      <c r="G40" s="55"/>
      <c r="H40" s="48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</row>
    <row r="41" spans="1:38" ht="31.5" customHeight="1">
      <c r="A41" s="50"/>
      <c r="B41" s="55" t="s">
        <v>117</v>
      </c>
      <c r="C41" s="55">
        <v>2</v>
      </c>
      <c r="D41" s="55">
        <v>26.3</v>
      </c>
      <c r="E41" s="55">
        <v>52600</v>
      </c>
      <c r="F41" s="55"/>
      <c r="G41" s="55"/>
      <c r="H41" s="48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</row>
    <row r="42" spans="1:38" ht="31.5" customHeight="1">
      <c r="A42" s="50"/>
      <c r="B42" s="51"/>
      <c r="C42" s="48"/>
      <c r="D42" s="49"/>
      <c r="E42" s="49"/>
      <c r="F42" s="50"/>
      <c r="G42" s="50"/>
      <c r="H42" s="50"/>
      <c r="I42" s="48"/>
      <c r="J42" s="48"/>
      <c r="K42" s="48"/>
      <c r="L42" s="48"/>
      <c r="M42" s="48"/>
      <c r="N42" s="48"/>
      <c r="O42" s="49"/>
      <c r="P42" s="49"/>
      <c r="Q42" s="49"/>
      <c r="R42" s="49"/>
      <c r="S42" s="49"/>
      <c r="T42" s="49"/>
      <c r="U42" s="49"/>
      <c r="V42" s="49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</row>
    <row r="43" spans="1:38" ht="31.5" customHeight="1">
      <c r="A43" s="50"/>
      <c r="B43" s="51"/>
      <c r="C43" s="48"/>
      <c r="D43" s="49"/>
      <c r="E43" s="49"/>
      <c r="F43" s="50"/>
      <c r="G43" s="50"/>
      <c r="H43" s="50"/>
      <c r="I43" s="48"/>
      <c r="J43" s="48"/>
      <c r="K43" s="48"/>
      <c r="L43" s="48"/>
      <c r="M43" s="48"/>
      <c r="N43" s="48"/>
      <c r="O43" s="49"/>
      <c r="P43" s="49"/>
      <c r="Q43" s="49"/>
      <c r="R43" s="49"/>
      <c r="S43" s="49"/>
      <c r="T43" s="49"/>
      <c r="U43" s="49"/>
      <c r="V43" s="49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</row>
    <row r="44" spans="1:38" ht="31.5" customHeight="1">
      <c r="A44" s="50"/>
      <c r="B44" s="58" t="s">
        <v>87</v>
      </c>
      <c r="C44" s="58" t="s">
        <v>81</v>
      </c>
      <c r="D44" s="58" t="s">
        <v>118</v>
      </c>
      <c r="E44" s="58" t="s">
        <v>113</v>
      </c>
      <c r="F44" s="58" t="s">
        <v>114</v>
      </c>
      <c r="G44" s="50"/>
      <c r="H44" s="50"/>
      <c r="I44" s="48"/>
      <c r="J44" s="48"/>
      <c r="K44" s="48"/>
      <c r="L44" s="48"/>
      <c r="M44" s="48"/>
      <c r="N44" s="48"/>
      <c r="O44" s="49"/>
      <c r="P44" s="49"/>
      <c r="Q44" s="49"/>
      <c r="R44" s="49"/>
      <c r="S44" s="49"/>
      <c r="T44" s="49"/>
      <c r="U44" s="49"/>
      <c r="V44" s="49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</row>
    <row r="45" spans="1:38" ht="31.5" customHeight="1">
      <c r="A45" s="50"/>
      <c r="B45" s="55" t="s">
        <v>94</v>
      </c>
      <c r="C45" s="55" t="s">
        <v>85</v>
      </c>
      <c r="D45" s="55" t="s">
        <v>119</v>
      </c>
      <c r="E45" s="55"/>
      <c r="F45" s="55"/>
      <c r="G45" s="50"/>
      <c r="H45" s="50"/>
      <c r="I45" s="48"/>
      <c r="J45" s="48"/>
      <c r="K45" s="48"/>
      <c r="L45" s="48"/>
      <c r="M45" s="48"/>
      <c r="N45" s="48"/>
      <c r="O45" s="49"/>
      <c r="P45" s="49"/>
      <c r="Q45" s="49"/>
      <c r="R45" s="49"/>
      <c r="S45" s="49"/>
      <c r="T45" s="49"/>
      <c r="U45" s="49"/>
      <c r="V45" s="49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</row>
    <row r="46" spans="1:38" ht="31.5" customHeight="1">
      <c r="A46" s="50"/>
      <c r="B46" s="55" t="s">
        <v>98</v>
      </c>
      <c r="C46" s="55" t="s">
        <v>85</v>
      </c>
      <c r="D46" s="55" t="s">
        <v>120</v>
      </c>
      <c r="E46" s="55"/>
      <c r="F46" s="55"/>
      <c r="G46" s="50"/>
      <c r="H46" s="50"/>
      <c r="I46" s="48"/>
      <c r="J46" s="48"/>
      <c r="K46" s="48"/>
      <c r="L46" s="48"/>
      <c r="M46" s="48"/>
      <c r="N46" s="48"/>
      <c r="O46" s="49"/>
      <c r="P46" s="49"/>
      <c r="Q46" s="49"/>
      <c r="R46" s="49"/>
      <c r="S46" s="49"/>
      <c r="T46" s="49"/>
      <c r="U46" s="49"/>
      <c r="V46" s="49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</row>
    <row r="47" spans="1:38" ht="31.5" customHeight="1">
      <c r="A47" s="50"/>
      <c r="B47" s="55" t="s">
        <v>101</v>
      </c>
      <c r="C47" s="55" t="s">
        <v>84</v>
      </c>
      <c r="D47" s="55" t="s">
        <v>120</v>
      </c>
      <c r="E47" s="55"/>
      <c r="F47" s="55"/>
      <c r="G47" s="50"/>
      <c r="H47" s="50"/>
      <c r="I47" s="48"/>
      <c r="J47" s="48"/>
      <c r="K47" s="48"/>
      <c r="L47" s="48"/>
      <c r="M47" s="48"/>
      <c r="N47" s="48"/>
      <c r="O47" s="49"/>
      <c r="P47" s="49"/>
      <c r="Q47" s="49"/>
      <c r="R47" s="49"/>
      <c r="S47" s="49"/>
      <c r="T47" s="49"/>
      <c r="U47" s="49"/>
      <c r="V47" s="49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</row>
    <row r="48" spans="1:38" ht="31.5" customHeight="1">
      <c r="A48" s="50"/>
      <c r="B48" s="55" t="s">
        <v>104</v>
      </c>
      <c r="C48" s="55" t="s">
        <v>84</v>
      </c>
      <c r="D48" s="55" t="s">
        <v>121</v>
      </c>
      <c r="E48" s="55"/>
      <c r="F48" s="55"/>
      <c r="G48" s="50"/>
      <c r="H48" s="50"/>
      <c r="I48" s="48"/>
      <c r="J48" s="48"/>
      <c r="K48" s="48"/>
      <c r="L48" s="48"/>
      <c r="M48" s="48"/>
      <c r="N48" s="48"/>
      <c r="O48" s="49"/>
      <c r="P48" s="49"/>
      <c r="Q48" s="49"/>
      <c r="R48" s="49"/>
      <c r="S48" s="49"/>
      <c r="T48" s="49"/>
      <c r="U48" s="49"/>
      <c r="V48" s="49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</row>
    <row r="49" spans="1:38" ht="31.5" customHeight="1">
      <c r="A49" s="50"/>
      <c r="B49" s="55" t="s">
        <v>105</v>
      </c>
      <c r="C49" s="55" t="s">
        <v>85</v>
      </c>
      <c r="D49" s="55" t="s">
        <v>122</v>
      </c>
      <c r="E49" s="55"/>
      <c r="F49" s="55"/>
      <c r="G49" s="50"/>
      <c r="H49" s="50"/>
      <c r="I49" s="48"/>
      <c r="J49" s="48"/>
      <c r="K49" s="48"/>
      <c r="L49" s="48"/>
      <c r="M49" s="48"/>
      <c r="N49" s="48"/>
      <c r="O49" s="49"/>
      <c r="P49" s="49">
        <v>550</v>
      </c>
      <c r="Q49" s="49"/>
      <c r="R49" s="49"/>
      <c r="S49" s="49"/>
      <c r="T49" s="49"/>
      <c r="U49" s="49"/>
      <c r="V49" s="49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</row>
    <row r="50" spans="1:38" ht="31.5" customHeight="1">
      <c r="A50" s="50"/>
      <c r="B50" s="55" t="s">
        <v>115</v>
      </c>
      <c r="C50" s="55" t="s">
        <v>84</v>
      </c>
      <c r="D50" s="55" t="s">
        <v>123</v>
      </c>
      <c r="E50" s="55"/>
      <c r="F50" s="55"/>
      <c r="G50" s="50"/>
      <c r="H50" s="50"/>
      <c r="I50" s="48"/>
      <c r="J50" s="48"/>
      <c r="K50" s="48"/>
      <c r="L50" s="48"/>
      <c r="M50" s="48"/>
      <c r="N50" s="48"/>
      <c r="O50" s="49"/>
      <c r="P50" s="49" t="s">
        <v>124</v>
      </c>
      <c r="Q50" s="49"/>
      <c r="R50" s="49" t="s">
        <v>125</v>
      </c>
      <c r="S50" s="49"/>
      <c r="T50" s="49"/>
      <c r="U50" s="49"/>
      <c r="V50" s="49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</row>
    <row r="51" spans="1:38" ht="31.5" customHeight="1">
      <c r="A51" s="50"/>
      <c r="B51" s="55" t="s">
        <v>116</v>
      </c>
      <c r="C51" s="55" t="s">
        <v>84</v>
      </c>
      <c r="D51" s="55" t="s">
        <v>126</v>
      </c>
      <c r="E51" s="55"/>
      <c r="F51" s="55"/>
      <c r="G51" s="50"/>
      <c r="H51" s="50"/>
      <c r="I51" s="48"/>
      <c r="J51" s="48"/>
      <c r="K51" s="48"/>
      <c r="L51" s="48"/>
      <c r="M51" s="48"/>
      <c r="N51" s="48"/>
      <c r="O51" s="49"/>
      <c r="P51" s="49" t="s">
        <v>127</v>
      </c>
      <c r="Q51" s="49"/>
      <c r="R51" s="49"/>
      <c r="S51" s="49"/>
      <c r="T51" s="49"/>
      <c r="U51" s="49"/>
      <c r="V51" s="49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</row>
    <row r="52" spans="1:38" ht="31.5" customHeight="1">
      <c r="A52" s="50"/>
      <c r="B52" s="55" t="s">
        <v>117</v>
      </c>
      <c r="C52" s="55" t="s">
        <v>84</v>
      </c>
      <c r="D52" s="55" t="s">
        <v>128</v>
      </c>
      <c r="E52" s="55"/>
      <c r="F52" s="55"/>
      <c r="G52" s="50"/>
      <c r="H52" s="50"/>
      <c r="I52" s="48"/>
      <c r="J52" s="48"/>
      <c r="K52" s="48"/>
      <c r="L52" s="48"/>
      <c r="M52" s="48"/>
      <c r="N52" s="48"/>
      <c r="O52" s="49"/>
      <c r="P52" s="49"/>
      <c r="Q52" s="49"/>
      <c r="R52" s="49"/>
      <c r="S52" s="49"/>
      <c r="T52" s="49"/>
      <c r="U52" s="49"/>
      <c r="V52" s="49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</row>
    <row r="53" spans="1:38" ht="31.5" customHeight="1">
      <c r="A53" s="50"/>
      <c r="B53" s="51"/>
      <c r="C53" s="48"/>
      <c r="D53" s="49"/>
      <c r="E53" s="49"/>
      <c r="F53" s="50"/>
      <c r="G53" s="50"/>
      <c r="H53" s="50"/>
      <c r="I53" s="50"/>
      <c r="J53" s="48"/>
      <c r="K53" s="49"/>
      <c r="L53" s="50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</row>
    <row r="54" spans="1:38" ht="31.5" customHeight="1">
      <c r="A54" s="50"/>
      <c r="B54" s="51"/>
      <c r="C54" s="48"/>
      <c r="D54" s="49"/>
      <c r="E54" s="49"/>
      <c r="F54" s="50"/>
      <c r="G54" s="50"/>
      <c r="H54" s="50"/>
      <c r="I54" s="50"/>
      <c r="J54" s="48"/>
      <c r="K54" s="49"/>
      <c r="L54" s="50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</row>
    <row r="55" spans="1:38" ht="31.5" customHeight="1">
      <c r="A55" s="50"/>
      <c r="B55" s="51"/>
      <c r="C55" s="48"/>
      <c r="D55" s="49"/>
      <c r="E55" s="49"/>
      <c r="F55" s="50"/>
      <c r="G55" s="50"/>
      <c r="H55" s="50"/>
      <c r="I55" s="50"/>
      <c r="J55" s="48"/>
      <c r="K55" s="49"/>
      <c r="L55" s="50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</row>
    <row r="56" spans="1:38" ht="31.5" customHeight="1">
      <c r="A56" s="50"/>
      <c r="B56" s="51"/>
      <c r="C56" s="48"/>
      <c r="D56" s="49"/>
      <c r="E56" s="49"/>
      <c r="F56" s="50"/>
      <c r="G56" s="50"/>
      <c r="H56" s="50"/>
      <c r="I56" s="50"/>
      <c r="J56" s="48"/>
      <c r="K56" s="49"/>
      <c r="L56" s="50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50"/>
      <c r="X56" s="50"/>
      <c r="Y56" s="50"/>
      <c r="Z56" s="50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50"/>
      <c r="AL56" s="50"/>
    </row>
    <row r="57" spans="1:38" ht="31.5" customHeight="1">
      <c r="A57" s="50"/>
      <c r="B57" s="51"/>
      <c r="C57" s="48"/>
      <c r="D57" s="49"/>
      <c r="E57" s="49"/>
      <c r="F57" s="50"/>
      <c r="G57" s="50"/>
      <c r="H57" s="50"/>
      <c r="I57" s="50"/>
      <c r="J57" s="48"/>
      <c r="K57" s="49"/>
      <c r="L57" s="50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50"/>
      <c r="X57" s="50"/>
      <c r="Y57" s="50"/>
      <c r="Z57" s="50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50"/>
      <c r="AL57" s="50"/>
    </row>
    <row r="58" spans="1:38" ht="31.5" customHeight="1">
      <c r="A58" s="50"/>
      <c r="B58" s="51"/>
      <c r="C58" s="48"/>
      <c r="D58" s="49"/>
      <c r="E58" s="49"/>
      <c r="F58" s="50"/>
      <c r="G58" s="50"/>
      <c r="H58" s="50"/>
      <c r="I58" s="50"/>
      <c r="J58" s="48"/>
      <c r="K58" s="49"/>
      <c r="L58" s="50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50"/>
      <c r="X58" s="50"/>
      <c r="Y58" s="50"/>
      <c r="Z58" s="50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50"/>
      <c r="AL58" s="50"/>
    </row>
    <row r="59" spans="1:38" ht="31.5" customHeight="1">
      <c r="A59" s="50"/>
      <c r="B59" s="51"/>
      <c r="C59" s="48"/>
      <c r="D59" s="49"/>
      <c r="E59" s="49"/>
      <c r="F59" s="50"/>
      <c r="G59" s="50"/>
      <c r="H59" s="50"/>
      <c r="I59" s="50"/>
      <c r="J59" s="48"/>
      <c r="K59" s="49"/>
      <c r="L59" s="50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50"/>
      <c r="X59" s="50"/>
      <c r="Y59" s="50"/>
      <c r="Z59" s="50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50"/>
      <c r="AL59" s="50"/>
    </row>
    <row r="60" spans="1:38" ht="31.5" customHeight="1">
      <c r="A60" s="50"/>
      <c r="B60" s="51"/>
      <c r="C60" s="48"/>
      <c r="D60" s="49"/>
      <c r="E60" s="49"/>
      <c r="F60" s="50"/>
      <c r="G60" s="50"/>
      <c r="H60" s="50"/>
      <c r="I60" s="50"/>
      <c r="J60" s="48"/>
      <c r="K60" s="49"/>
      <c r="L60" s="50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50"/>
      <c r="X60" s="50"/>
      <c r="Y60" s="50"/>
      <c r="Z60" s="50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50"/>
      <c r="AL60" s="50"/>
    </row>
    <row r="61" spans="1:38" ht="31.5" customHeight="1">
      <c r="A61" s="50"/>
      <c r="B61" s="51"/>
      <c r="C61" s="48"/>
      <c r="D61" s="49"/>
      <c r="E61" s="49"/>
      <c r="F61" s="50"/>
      <c r="G61" s="50"/>
      <c r="H61" s="50"/>
      <c r="I61" s="50"/>
      <c r="J61" s="48"/>
      <c r="K61" s="49"/>
      <c r="L61" s="50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50"/>
      <c r="X61" s="50"/>
      <c r="Y61" s="50"/>
      <c r="Z61" s="50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50"/>
      <c r="AL61" s="50"/>
    </row>
    <row r="62" spans="1:38" ht="31.5" customHeight="1">
      <c r="A62" s="50"/>
      <c r="B62" s="51"/>
      <c r="C62" s="48"/>
      <c r="D62" s="49"/>
      <c r="E62" s="49"/>
      <c r="F62" s="50"/>
      <c r="G62" s="50"/>
      <c r="H62" s="50"/>
      <c r="I62" s="50"/>
      <c r="J62" s="48"/>
      <c r="K62" s="49"/>
      <c r="L62" s="50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50"/>
      <c r="X62" s="50"/>
      <c r="Y62" s="50"/>
      <c r="Z62" s="50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50"/>
      <c r="AL62" s="50"/>
    </row>
  </sheetData>
  <mergeCells count="2">
    <mergeCell ref="B10:E10"/>
    <mergeCell ref="I10:L10"/>
  </mergeCells>
  <phoneticPr fontId="4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6"/>
  <sheetViews>
    <sheetView showGridLines="0" topLeftCell="A19" zoomScale="85" zoomScaleNormal="85" workbookViewId="0">
      <selection activeCell="M17" sqref="M17"/>
    </sheetView>
  </sheetViews>
  <sheetFormatPr defaultColWidth="8.1796875" defaultRowHeight="31.5" customHeight="1"/>
  <cols>
    <col min="1" max="1" width="8.1796875" style="20" customWidth="1"/>
    <col min="2" max="2" width="13.7265625" style="20" customWidth="1"/>
    <col min="3" max="3" width="26.1796875" style="20" customWidth="1"/>
    <col min="4" max="4" width="18.6328125" style="20" customWidth="1"/>
    <col min="5" max="5" width="16.1796875" style="20" customWidth="1"/>
    <col min="6" max="6" width="12.6328125" style="20" customWidth="1"/>
    <col min="7" max="10" width="8.1796875" style="20"/>
    <col min="11" max="11" width="14" style="20" customWidth="1"/>
    <col min="12" max="12" width="11.7265625" style="20" customWidth="1"/>
    <col min="13" max="13" width="15.453125" style="20" customWidth="1"/>
    <col min="14" max="16384" width="8.1796875" style="20"/>
  </cols>
  <sheetData>
    <row r="1" spans="1:39" ht="31.5" customHeight="1">
      <c r="A1" s="68" t="s">
        <v>129</v>
      </c>
      <c r="B1" s="69"/>
      <c r="C1" s="70"/>
      <c r="D1" s="38" t="s">
        <v>130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 t="s">
        <v>131</v>
      </c>
      <c r="B2" s="24"/>
      <c r="C2" s="24" t="s">
        <v>2</v>
      </c>
      <c r="D2" s="26" t="s">
        <v>132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4" t="s">
        <v>4</v>
      </c>
      <c r="D3" s="26" t="s">
        <v>133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12.75" customHeight="1">
      <c r="A4" s="22"/>
      <c r="B4" s="29"/>
      <c r="C4" s="27"/>
      <c r="D4" s="28"/>
      <c r="E4" s="28"/>
      <c r="F4" s="22"/>
      <c r="G4" s="22"/>
      <c r="H4" s="22"/>
      <c r="I4" s="22"/>
      <c r="J4" s="27"/>
      <c r="K4" s="28"/>
      <c r="L4" s="22"/>
      <c r="M4" s="28"/>
      <c r="N4" s="28"/>
      <c r="O4" s="28"/>
      <c r="P4" s="28"/>
      <c r="Q4" s="28"/>
      <c r="R4" s="28"/>
      <c r="S4" s="28"/>
      <c r="T4" s="28"/>
      <c r="U4" s="28"/>
      <c r="V4" s="28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</row>
    <row r="5" spans="1:39" ht="31.5" customHeight="1">
      <c r="A5" s="23" t="s">
        <v>76</v>
      </c>
      <c r="B5" s="27"/>
      <c r="C5" s="27" t="s">
        <v>134</v>
      </c>
      <c r="D5" s="28"/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8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</row>
    <row r="6" spans="1:39" ht="31.5" customHeight="1">
      <c r="A6" s="23"/>
      <c r="B6" s="27"/>
      <c r="C6" s="27"/>
      <c r="D6" s="28"/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68" t="s">
        <v>135</v>
      </c>
      <c r="B7" s="69"/>
      <c r="C7" s="70"/>
      <c r="D7" s="38" t="s">
        <v>136</v>
      </c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3" t="s">
        <v>131</v>
      </c>
      <c r="B8" s="24"/>
      <c r="C8" s="24" t="s">
        <v>2</v>
      </c>
      <c r="D8" s="26" t="s">
        <v>137</v>
      </c>
      <c r="E8" s="24"/>
      <c r="F8" s="24"/>
      <c r="G8" s="24"/>
      <c r="H8" s="24"/>
      <c r="I8" s="24"/>
      <c r="J8" s="24"/>
      <c r="K8" s="24"/>
      <c r="L8" s="24"/>
      <c r="M8" s="35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</row>
    <row r="9" spans="1:39" ht="31.5" customHeight="1">
      <c r="A9" s="23"/>
      <c r="B9" s="24"/>
      <c r="C9" s="24" t="s">
        <v>4</v>
      </c>
      <c r="D9" s="26" t="s">
        <v>138</v>
      </c>
      <c r="E9" s="24"/>
      <c r="F9" s="24"/>
      <c r="G9" s="24"/>
      <c r="H9" s="24"/>
      <c r="I9" s="24"/>
      <c r="J9" s="24"/>
      <c r="K9" s="24"/>
      <c r="L9" s="24"/>
      <c r="M9" s="35"/>
      <c r="N9" s="24"/>
      <c r="O9" s="21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</row>
    <row r="10" spans="1:39" ht="12.75" customHeight="1">
      <c r="A10" s="22"/>
      <c r="B10" s="29"/>
      <c r="C10" s="27"/>
      <c r="D10" s="28"/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2"/>
      <c r="B11" s="29"/>
      <c r="C11" s="27"/>
      <c r="D11" s="28"/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s="19" customFormat="1" ht="31.5" customHeight="1">
      <c r="A12" s="31"/>
      <c r="B12" s="32"/>
      <c r="C12" s="32"/>
      <c r="D12" s="31"/>
      <c r="E12" s="31"/>
      <c r="F12" s="31"/>
      <c r="G12" s="31" t="s">
        <v>7</v>
      </c>
      <c r="H12" s="31"/>
      <c r="I12" s="31"/>
      <c r="J12" s="32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</row>
    <row r="13" spans="1:39" ht="31.5" customHeight="1">
      <c r="A13" s="22"/>
      <c r="B13" s="29"/>
      <c r="C13" s="27"/>
      <c r="D13" s="28"/>
      <c r="E13" s="28"/>
      <c r="F13" s="22"/>
      <c r="G13" s="22"/>
      <c r="H13" s="22"/>
      <c r="I13" s="22"/>
      <c r="J13" s="27"/>
      <c r="K13" s="22"/>
      <c r="L13" s="22"/>
      <c r="M13" s="22"/>
      <c r="N13" s="22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ht="31.5" customHeight="1">
      <c r="A14" s="22"/>
      <c r="B14" s="29"/>
      <c r="C14" s="39" t="s">
        <v>139</v>
      </c>
      <c r="D14" s="40" t="s">
        <v>140</v>
      </c>
      <c r="E14" s="39" t="s">
        <v>140</v>
      </c>
      <c r="F14" s="41" t="s">
        <v>11</v>
      </c>
      <c r="G14" s="22"/>
      <c r="H14" s="22"/>
      <c r="I14" s="22"/>
      <c r="J14" s="27"/>
      <c r="K14" s="39" t="s">
        <v>139</v>
      </c>
      <c r="L14" s="39" t="s">
        <v>141</v>
      </c>
      <c r="M14" s="39" t="s">
        <v>140</v>
      </c>
      <c r="N14" s="28"/>
      <c r="O14" s="28"/>
      <c r="P14" s="28"/>
      <c r="Q14" s="28"/>
      <c r="R14" s="28"/>
      <c r="S14" s="28"/>
      <c r="T14" s="28"/>
      <c r="U14" s="28"/>
      <c r="V14" s="28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</row>
    <row r="15" spans="1:39" ht="31.5" customHeight="1">
      <c r="A15" s="22"/>
      <c r="B15" s="29"/>
      <c r="C15" s="5">
        <v>410020</v>
      </c>
      <c r="D15" s="5"/>
      <c r="E15" s="5"/>
      <c r="F15" s="5">
        <v>167125</v>
      </c>
      <c r="G15" s="22"/>
      <c r="H15" s="22"/>
      <c r="I15" s="22"/>
      <c r="J15" s="27"/>
      <c r="K15" s="5">
        <v>410019</v>
      </c>
      <c r="L15" s="5">
        <v>434</v>
      </c>
      <c r="M15" s="5">
        <v>56420</v>
      </c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29"/>
      <c r="C16" s="5">
        <v>420000</v>
      </c>
      <c r="D16" s="5"/>
      <c r="E16" s="5"/>
      <c r="F16" s="5" t="s">
        <v>142</v>
      </c>
      <c r="G16" s="22"/>
      <c r="H16" s="22"/>
      <c r="I16" s="22"/>
      <c r="J16" s="27"/>
      <c r="K16" s="5">
        <v>410020</v>
      </c>
      <c r="L16" s="5">
        <v>1337</v>
      </c>
      <c r="M16" s="5">
        <v>167125</v>
      </c>
      <c r="N16" s="28"/>
      <c r="O16" s="28"/>
      <c r="P16" s="28"/>
      <c r="Q16" s="28"/>
      <c r="R16" s="28"/>
      <c r="S16" s="28"/>
      <c r="T16" s="28"/>
      <c r="U16" s="28"/>
      <c r="V16" s="28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27"/>
      <c r="C17" s="27"/>
      <c r="D17" s="28"/>
      <c r="E17" s="27"/>
      <c r="F17" s="27"/>
      <c r="G17" s="22"/>
      <c r="H17" s="22"/>
      <c r="I17" s="22"/>
      <c r="J17" s="27"/>
      <c r="K17" s="5">
        <v>410029</v>
      </c>
      <c r="L17" s="5">
        <v>5260</v>
      </c>
      <c r="M17" s="5">
        <v>60970</v>
      </c>
      <c r="N17" s="28"/>
      <c r="O17" s="28"/>
      <c r="P17" s="28"/>
      <c r="Q17" s="28"/>
      <c r="R17" s="28"/>
      <c r="S17" s="28"/>
      <c r="T17" s="28"/>
      <c r="U17" s="28"/>
      <c r="V17" s="28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29"/>
      <c r="C18" s="29"/>
      <c r="D18" s="30"/>
      <c r="E18" s="27"/>
      <c r="F18" s="27"/>
      <c r="G18" s="22"/>
      <c r="H18" s="22"/>
      <c r="I18" s="22"/>
      <c r="J18" s="27"/>
      <c r="K18" s="5">
        <v>410034</v>
      </c>
      <c r="L18" s="5">
        <v>29046</v>
      </c>
      <c r="M18" s="5">
        <v>3630750</v>
      </c>
      <c r="N18" s="28"/>
      <c r="O18" s="28"/>
      <c r="P18" s="28"/>
      <c r="Q18" s="28"/>
      <c r="R18" s="28"/>
      <c r="S18" s="28"/>
      <c r="T18" s="28"/>
      <c r="U18" s="28"/>
      <c r="V18" s="28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29"/>
      <c r="C19" s="29"/>
      <c r="D19" s="27"/>
      <c r="E19" s="28"/>
      <c r="F19" s="22"/>
      <c r="G19" s="22"/>
      <c r="H19" s="22"/>
      <c r="I19" s="22"/>
      <c r="J19" s="27"/>
      <c r="K19" s="5">
        <v>410035</v>
      </c>
      <c r="L19" s="5">
        <v>972</v>
      </c>
      <c r="M19" s="5">
        <v>30340.799999999999</v>
      </c>
      <c r="N19" s="28"/>
      <c r="O19" s="28"/>
      <c r="P19" s="28"/>
      <c r="Q19" s="28"/>
      <c r="R19" s="28"/>
      <c r="S19" s="28"/>
      <c r="T19" s="28"/>
      <c r="U19" s="28"/>
      <c r="V19" s="28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29"/>
      <c r="C20" s="29"/>
      <c r="D20" s="28"/>
      <c r="E20" s="28"/>
      <c r="F20" s="22"/>
      <c r="G20" s="22"/>
      <c r="H20" s="22"/>
      <c r="I20" s="22"/>
      <c r="J20" s="27"/>
      <c r="K20" s="5">
        <v>410051</v>
      </c>
      <c r="L20" s="5">
        <v>5260</v>
      </c>
      <c r="M20" s="5">
        <v>526000</v>
      </c>
      <c r="N20" s="28"/>
      <c r="O20" s="28"/>
      <c r="P20" s="28"/>
      <c r="Q20" s="28"/>
      <c r="R20" s="28"/>
      <c r="S20" s="28"/>
      <c r="T20" s="28"/>
      <c r="U20" s="28"/>
      <c r="V20" s="28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29"/>
      <c r="C21" s="29"/>
      <c r="D21" s="28"/>
      <c r="E21" s="28"/>
      <c r="F21" s="22"/>
      <c r="G21" s="22"/>
      <c r="H21" s="22"/>
      <c r="I21" s="22"/>
      <c r="J21" s="27"/>
      <c r="K21" s="5">
        <v>410055</v>
      </c>
      <c r="L21" s="5">
        <v>510</v>
      </c>
      <c r="M21" s="5">
        <v>67837.5</v>
      </c>
      <c r="N21" s="28"/>
      <c r="O21" s="28"/>
      <c r="P21" s="28"/>
      <c r="Q21" s="28"/>
      <c r="R21" s="28"/>
      <c r="S21" s="28"/>
      <c r="T21" s="28"/>
      <c r="U21" s="28"/>
      <c r="V21" s="28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9"/>
      <c r="C22" s="29"/>
      <c r="D22" s="28"/>
      <c r="E22" s="28"/>
      <c r="F22" s="22"/>
      <c r="G22" s="22"/>
      <c r="H22" s="22"/>
      <c r="I22" s="22"/>
      <c r="J22" s="27"/>
      <c r="K22" s="5">
        <v>410058</v>
      </c>
      <c r="L22" s="5">
        <v>1610</v>
      </c>
      <c r="M22" s="5">
        <v>201250</v>
      </c>
      <c r="N22" s="28"/>
      <c r="O22" s="28"/>
      <c r="P22" s="28"/>
      <c r="Q22" s="28"/>
      <c r="R22" s="28"/>
      <c r="S22" s="28"/>
      <c r="T22" s="28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7"/>
      <c r="C23" s="29"/>
      <c r="D23" s="28"/>
      <c r="E23" s="28"/>
      <c r="F23" s="22"/>
      <c r="G23" s="22"/>
      <c r="H23" s="22"/>
      <c r="I23" s="22"/>
      <c r="J23" s="27"/>
      <c r="K23" s="5">
        <v>410064</v>
      </c>
      <c r="L23" s="5">
        <v>972</v>
      </c>
      <c r="M23" s="5">
        <v>109350</v>
      </c>
      <c r="N23" s="28"/>
      <c r="O23" s="28"/>
      <c r="P23" s="28"/>
      <c r="Q23" s="28"/>
      <c r="R23" s="28"/>
      <c r="S23" s="28"/>
      <c r="T23" s="28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9"/>
      <c r="C24" s="27"/>
      <c r="D24" s="28"/>
      <c r="E24" s="28"/>
      <c r="F24" s="22"/>
      <c r="G24" s="22"/>
      <c r="H24" s="22"/>
      <c r="I24" s="22"/>
      <c r="J24" s="27"/>
      <c r="K24" s="5">
        <v>410077</v>
      </c>
      <c r="L24" s="5">
        <v>2530</v>
      </c>
      <c r="M24" s="5">
        <v>293674</v>
      </c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8"/>
      <c r="E25" s="28"/>
      <c r="F25" s="22"/>
      <c r="G25" s="22"/>
      <c r="H25" s="22"/>
      <c r="I25" s="22"/>
      <c r="J25" s="27"/>
      <c r="K25" s="5">
        <v>410079</v>
      </c>
      <c r="L25" s="5">
        <v>71</v>
      </c>
      <c r="M25" s="5">
        <v>16358.4</v>
      </c>
      <c r="N25" s="28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2"/>
      <c r="L26" s="22"/>
      <c r="M26" s="22"/>
      <c r="N26" s="22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</sheetData>
  <mergeCells count="2">
    <mergeCell ref="A1:C1"/>
    <mergeCell ref="A7:C7"/>
  </mergeCells>
  <phoneticPr fontId="4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"/>
  <sheetViews>
    <sheetView showGridLines="0" zoomScale="115" zoomScaleNormal="115" workbookViewId="0">
      <selection activeCell="F12" sqref="F12"/>
    </sheetView>
  </sheetViews>
  <sheetFormatPr defaultColWidth="8.1796875" defaultRowHeight="31.5" customHeight="1"/>
  <cols>
    <col min="1" max="1" width="8.1796875" style="20"/>
    <col min="2" max="2" width="8.1796875" style="20" customWidth="1"/>
    <col min="3" max="3" width="9.08984375" style="20" customWidth="1"/>
    <col min="4" max="4" width="10" style="20" customWidth="1"/>
    <col min="5" max="11" width="8.1796875" style="20"/>
    <col min="12" max="12" width="12.453125" style="20" customWidth="1"/>
    <col min="13" max="13" width="11.36328125" style="20" customWidth="1"/>
    <col min="14" max="14" width="9.90625" style="20" customWidth="1"/>
    <col min="15" max="15" width="12.1796875" style="20" customWidth="1"/>
    <col min="16" max="16" width="8.1796875" style="20"/>
    <col min="17" max="17" width="13.1796875" style="20" customWidth="1"/>
    <col min="18" max="18" width="15.7265625" style="20" customWidth="1"/>
    <col min="19" max="16384" width="8.1796875" style="20"/>
  </cols>
  <sheetData>
    <row r="1" spans="1:38" ht="31.5" customHeight="1">
      <c r="A1" s="68" t="s">
        <v>143</v>
      </c>
      <c r="B1" s="69"/>
      <c r="C1" s="70"/>
      <c r="D1" s="21" t="s">
        <v>144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31.5" customHeight="1">
      <c r="A2" s="23"/>
      <c r="B2" s="24"/>
      <c r="C2" s="25" t="s">
        <v>2</v>
      </c>
      <c r="D2" s="26" t="s">
        <v>145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</row>
    <row r="3" spans="1:38" ht="31.5" customHeight="1">
      <c r="A3" s="23"/>
      <c r="B3" s="29"/>
      <c r="C3" s="25" t="s">
        <v>4</v>
      </c>
      <c r="D3" s="26" t="s">
        <v>146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</row>
    <row r="4" spans="1:38" ht="11" customHeight="1">
      <c r="A4" s="23"/>
      <c r="B4" s="29"/>
      <c r="C4" s="25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</row>
    <row r="5" spans="1:38" ht="31.5" customHeight="1">
      <c r="A5" s="23"/>
      <c r="B5" s="29"/>
      <c r="C5" s="25" t="s">
        <v>76</v>
      </c>
      <c r="D5" s="27" t="s">
        <v>147</v>
      </c>
      <c r="E5" s="28"/>
      <c r="F5" s="22"/>
      <c r="G5" s="22"/>
      <c r="H5" s="22"/>
      <c r="I5" s="22"/>
      <c r="J5" s="27"/>
      <c r="K5" s="28"/>
      <c r="L5" s="22"/>
      <c r="M5" s="28"/>
      <c r="N5" s="28"/>
      <c r="O5" s="28"/>
      <c r="P5" s="28"/>
      <c r="Q5" s="28"/>
      <c r="R5" s="28"/>
      <c r="S5" s="28"/>
      <c r="T5" s="28"/>
      <c r="U5" s="28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</row>
    <row r="6" spans="1:38" ht="31.5" customHeight="1">
      <c r="A6" s="22"/>
      <c r="B6" s="29"/>
      <c r="C6" s="27"/>
      <c r="D6" s="27" t="s">
        <v>148</v>
      </c>
      <c r="E6" s="28"/>
      <c r="F6" s="22"/>
      <c r="G6" s="22"/>
      <c r="H6" s="22"/>
      <c r="I6" s="22"/>
      <c r="J6" s="27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</row>
    <row r="7" spans="1:38" ht="31.5" customHeight="1">
      <c r="A7" s="22"/>
      <c r="B7" s="29"/>
      <c r="C7" s="27"/>
      <c r="D7" s="28"/>
      <c r="E7" s="28"/>
      <c r="F7" s="22"/>
      <c r="G7" s="22"/>
      <c r="H7" s="22"/>
      <c r="I7" s="22"/>
      <c r="J7" s="27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</row>
    <row r="8" spans="1:38" s="19" customFormat="1" ht="31.5" customHeight="1">
      <c r="A8" s="31"/>
      <c r="B8" s="32"/>
      <c r="C8" s="32"/>
      <c r="D8" s="31"/>
      <c r="E8" s="31"/>
      <c r="F8" s="31"/>
      <c r="G8" s="31" t="s">
        <v>7</v>
      </c>
      <c r="H8" s="31"/>
      <c r="I8" s="31"/>
      <c r="J8" s="32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</row>
    <row r="9" spans="1:38" ht="31.5" customHeight="1">
      <c r="A9" s="22"/>
      <c r="B9" s="29"/>
      <c r="C9" s="27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</row>
    <row r="10" spans="1:38" ht="31.5" customHeight="1">
      <c r="A10" s="22"/>
      <c r="B10" s="37" t="s">
        <v>12</v>
      </c>
      <c r="C10" s="37" t="s">
        <v>51</v>
      </c>
      <c r="D10" s="37" t="s">
        <v>11</v>
      </c>
      <c r="E10" s="28"/>
      <c r="F10" s="37" t="s">
        <v>12</v>
      </c>
      <c r="G10" s="37" t="s">
        <v>51</v>
      </c>
      <c r="H10" s="22"/>
      <c r="I10" s="22"/>
      <c r="J10" s="27"/>
      <c r="K10" s="27"/>
      <c r="L10" s="37" t="s">
        <v>14</v>
      </c>
      <c r="M10" s="37" t="s">
        <v>149</v>
      </c>
      <c r="N10" s="37" t="s">
        <v>150</v>
      </c>
      <c r="O10" s="37" t="s">
        <v>11</v>
      </c>
      <c r="P10" s="28"/>
      <c r="Q10" s="37" t="s">
        <v>149</v>
      </c>
      <c r="R10" s="37" t="s">
        <v>151</v>
      </c>
      <c r="S10" s="28"/>
      <c r="T10" s="28"/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</row>
    <row r="11" spans="1:38" ht="31.5" customHeight="1">
      <c r="A11" s="22"/>
      <c r="B11" s="5">
        <v>45</v>
      </c>
      <c r="C11" s="5"/>
      <c r="D11" s="5" t="s">
        <v>152</v>
      </c>
      <c r="E11" s="28"/>
      <c r="F11" s="5" t="s">
        <v>53</v>
      </c>
      <c r="G11" s="5" t="s">
        <v>54</v>
      </c>
      <c r="H11" s="22"/>
      <c r="I11" s="29"/>
      <c r="J11" s="29"/>
      <c r="K11" s="27"/>
      <c r="L11" s="5" t="s">
        <v>94</v>
      </c>
      <c r="M11" s="5">
        <v>5485</v>
      </c>
      <c r="N11" s="5"/>
      <c r="O11" s="5">
        <v>1097</v>
      </c>
      <c r="P11" s="28"/>
      <c r="Q11" s="5" t="s">
        <v>153</v>
      </c>
      <c r="R11" s="5">
        <v>0.1</v>
      </c>
      <c r="S11" s="28"/>
      <c r="T11" s="28"/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</row>
    <row r="12" spans="1:38" ht="31.5" customHeight="1">
      <c r="A12" s="22"/>
      <c r="B12" s="5">
        <v>90</v>
      </c>
      <c r="C12" s="5"/>
      <c r="D12" s="5" t="s">
        <v>54</v>
      </c>
      <c r="E12" s="28"/>
      <c r="F12" s="5" t="s">
        <v>55</v>
      </c>
      <c r="G12" s="5" t="s">
        <v>56</v>
      </c>
      <c r="H12" s="22"/>
      <c r="I12" s="29"/>
      <c r="J12" s="29"/>
      <c r="K12" s="27"/>
      <c r="L12" s="5" t="s">
        <v>98</v>
      </c>
      <c r="M12" s="5">
        <v>2885</v>
      </c>
      <c r="N12" s="5"/>
      <c r="O12" s="5">
        <v>288.5</v>
      </c>
      <c r="P12" s="28"/>
      <c r="Q12" s="5" t="s">
        <v>154</v>
      </c>
      <c r="R12" s="5">
        <v>0.2</v>
      </c>
      <c r="S12" s="28"/>
      <c r="T12" s="28"/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</row>
    <row r="13" spans="1:38" ht="31.5" customHeight="1">
      <c r="A13" s="22"/>
      <c r="B13" s="5">
        <v>78</v>
      </c>
      <c r="C13" s="5"/>
      <c r="D13" s="5" t="s">
        <v>57</v>
      </c>
      <c r="E13" s="28"/>
      <c r="F13" s="5" t="s">
        <v>58</v>
      </c>
      <c r="G13" s="5" t="s">
        <v>57</v>
      </c>
      <c r="H13" s="22"/>
      <c r="I13" s="29"/>
      <c r="J13" s="29"/>
      <c r="K13" s="27"/>
      <c r="L13" s="5" t="s">
        <v>101</v>
      </c>
      <c r="M13" s="5">
        <v>2636</v>
      </c>
      <c r="N13" s="5"/>
      <c r="O13" s="5">
        <v>263.60000000000002</v>
      </c>
      <c r="P13" s="28"/>
      <c r="Q13" s="5" t="s">
        <v>155</v>
      </c>
      <c r="R13" s="5">
        <v>0.3</v>
      </c>
      <c r="S13" s="28"/>
      <c r="T13" s="28"/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31.5" customHeight="1">
      <c r="A14" s="22"/>
      <c r="B14" s="29"/>
      <c r="C14" s="27"/>
      <c r="D14" s="28"/>
      <c r="E14" s="28"/>
      <c r="F14" s="5" t="s">
        <v>59</v>
      </c>
      <c r="G14" s="5" t="s">
        <v>60</v>
      </c>
      <c r="H14" s="22"/>
      <c r="I14" s="29"/>
      <c r="J14" s="29"/>
      <c r="K14" s="27"/>
      <c r="L14" s="5" t="s">
        <v>104</v>
      </c>
      <c r="M14" s="5">
        <v>5735</v>
      </c>
      <c r="N14" s="5"/>
      <c r="O14" s="5">
        <v>1147</v>
      </c>
      <c r="P14" s="28"/>
      <c r="Q14" s="5" t="s">
        <v>156</v>
      </c>
      <c r="R14" s="5">
        <v>0.4</v>
      </c>
      <c r="S14" s="28"/>
      <c r="T14" s="28"/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</row>
    <row r="15" spans="1:38" ht="31.5" customHeight="1">
      <c r="A15" s="22"/>
      <c r="B15" s="29"/>
      <c r="C15" s="27"/>
      <c r="D15" s="28"/>
      <c r="E15" s="28"/>
      <c r="F15" s="5" t="s">
        <v>61</v>
      </c>
      <c r="G15" s="5" t="s">
        <v>152</v>
      </c>
      <c r="H15" s="22"/>
      <c r="I15" s="22"/>
      <c r="J15" s="27"/>
      <c r="K15" s="27"/>
      <c r="L15" s="5" t="s">
        <v>105</v>
      </c>
      <c r="M15" s="5">
        <v>6128</v>
      </c>
      <c r="N15" s="5"/>
      <c r="O15" s="5">
        <v>1225.5999999999999</v>
      </c>
      <c r="P15" s="28"/>
      <c r="Q15" s="28"/>
      <c r="R15" s="28"/>
      <c r="S15" s="28"/>
      <c r="T15" s="28"/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</row>
    <row r="16" spans="1:38" ht="31.5" customHeight="1">
      <c r="A16" s="22"/>
      <c r="B16" s="29"/>
      <c r="C16" s="29"/>
      <c r="D16" s="28"/>
      <c r="E16" s="28"/>
      <c r="F16" s="22"/>
      <c r="G16" s="22"/>
      <c r="H16" s="22"/>
      <c r="I16" s="22"/>
      <c r="J16" s="27"/>
      <c r="K16" s="27"/>
      <c r="L16" s="5" t="s">
        <v>115</v>
      </c>
      <c r="M16" s="5">
        <v>8243</v>
      </c>
      <c r="N16" s="5"/>
      <c r="O16" s="5">
        <v>2472.9</v>
      </c>
      <c r="P16" s="28"/>
      <c r="Q16" s="28"/>
      <c r="R16" s="28"/>
      <c r="S16" s="28"/>
      <c r="T16" s="28"/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</row>
    <row r="17" spans="1:38" ht="31.5" customHeight="1">
      <c r="A17" s="22"/>
      <c r="B17" s="29"/>
      <c r="C17" s="29"/>
      <c r="D17" s="28"/>
      <c r="E17" s="28"/>
      <c r="F17" s="22"/>
      <c r="G17" s="22"/>
      <c r="H17" s="22"/>
      <c r="I17" s="22"/>
      <c r="J17" s="27"/>
      <c r="K17" s="27"/>
      <c r="L17" s="5" t="s">
        <v>116</v>
      </c>
      <c r="M17" s="5">
        <v>13067</v>
      </c>
      <c r="N17" s="5"/>
      <c r="O17" s="5">
        <v>5226.8</v>
      </c>
      <c r="P17" s="28"/>
      <c r="Q17" s="28"/>
      <c r="R17" s="28"/>
      <c r="S17" s="28"/>
      <c r="T17" s="28"/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</row>
    <row r="18" spans="1:38" ht="31.5" customHeight="1">
      <c r="A18" s="22"/>
      <c r="B18" s="27"/>
      <c r="C18" s="29"/>
      <c r="D18" s="28"/>
      <c r="E18" s="28"/>
      <c r="F18" s="22"/>
      <c r="G18" s="22"/>
      <c r="H18" s="22"/>
      <c r="I18" s="22"/>
      <c r="J18" s="27"/>
      <c r="K18" s="27"/>
      <c r="L18" s="22"/>
      <c r="M18" s="28"/>
      <c r="N18" s="28"/>
      <c r="O18" s="28"/>
      <c r="P18" s="28"/>
      <c r="Q18" s="28"/>
      <c r="R18" s="28"/>
      <c r="S18" s="28"/>
      <c r="T18" s="28"/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</row>
    <row r="19" spans="1:38" ht="31.5" customHeight="1">
      <c r="A19" s="22"/>
      <c r="B19" s="29"/>
      <c r="C19" s="27"/>
      <c r="D19" s="28"/>
      <c r="E19" s="28"/>
      <c r="F19" s="22"/>
      <c r="G19" s="22"/>
      <c r="H19" s="22"/>
      <c r="I19" s="22"/>
      <c r="J19" s="27"/>
      <c r="K19" s="28"/>
      <c r="L19" s="22"/>
      <c r="M19" s="28"/>
      <c r="N19" s="28"/>
      <c r="O19" s="28"/>
      <c r="P19" s="28"/>
      <c r="Q19" s="28"/>
      <c r="R19" s="28"/>
      <c r="S19" s="28"/>
      <c r="T19" s="28"/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</row>
    <row r="20" spans="1:38" ht="31.5" customHeight="1">
      <c r="A20" s="22"/>
      <c r="B20" s="29"/>
      <c r="C20" s="27"/>
      <c r="D20" s="28"/>
      <c r="E20" s="28"/>
      <c r="F20" s="22"/>
      <c r="G20" s="22"/>
      <c r="H20" s="22"/>
      <c r="I20" s="22"/>
      <c r="J20" s="27"/>
      <c r="K20" s="28"/>
      <c r="L20" s="22"/>
      <c r="M20" s="28"/>
      <c r="N20" s="28"/>
      <c r="O20" s="28"/>
      <c r="P20" s="28"/>
      <c r="Q20" s="28"/>
      <c r="R20" s="28"/>
      <c r="S20" s="28"/>
      <c r="T20" s="28"/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</row>
    <row r="21" spans="1:38" s="28" customFormat="1" ht="31.5" customHeight="1"/>
    <row r="22" spans="1:38" s="28" customFormat="1" ht="31.5" customHeight="1"/>
    <row r="23" spans="1:38" s="28" customFormat="1" ht="31.5" customHeight="1"/>
    <row r="24" spans="1:38" s="28" customFormat="1" ht="31.5" customHeight="1"/>
    <row r="25" spans="1:38" s="28" customFormat="1" ht="31.5" customHeight="1"/>
  </sheetData>
  <mergeCells count="1">
    <mergeCell ref="A1:C1"/>
  </mergeCells>
  <phoneticPr fontId="4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"/>
  <sheetViews>
    <sheetView showGridLines="0" zoomScale="115" zoomScaleNormal="115" workbookViewId="0">
      <selection activeCell="J12" sqref="J12"/>
    </sheetView>
  </sheetViews>
  <sheetFormatPr defaultColWidth="8.1796875" defaultRowHeight="31.5" customHeight="1"/>
  <cols>
    <col min="1" max="1" width="6.90625" style="20" customWidth="1"/>
    <col min="2" max="2" width="7.6328125" style="20" customWidth="1"/>
    <col min="3" max="3" width="18.453125" style="20" customWidth="1"/>
    <col min="4" max="4" width="12.1796875" style="20" customWidth="1"/>
    <col min="5" max="5" width="11.36328125" style="20" customWidth="1"/>
    <col min="6" max="7" width="8.1796875" style="20"/>
    <col min="8" max="8" width="11.453125" style="20" customWidth="1"/>
    <col min="9" max="12" width="8.1796875" style="20"/>
    <col min="13" max="13" width="12.6328125" style="20" customWidth="1"/>
    <col min="14" max="14" width="8.1796875" style="20"/>
    <col min="15" max="15" width="11.36328125" style="20" customWidth="1"/>
    <col min="16" max="16" width="11.453125" style="20" customWidth="1"/>
    <col min="17" max="16384" width="8.1796875" style="20"/>
  </cols>
  <sheetData>
    <row r="1" spans="1:39" ht="31.5" customHeight="1">
      <c r="A1" s="68" t="s">
        <v>157</v>
      </c>
      <c r="B1" s="69"/>
      <c r="C1" s="70"/>
      <c r="D1" s="21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</row>
    <row r="2" spans="1:39" ht="31.5" customHeight="1">
      <c r="A2" s="23"/>
      <c r="B2" s="24"/>
      <c r="C2" s="25" t="s">
        <v>2</v>
      </c>
      <c r="D2" s="26" t="s">
        <v>158</v>
      </c>
      <c r="E2" s="24"/>
      <c r="F2" s="24"/>
      <c r="G2" s="24"/>
      <c r="H2" s="24"/>
      <c r="I2" s="24"/>
      <c r="J2" s="24"/>
      <c r="K2" s="24"/>
      <c r="L2" s="24"/>
      <c r="M2" s="35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</row>
    <row r="3" spans="1:39" ht="31.5" customHeight="1">
      <c r="A3" s="23"/>
      <c r="B3" s="24"/>
      <c r="C3" s="25" t="s">
        <v>4</v>
      </c>
      <c r="D3" s="26" t="s">
        <v>159</v>
      </c>
      <c r="E3" s="24"/>
      <c r="F3" s="24"/>
      <c r="G3" s="24"/>
      <c r="H3" s="24"/>
      <c r="I3" s="24"/>
      <c r="J3" s="24"/>
      <c r="K3" s="24"/>
      <c r="L3" s="24"/>
      <c r="M3" s="35"/>
      <c r="N3" s="24"/>
      <c r="O3" s="21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</row>
    <row r="4" spans="1:39" ht="8.5" customHeight="1">
      <c r="A4" s="23"/>
      <c r="B4" s="24"/>
      <c r="C4" s="26"/>
      <c r="D4" s="26"/>
      <c r="E4" s="24"/>
      <c r="F4" s="24"/>
      <c r="G4" s="24"/>
      <c r="H4" s="24"/>
      <c r="I4" s="24"/>
      <c r="J4" s="24"/>
      <c r="K4" s="24"/>
      <c r="L4" s="24"/>
      <c r="M4" s="35"/>
      <c r="N4" s="24"/>
      <c r="O4" s="21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</row>
    <row r="5" spans="1:39" ht="31.5" customHeight="1">
      <c r="A5" s="23"/>
      <c r="B5" s="23"/>
      <c r="C5" s="25" t="s">
        <v>160</v>
      </c>
      <c r="D5" s="27" t="s">
        <v>161</v>
      </c>
      <c r="E5" s="26" t="s">
        <v>162</v>
      </c>
      <c r="F5" s="22"/>
      <c r="G5" s="22"/>
      <c r="H5" s="22"/>
      <c r="I5" s="22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</row>
    <row r="6" spans="1:39" ht="31.5" customHeight="1">
      <c r="A6" s="22"/>
      <c r="B6" s="27"/>
      <c r="C6" s="23"/>
      <c r="D6" s="27" t="s">
        <v>163</v>
      </c>
      <c r="E6" s="28" t="s">
        <v>164</v>
      </c>
      <c r="F6" s="22"/>
      <c r="G6" s="22"/>
      <c r="H6" s="22"/>
      <c r="I6" s="22"/>
      <c r="J6" s="22"/>
      <c r="K6" s="28"/>
      <c r="L6" s="22"/>
      <c r="M6" s="28"/>
      <c r="N6" s="28"/>
      <c r="O6" s="28"/>
      <c r="P6" s="28"/>
      <c r="Q6" s="28"/>
      <c r="R6" s="28"/>
      <c r="S6" s="28"/>
      <c r="T6" s="28"/>
      <c r="U6" s="28"/>
      <c r="V6" s="28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</row>
    <row r="7" spans="1:39" ht="31.5" customHeight="1">
      <c r="A7" s="22"/>
      <c r="B7" s="27"/>
      <c r="C7" s="23"/>
      <c r="D7" s="27" t="s">
        <v>165</v>
      </c>
      <c r="E7" s="28" t="s">
        <v>166</v>
      </c>
      <c r="F7" s="22"/>
      <c r="G7" s="22"/>
      <c r="H7" s="22"/>
      <c r="I7" s="22"/>
      <c r="J7" s="22"/>
      <c r="K7" s="28"/>
      <c r="L7" s="22"/>
      <c r="M7" s="28"/>
      <c r="N7" s="28"/>
      <c r="O7" s="28"/>
      <c r="P7" s="28"/>
      <c r="Q7" s="28"/>
      <c r="R7" s="28"/>
      <c r="S7" s="28"/>
      <c r="T7" s="28"/>
      <c r="U7" s="28"/>
      <c r="V7" s="28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</row>
    <row r="8" spans="1:39" ht="31.5" customHeight="1">
      <c r="A8" s="22"/>
      <c r="B8" s="29"/>
      <c r="C8" s="23"/>
      <c r="D8" s="27" t="s">
        <v>167</v>
      </c>
      <c r="E8" s="28" t="s">
        <v>168</v>
      </c>
      <c r="F8" s="28"/>
      <c r="G8" s="22"/>
      <c r="H8" s="22"/>
      <c r="I8" s="22"/>
      <c r="J8" s="27"/>
      <c r="K8" s="28"/>
      <c r="L8" s="22"/>
      <c r="M8" s="28"/>
      <c r="N8" s="28"/>
      <c r="O8" s="28"/>
      <c r="P8" s="28"/>
      <c r="Q8" s="28"/>
      <c r="R8" s="28"/>
      <c r="S8" s="28"/>
      <c r="T8" s="28"/>
      <c r="U8" s="28"/>
      <c r="V8" s="28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</row>
    <row r="9" spans="1:39" ht="12.75" customHeight="1">
      <c r="A9" s="22"/>
      <c r="B9" s="29"/>
      <c r="C9" s="23"/>
      <c r="D9" s="28"/>
      <c r="E9" s="28"/>
      <c r="F9" s="22"/>
      <c r="G9" s="22"/>
      <c r="H9" s="22"/>
      <c r="I9" s="22"/>
      <c r="J9" s="27"/>
      <c r="K9" s="28"/>
      <c r="L9" s="22"/>
      <c r="M9" s="28"/>
      <c r="N9" s="28"/>
      <c r="O9" s="28"/>
      <c r="P9" s="28"/>
      <c r="Q9" s="28"/>
      <c r="R9" s="28"/>
      <c r="S9" s="28"/>
      <c r="T9" s="28"/>
      <c r="U9" s="28"/>
      <c r="V9" s="28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</row>
    <row r="10" spans="1:39" ht="31.5" customHeight="1">
      <c r="A10" s="29"/>
      <c r="B10" s="27"/>
      <c r="C10" s="25" t="s">
        <v>76</v>
      </c>
      <c r="D10" s="27" t="s">
        <v>169</v>
      </c>
      <c r="E10" s="28"/>
      <c r="F10" s="22"/>
      <c r="G10" s="22"/>
      <c r="H10" s="22"/>
      <c r="I10" s="22"/>
      <c r="J10" s="27"/>
      <c r="K10" s="28"/>
      <c r="L10" s="22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</row>
    <row r="11" spans="1:39" ht="31.5" customHeight="1">
      <c r="A11" s="29"/>
      <c r="B11" s="27"/>
      <c r="C11" s="27"/>
      <c r="D11" s="27" t="s">
        <v>170</v>
      </c>
      <c r="E11" s="28"/>
      <c r="F11" s="22"/>
      <c r="G11" s="22"/>
      <c r="H11" s="22"/>
      <c r="I11" s="22"/>
      <c r="J11" s="27"/>
      <c r="K11" s="28"/>
      <c r="L11" s="22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</row>
    <row r="12" spans="1:39" ht="31.5" customHeight="1">
      <c r="A12" s="22"/>
      <c r="B12" s="29"/>
      <c r="C12" s="27"/>
      <c r="D12" s="30" t="s">
        <v>171</v>
      </c>
      <c r="E12" s="28"/>
      <c r="F12" s="22"/>
      <c r="G12" s="22"/>
      <c r="H12" s="22"/>
      <c r="I12" s="22"/>
      <c r="J12" s="27"/>
      <c r="K12" s="28"/>
      <c r="L12" s="22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spans="1:39" ht="31.5" customHeight="1">
      <c r="A13" s="22"/>
      <c r="B13" s="29"/>
      <c r="C13" s="30"/>
      <c r="D13" s="28"/>
      <c r="E13" s="28"/>
      <c r="F13" s="22"/>
      <c r="G13" s="22"/>
      <c r="H13" s="22"/>
      <c r="I13" s="22"/>
      <c r="J13" s="27"/>
      <c r="K13" s="28"/>
      <c r="L13" s="22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</row>
    <row r="14" spans="1:39" s="19" customFormat="1" ht="31.5" customHeight="1">
      <c r="A14" s="31"/>
      <c r="B14" s="32"/>
      <c r="C14" s="32"/>
      <c r="D14" s="31"/>
      <c r="E14" s="31"/>
      <c r="F14" s="31"/>
      <c r="G14" s="31" t="s">
        <v>7</v>
      </c>
      <c r="H14" s="31"/>
      <c r="I14" s="31"/>
      <c r="J14" s="32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</row>
    <row r="15" spans="1:39" ht="31.5" customHeight="1">
      <c r="A15" s="22"/>
      <c r="B15" s="33"/>
      <c r="C15" s="27"/>
      <c r="D15" s="28"/>
      <c r="E15" s="28"/>
      <c r="F15" s="22"/>
      <c r="G15" s="22"/>
      <c r="H15" s="22"/>
      <c r="I15" s="22"/>
      <c r="J15" s="27"/>
      <c r="K15" s="28"/>
      <c r="L15" s="22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</row>
    <row r="16" spans="1:39" ht="31.5" customHeight="1">
      <c r="A16" s="22"/>
      <c r="B16" s="34" t="s">
        <v>14</v>
      </c>
      <c r="C16" s="34" t="s">
        <v>15</v>
      </c>
      <c r="D16" s="34" t="s">
        <v>16</v>
      </c>
      <c r="E16" s="34" t="s">
        <v>11</v>
      </c>
      <c r="F16" s="28"/>
      <c r="G16" s="78" t="s">
        <v>18</v>
      </c>
      <c r="H16" s="79"/>
      <c r="I16" s="28"/>
      <c r="J16" s="27"/>
      <c r="K16" s="28"/>
      <c r="L16" s="22"/>
      <c r="M16" s="34" t="s">
        <v>14</v>
      </c>
      <c r="N16" s="34" t="s">
        <v>172</v>
      </c>
      <c r="O16" s="34" t="s">
        <v>172</v>
      </c>
      <c r="P16" s="34" t="s">
        <v>11</v>
      </c>
      <c r="Q16" s="28"/>
      <c r="R16" s="28"/>
      <c r="S16" s="37" t="s">
        <v>12</v>
      </c>
      <c r="T16" s="37" t="s">
        <v>51</v>
      </c>
      <c r="U16" s="37" t="s">
        <v>11</v>
      </c>
      <c r="V16" s="28"/>
      <c r="W16" s="37" t="s">
        <v>12</v>
      </c>
      <c r="X16" s="37" t="s">
        <v>51</v>
      </c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</row>
    <row r="17" spans="1:39" ht="31.5" customHeight="1">
      <c r="A17" s="22"/>
      <c r="B17" s="5" t="s">
        <v>94</v>
      </c>
      <c r="C17" s="5" t="s">
        <v>22</v>
      </c>
      <c r="D17" s="5"/>
      <c r="E17" s="5" t="s">
        <v>23</v>
      </c>
      <c r="F17" s="28"/>
      <c r="G17" s="5" t="s">
        <v>22</v>
      </c>
      <c r="H17" s="5" t="s">
        <v>23</v>
      </c>
      <c r="I17" s="28"/>
      <c r="J17" s="27"/>
      <c r="K17" s="28"/>
      <c r="L17" s="22"/>
      <c r="M17" s="36">
        <v>44198</v>
      </c>
      <c r="N17" s="5">
        <v>1</v>
      </c>
      <c r="O17" s="5"/>
      <c r="P17" s="5" t="s">
        <v>173</v>
      </c>
      <c r="Q17" s="28"/>
      <c r="R17" s="28"/>
      <c r="S17" s="5">
        <v>45</v>
      </c>
      <c r="T17" s="5"/>
      <c r="U17" s="5" t="s">
        <v>152</v>
      </c>
      <c r="V17" s="28"/>
      <c r="W17" s="5" t="s">
        <v>53</v>
      </c>
      <c r="X17" s="5" t="s">
        <v>54</v>
      </c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</row>
    <row r="18" spans="1:39" ht="31.5" customHeight="1">
      <c r="A18" s="22"/>
      <c r="B18" s="5" t="s">
        <v>98</v>
      </c>
      <c r="C18" s="5" t="s">
        <v>27</v>
      </c>
      <c r="D18" s="5"/>
      <c r="E18" s="5" t="s">
        <v>28</v>
      </c>
      <c r="F18" s="28"/>
      <c r="G18" s="5" t="s">
        <v>29</v>
      </c>
      <c r="H18" s="5" t="s">
        <v>30</v>
      </c>
      <c r="I18" s="28"/>
      <c r="J18" s="27"/>
      <c r="K18" s="28"/>
      <c r="L18" s="22"/>
      <c r="M18" s="36">
        <v>44289</v>
      </c>
      <c r="N18" s="5">
        <v>2</v>
      </c>
      <c r="O18" s="5"/>
      <c r="P18" s="5" t="s">
        <v>174</v>
      </c>
      <c r="Q18" s="28"/>
      <c r="R18" s="28"/>
      <c r="S18" s="5">
        <v>90</v>
      </c>
      <c r="T18" s="5"/>
      <c r="U18" s="5" t="s">
        <v>54</v>
      </c>
      <c r="V18" s="28"/>
      <c r="W18" s="5" t="s">
        <v>55</v>
      </c>
      <c r="X18" s="5" t="s">
        <v>56</v>
      </c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</row>
    <row r="19" spans="1:39" ht="31.5" customHeight="1">
      <c r="A19" s="22"/>
      <c r="B19" s="5" t="s">
        <v>101</v>
      </c>
      <c r="C19" s="5" t="s">
        <v>22</v>
      </c>
      <c r="D19" s="5"/>
      <c r="E19" s="5" t="s">
        <v>23</v>
      </c>
      <c r="F19" s="28"/>
      <c r="G19" s="5" t="s">
        <v>27</v>
      </c>
      <c r="H19" s="5" t="s">
        <v>28</v>
      </c>
      <c r="I19" s="28"/>
      <c r="J19" s="27"/>
      <c r="K19" s="28"/>
      <c r="L19" s="22"/>
      <c r="M19" s="36">
        <v>44382</v>
      </c>
      <c r="N19" s="5">
        <v>3</v>
      </c>
      <c r="O19" s="5"/>
      <c r="P19" s="5" t="s">
        <v>175</v>
      </c>
      <c r="Q19" s="28"/>
      <c r="R19" s="28"/>
      <c r="S19" s="5">
        <v>78</v>
      </c>
      <c r="T19" s="5"/>
      <c r="U19" s="5" t="s">
        <v>57</v>
      </c>
      <c r="V19" s="28"/>
      <c r="W19" s="5" t="s">
        <v>58</v>
      </c>
      <c r="X19" s="5" t="s">
        <v>57</v>
      </c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spans="1:39" ht="31.5" customHeight="1">
      <c r="A20" s="22"/>
      <c r="B20" s="5" t="s">
        <v>104</v>
      </c>
      <c r="C20" s="5" t="s">
        <v>29</v>
      </c>
      <c r="D20" s="5"/>
      <c r="E20" s="5" t="s">
        <v>30</v>
      </c>
      <c r="F20" s="28"/>
      <c r="G20" s="28"/>
      <c r="H20" s="28"/>
      <c r="I20" s="28"/>
      <c r="J20" s="27"/>
      <c r="K20" s="28"/>
      <c r="L20" s="22"/>
      <c r="M20" s="36">
        <v>44534</v>
      </c>
      <c r="N20" s="5">
        <v>4</v>
      </c>
      <c r="O20" s="5"/>
      <c r="P20" s="5" t="s">
        <v>176</v>
      </c>
      <c r="Q20" s="22"/>
      <c r="R20" s="28"/>
      <c r="S20" s="29"/>
      <c r="T20" s="27"/>
      <c r="U20" s="28"/>
      <c r="V20" s="28"/>
      <c r="W20" s="5" t="s">
        <v>59</v>
      </c>
      <c r="X20" s="5" t="s">
        <v>60</v>
      </c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</row>
    <row r="21" spans="1:39" ht="31.5" customHeight="1">
      <c r="A21" s="22"/>
      <c r="B21" s="5" t="s">
        <v>105</v>
      </c>
      <c r="C21" s="5" t="s">
        <v>29</v>
      </c>
      <c r="D21" s="5"/>
      <c r="E21" s="5" t="s">
        <v>30</v>
      </c>
      <c r="F21" s="28"/>
      <c r="G21" s="28"/>
      <c r="H21" s="28"/>
      <c r="I21" s="28"/>
      <c r="J21" s="27"/>
      <c r="K21" s="28"/>
      <c r="L21" s="22"/>
      <c r="M21" s="36" t="s">
        <v>177</v>
      </c>
      <c r="N21" s="5">
        <v>5</v>
      </c>
      <c r="O21" s="5"/>
      <c r="P21" s="5" t="s">
        <v>178</v>
      </c>
      <c r="Q21" s="22"/>
      <c r="R21" s="22"/>
      <c r="S21" s="29"/>
      <c r="T21" s="27"/>
      <c r="U21" s="28"/>
      <c r="V21" s="28"/>
      <c r="W21" s="5" t="s">
        <v>61</v>
      </c>
      <c r="X21" s="5" t="s">
        <v>152</v>
      </c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</row>
    <row r="22" spans="1:39" ht="31.5" customHeight="1">
      <c r="A22" s="22"/>
      <c r="B22" s="29"/>
      <c r="C22" s="29"/>
      <c r="D22" s="29"/>
      <c r="E22" s="29"/>
      <c r="F22" s="29"/>
      <c r="G22" s="29"/>
      <c r="H22" s="22"/>
      <c r="I22" s="22"/>
      <c r="J22" s="27"/>
      <c r="K22" s="28"/>
      <c r="L22" s="22"/>
      <c r="M22" s="22"/>
      <c r="N22" s="22"/>
      <c r="O22" s="22"/>
      <c r="P22" s="22"/>
      <c r="Q22" s="22"/>
      <c r="R22" s="22"/>
      <c r="S22" s="22"/>
      <c r="T22" s="22"/>
      <c r="U22" s="28"/>
      <c r="V22" s="28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</row>
    <row r="23" spans="1:39" ht="31.5" customHeight="1">
      <c r="A23" s="22"/>
      <c r="B23" s="29"/>
      <c r="C23" s="29"/>
      <c r="D23" s="29"/>
      <c r="E23" s="29"/>
      <c r="F23" s="29"/>
      <c r="G23" s="29"/>
      <c r="H23" s="22"/>
      <c r="I23" s="22"/>
      <c r="J23" s="27"/>
      <c r="K23" s="28"/>
      <c r="L23" s="22"/>
      <c r="M23" s="22"/>
      <c r="N23" s="22"/>
      <c r="O23" s="22"/>
      <c r="P23" s="22"/>
      <c r="Q23" s="22"/>
      <c r="R23" s="22"/>
      <c r="S23" s="22"/>
      <c r="T23" s="22"/>
      <c r="U23" s="28"/>
      <c r="V23" s="28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</row>
    <row r="24" spans="1:39" ht="31.5" customHeight="1">
      <c r="A24" s="22"/>
      <c r="B24" s="27"/>
      <c r="C24" s="29"/>
      <c r="D24" s="29"/>
      <c r="E24" s="29"/>
      <c r="F24" s="29"/>
      <c r="G24" s="29"/>
      <c r="H24" s="22"/>
      <c r="I24" s="22"/>
      <c r="J24" s="27"/>
      <c r="K24" s="28"/>
      <c r="L24" s="22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</row>
    <row r="25" spans="1:39" ht="31.5" customHeight="1">
      <c r="A25" s="22"/>
      <c r="B25" s="29"/>
      <c r="C25" s="27"/>
      <c r="D25" s="29"/>
      <c r="E25" s="29"/>
      <c r="F25" s="29"/>
      <c r="G25" s="29"/>
      <c r="H25" s="22"/>
      <c r="I25" s="22"/>
      <c r="J25" s="27"/>
      <c r="K25" s="28"/>
      <c r="L25" s="22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</row>
    <row r="26" spans="1:39" ht="31.5" customHeight="1">
      <c r="A26" s="22"/>
      <c r="B26" s="29"/>
      <c r="C26" s="27"/>
      <c r="D26" s="28"/>
      <c r="E26" s="28"/>
      <c r="F26" s="22"/>
      <c r="G26" s="22"/>
      <c r="H26" s="22"/>
      <c r="I26" s="22"/>
      <c r="J26" s="27"/>
      <c r="K26" s="28"/>
      <c r="L26" s="22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</row>
    <row r="27" spans="1:39" ht="31.5" customHeight="1">
      <c r="A27" s="22"/>
      <c r="B27" s="29"/>
      <c r="C27" s="27"/>
      <c r="D27" s="28"/>
      <c r="E27" s="28"/>
      <c r="F27" s="22"/>
      <c r="G27" s="22"/>
      <c r="H27" s="22"/>
      <c r="I27" s="22"/>
      <c r="J27" s="27"/>
      <c r="K27" s="28"/>
      <c r="L27" s="22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</row>
  </sheetData>
  <mergeCells count="2">
    <mergeCell ref="A1:C1"/>
    <mergeCell ref="G16:H16"/>
  </mergeCells>
  <phoneticPr fontId="4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26"/>
  <sheetViews>
    <sheetView showGridLines="0" zoomScale="160" zoomScaleNormal="160" workbookViewId="0">
      <selection activeCell="H19" sqref="H19"/>
    </sheetView>
  </sheetViews>
  <sheetFormatPr defaultColWidth="9" defaultRowHeight="14"/>
  <cols>
    <col min="2" max="2" width="11.1796875" customWidth="1"/>
    <col min="5" max="5" width="11.1796875" customWidth="1"/>
  </cols>
  <sheetData>
    <row r="1" spans="1:21" ht="15">
      <c r="A1" s="8" t="s">
        <v>14</v>
      </c>
      <c r="B1" s="8" t="s">
        <v>179</v>
      </c>
      <c r="C1" s="8" t="s">
        <v>180</v>
      </c>
      <c r="D1" s="9" t="s">
        <v>150</v>
      </c>
      <c r="E1" s="9" t="s">
        <v>11</v>
      </c>
      <c r="F1" s="10"/>
      <c r="G1" s="10" t="s">
        <v>181</v>
      </c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</row>
    <row r="2" spans="1:21" ht="15.5">
      <c r="A2" s="5" t="s">
        <v>21</v>
      </c>
      <c r="B2" s="5" t="s">
        <v>182</v>
      </c>
      <c r="C2" s="5">
        <v>21</v>
      </c>
      <c r="D2" s="5"/>
      <c r="E2" s="5">
        <v>10500</v>
      </c>
      <c r="F2" s="10"/>
      <c r="G2" s="10" t="s">
        <v>183</v>
      </c>
      <c r="I2" s="10"/>
      <c r="J2" s="10"/>
      <c r="K2" s="15"/>
      <c r="L2" s="15"/>
      <c r="M2" s="15"/>
      <c r="N2" s="15"/>
      <c r="O2" s="15"/>
      <c r="P2" s="7"/>
      <c r="Q2" s="7"/>
      <c r="R2" s="7"/>
      <c r="S2" s="7"/>
      <c r="T2" s="7"/>
      <c r="U2" s="7"/>
    </row>
    <row r="3" spans="1:21" ht="15.5">
      <c r="A3" s="5" t="s">
        <v>26</v>
      </c>
      <c r="B3" s="5" t="s">
        <v>182</v>
      </c>
      <c r="C3" s="5">
        <v>11</v>
      </c>
      <c r="D3" s="5"/>
      <c r="E3" s="5">
        <v>1100</v>
      </c>
      <c r="F3" s="10"/>
      <c r="G3" s="10" t="s">
        <v>184</v>
      </c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</row>
    <row r="4" spans="1:21" ht="15.5">
      <c r="A4" s="5" t="s">
        <v>31</v>
      </c>
      <c r="B4" s="5" t="s">
        <v>185</v>
      </c>
      <c r="C4" s="5">
        <v>12</v>
      </c>
      <c r="D4" s="5"/>
      <c r="E4" s="5">
        <v>3360</v>
      </c>
      <c r="F4" s="10"/>
      <c r="G4" s="10" t="s">
        <v>186</v>
      </c>
      <c r="I4" s="15"/>
      <c r="J4" s="15"/>
      <c r="K4" s="15"/>
      <c r="L4" s="15"/>
      <c r="M4" s="15"/>
      <c r="N4" s="15"/>
      <c r="O4" s="15"/>
      <c r="P4" s="7"/>
      <c r="Q4" s="7"/>
      <c r="R4" s="7"/>
      <c r="S4" s="7"/>
      <c r="T4" s="7"/>
      <c r="U4" s="7"/>
    </row>
    <row r="5" spans="1:21" ht="15.5">
      <c r="A5" s="5" t="s">
        <v>33</v>
      </c>
      <c r="B5" s="5" t="s">
        <v>187</v>
      </c>
      <c r="C5" s="5">
        <v>32</v>
      </c>
      <c r="D5" s="5"/>
      <c r="E5" s="5">
        <v>12800</v>
      </c>
      <c r="F5" s="10"/>
      <c r="G5" s="10" t="s">
        <v>188</v>
      </c>
      <c r="I5" s="15"/>
      <c r="J5" s="15"/>
      <c r="K5" s="15"/>
      <c r="L5" s="15"/>
      <c r="M5" s="15"/>
      <c r="N5" s="15"/>
      <c r="O5" s="15"/>
      <c r="P5" s="7"/>
      <c r="Q5" s="7"/>
      <c r="R5" s="7"/>
      <c r="S5" s="7"/>
      <c r="T5" s="7"/>
      <c r="U5" s="7"/>
    </row>
    <row r="6" spans="1:21" ht="15.5">
      <c r="A6" s="5" t="s">
        <v>94</v>
      </c>
      <c r="B6" s="5" t="s">
        <v>185</v>
      </c>
      <c r="C6" s="5">
        <v>45</v>
      </c>
      <c r="D6" s="5"/>
      <c r="E6" s="5">
        <v>22500</v>
      </c>
      <c r="F6" s="10"/>
      <c r="I6" s="15"/>
      <c r="J6" s="15"/>
      <c r="K6" s="15"/>
      <c r="L6" s="15"/>
      <c r="M6" s="15"/>
      <c r="N6" s="15"/>
      <c r="O6" s="15"/>
      <c r="P6" s="7"/>
      <c r="Q6" s="7"/>
      <c r="R6" s="7"/>
      <c r="S6" s="7"/>
      <c r="T6" s="7"/>
      <c r="U6" s="7"/>
    </row>
    <row r="7" spans="1:21" ht="15.5">
      <c r="A7" s="5" t="s">
        <v>98</v>
      </c>
      <c r="B7" s="5" t="s">
        <v>185</v>
      </c>
      <c r="C7" s="5">
        <v>27</v>
      </c>
      <c r="D7" s="5"/>
      <c r="E7" s="5">
        <v>7560</v>
      </c>
      <c r="F7" s="10"/>
      <c r="G7" s="10"/>
      <c r="H7" s="10"/>
      <c r="I7" s="15"/>
      <c r="J7" s="15"/>
      <c r="K7" s="15"/>
      <c r="L7" s="15"/>
      <c r="M7" s="15"/>
      <c r="N7" s="15"/>
      <c r="O7" s="15"/>
      <c r="P7" s="7"/>
      <c r="Q7" s="7"/>
      <c r="R7" s="7"/>
      <c r="S7" s="7"/>
      <c r="T7" s="7"/>
      <c r="U7" s="7"/>
    </row>
    <row r="8" spans="1:21" ht="15.5">
      <c r="A8" s="5" t="s">
        <v>101</v>
      </c>
      <c r="B8" s="5" t="s">
        <v>187</v>
      </c>
      <c r="C8" s="5">
        <v>11</v>
      </c>
      <c r="D8" s="5"/>
      <c r="E8" s="5">
        <v>2420</v>
      </c>
      <c r="F8" s="10"/>
      <c r="G8" s="10"/>
      <c r="H8" s="10"/>
      <c r="I8" s="15"/>
      <c r="J8" s="15"/>
      <c r="K8" s="15"/>
      <c r="L8" s="15"/>
      <c r="M8" s="15"/>
      <c r="N8" s="15"/>
      <c r="O8" s="15"/>
      <c r="P8" s="7"/>
      <c r="Q8" s="7"/>
      <c r="R8" s="7"/>
      <c r="S8" s="7"/>
      <c r="T8" s="7"/>
      <c r="U8" s="7"/>
    </row>
    <row r="9" spans="1:21" ht="15.5">
      <c r="A9" s="5" t="s">
        <v>104</v>
      </c>
      <c r="B9" s="5" t="s">
        <v>185</v>
      </c>
      <c r="C9" s="5">
        <v>12</v>
      </c>
      <c r="D9" s="5"/>
      <c r="E9" s="5">
        <v>3360</v>
      </c>
      <c r="F9" s="10"/>
      <c r="G9" s="11"/>
      <c r="H9" s="12"/>
      <c r="I9" s="16"/>
      <c r="J9" s="15"/>
      <c r="K9" s="15"/>
      <c r="L9" s="15"/>
      <c r="M9" s="15"/>
      <c r="N9" s="15"/>
      <c r="O9" s="15"/>
      <c r="P9" s="7"/>
      <c r="Q9" s="7"/>
      <c r="R9" s="7"/>
      <c r="S9" s="7"/>
      <c r="T9" s="7"/>
      <c r="U9" s="7"/>
    </row>
    <row r="10" spans="1:21" ht="15.5">
      <c r="A10" s="5" t="s">
        <v>105</v>
      </c>
      <c r="B10" s="5" t="s">
        <v>187</v>
      </c>
      <c r="C10" s="5">
        <v>47</v>
      </c>
      <c r="D10" s="5"/>
      <c r="E10" s="5">
        <v>18800</v>
      </c>
      <c r="F10" s="10"/>
      <c r="G10" s="11"/>
      <c r="H10" s="12"/>
      <c r="I10" s="16"/>
      <c r="J10" s="15"/>
      <c r="K10" s="15"/>
      <c r="P10" s="7"/>
      <c r="Q10" s="7"/>
      <c r="R10" s="7"/>
      <c r="S10" s="7"/>
      <c r="T10" s="7"/>
      <c r="U10" s="7"/>
    </row>
    <row r="11" spans="1:21" ht="15.5">
      <c r="A11" s="5" t="s">
        <v>115</v>
      </c>
      <c r="B11" s="5" t="s">
        <v>182</v>
      </c>
      <c r="C11" s="5">
        <v>25</v>
      </c>
      <c r="D11" s="5"/>
      <c r="E11" s="5">
        <v>12500</v>
      </c>
      <c r="F11" s="10"/>
      <c r="G11" s="11"/>
      <c r="H11" s="12"/>
      <c r="I11" s="16"/>
      <c r="J11" s="15"/>
      <c r="K11" s="15"/>
      <c r="P11" s="7"/>
      <c r="Q11" s="7"/>
      <c r="R11" s="7"/>
      <c r="S11" s="7"/>
      <c r="T11" s="7"/>
      <c r="U11" s="7"/>
    </row>
    <row r="12" spans="1:21" ht="15.5">
      <c r="A12" s="5" t="s">
        <v>116</v>
      </c>
      <c r="B12" s="5" t="s">
        <v>182</v>
      </c>
      <c r="C12" s="5">
        <v>37</v>
      </c>
      <c r="D12" s="5"/>
      <c r="E12" s="5">
        <v>22200</v>
      </c>
      <c r="F12" s="10"/>
      <c r="G12" s="11"/>
      <c r="H12" s="13"/>
      <c r="I12" s="17"/>
      <c r="J12" s="15"/>
      <c r="K12" s="15"/>
      <c r="P12" s="7"/>
      <c r="Q12" s="7"/>
      <c r="R12" s="7"/>
      <c r="S12" s="7"/>
      <c r="T12" s="7"/>
      <c r="U12" s="7"/>
    </row>
    <row r="13" spans="1:21" ht="15.5">
      <c r="A13" s="5" t="s">
        <v>117</v>
      </c>
      <c r="B13" s="5" t="s">
        <v>185</v>
      </c>
      <c r="C13" s="5">
        <v>30</v>
      </c>
      <c r="D13" s="5"/>
      <c r="E13" s="5">
        <v>15000</v>
      </c>
      <c r="F13" s="10"/>
      <c r="G13" s="11"/>
      <c r="H13" s="13"/>
      <c r="I13" s="18"/>
      <c r="J13" s="15"/>
      <c r="K13" s="15"/>
      <c r="P13" s="7"/>
      <c r="Q13" s="7"/>
      <c r="R13" s="7"/>
      <c r="S13" s="7"/>
      <c r="T13" s="7"/>
      <c r="U13" s="7"/>
    </row>
    <row r="14" spans="1:21" ht="15">
      <c r="A14" s="11"/>
      <c r="B14" s="11"/>
      <c r="C14" s="11"/>
      <c r="D14" s="11"/>
      <c r="E14" s="11"/>
      <c r="F14" s="10"/>
      <c r="G14" s="11"/>
      <c r="H14" s="13"/>
      <c r="I14" s="18"/>
      <c r="J14" s="15"/>
      <c r="K14" s="15"/>
      <c r="P14" s="7"/>
      <c r="Q14" s="7"/>
      <c r="R14" s="7"/>
      <c r="S14" s="7"/>
      <c r="T14" s="7"/>
      <c r="U14" s="7"/>
    </row>
    <row r="15" spans="1:21" ht="15">
      <c r="A15" s="11"/>
      <c r="B15" s="11"/>
      <c r="C15" s="11"/>
      <c r="D15" s="11"/>
      <c r="E15" s="11"/>
      <c r="F15" s="10"/>
      <c r="G15" s="11"/>
      <c r="H15" s="13"/>
      <c r="I15" s="18"/>
      <c r="J15" s="15"/>
      <c r="K15" s="15"/>
      <c r="P15" s="7"/>
      <c r="Q15" s="7"/>
      <c r="R15" s="7"/>
      <c r="S15" s="7"/>
      <c r="T15" s="7"/>
      <c r="U15" s="7"/>
    </row>
    <row r="16" spans="1:21" ht="15">
      <c r="A16" s="11"/>
      <c r="B16" s="11"/>
      <c r="C16" s="11"/>
      <c r="D16" s="11"/>
      <c r="E16" s="11"/>
      <c r="F16" s="10"/>
      <c r="G16" s="11"/>
      <c r="H16" s="13"/>
      <c r="I16" s="18"/>
      <c r="J16" s="15"/>
      <c r="K16" s="15"/>
      <c r="P16" s="7"/>
      <c r="Q16" s="7"/>
      <c r="R16" s="7"/>
      <c r="S16" s="7"/>
      <c r="T16" s="7"/>
      <c r="U16" s="7"/>
    </row>
    <row r="17" spans="1:21" ht="15">
      <c r="A17" s="11"/>
      <c r="B17" s="11"/>
      <c r="C17" s="11"/>
      <c r="D17" s="11"/>
      <c r="E17" s="11"/>
      <c r="F17" s="10"/>
      <c r="G17" s="11"/>
      <c r="H17" s="13"/>
      <c r="I17" s="18"/>
      <c r="J17" s="15"/>
      <c r="K17" s="15"/>
      <c r="P17" s="7"/>
      <c r="Q17" s="7"/>
      <c r="R17" s="7"/>
      <c r="S17" s="7"/>
      <c r="T17" s="7"/>
      <c r="U17" s="7"/>
    </row>
    <row r="18" spans="1:21" ht="15">
      <c r="A18" s="11"/>
      <c r="B18" s="11"/>
      <c r="C18" s="11"/>
      <c r="D18" s="11"/>
      <c r="E18" s="11"/>
      <c r="F18" s="10"/>
      <c r="G18" s="10"/>
      <c r="H18" s="10"/>
      <c r="I18" s="15"/>
      <c r="J18" s="15"/>
      <c r="K18" s="15"/>
      <c r="P18" s="7"/>
      <c r="Q18" s="7"/>
      <c r="R18" s="7"/>
      <c r="S18" s="7"/>
      <c r="T18" s="7"/>
      <c r="U18" s="7"/>
    </row>
    <row r="19" spans="1:21">
      <c r="A19" s="14"/>
      <c r="B19" s="14"/>
      <c r="C19" s="14"/>
      <c r="D19" s="14"/>
      <c r="E19" s="14"/>
      <c r="F19" s="14"/>
      <c r="G19" s="14"/>
      <c r="H19" s="14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</row>
    <row r="20" spans="1:2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</row>
  </sheetData>
  <phoneticPr fontId="40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zoomScale="130" zoomScaleNormal="130" workbookViewId="0">
      <selection activeCell="B31" sqref="B31"/>
    </sheetView>
  </sheetViews>
  <sheetFormatPr defaultColWidth="9" defaultRowHeight="21"/>
  <cols>
    <col min="1" max="2" width="21.453125" style="1" customWidth="1"/>
    <col min="3" max="3" width="35.08984375" style="1" customWidth="1"/>
    <col min="4" max="4" width="14.453125" style="1" customWidth="1"/>
    <col min="5" max="8" width="12.7265625" style="1" customWidth="1"/>
    <col min="9" max="9" width="10" style="1" customWidth="1"/>
    <col min="10" max="16384" width="9" style="2"/>
  </cols>
  <sheetData>
    <row r="1" spans="1:8">
      <c r="A1" s="3" t="s">
        <v>189</v>
      </c>
      <c r="B1" s="3" t="s">
        <v>190</v>
      </c>
      <c r="C1" s="3" t="s">
        <v>191</v>
      </c>
      <c r="D1" s="3" t="s">
        <v>192</v>
      </c>
      <c r="E1" s="4" t="s">
        <v>193</v>
      </c>
      <c r="F1" s="3"/>
      <c r="G1" s="3" t="s">
        <v>194</v>
      </c>
      <c r="H1" s="3"/>
    </row>
    <row r="2" spans="1:8">
      <c r="A2" s="5" t="s">
        <v>195</v>
      </c>
      <c r="B2" s="80" t="s">
        <v>196</v>
      </c>
      <c r="C2" s="5" t="s">
        <v>197</v>
      </c>
      <c r="D2" s="83" t="s">
        <v>198</v>
      </c>
      <c r="E2" s="5"/>
      <c r="F2" s="5" t="b">
        <f>ISBLANK(E2)</f>
        <v>1</v>
      </c>
      <c r="G2" s="5">
        <v>1</v>
      </c>
      <c r="H2" s="5" t="b">
        <f>ISBLANK(G2)</f>
        <v>0</v>
      </c>
    </row>
    <row r="3" spans="1:8">
      <c r="A3" s="5" t="s">
        <v>199</v>
      </c>
      <c r="B3" s="81"/>
      <c r="C3" s="5" t="s">
        <v>200</v>
      </c>
      <c r="D3" s="83"/>
      <c r="E3" s="5">
        <v>0</v>
      </c>
      <c r="F3" s="5" t="b">
        <f>ISLOGICAL(E3)</f>
        <v>0</v>
      </c>
      <c r="G3" s="5" t="b">
        <v>1</v>
      </c>
      <c r="H3" s="5" t="b">
        <f>ISLOGICAL(G3)</f>
        <v>1</v>
      </c>
    </row>
    <row r="4" spans="1:8">
      <c r="A4" s="5" t="s">
        <v>201</v>
      </c>
      <c r="B4" s="81"/>
      <c r="C4" s="5" t="s">
        <v>202</v>
      </c>
      <c r="D4" s="83"/>
      <c r="E4" s="5">
        <v>2</v>
      </c>
      <c r="F4" s="5" t="b">
        <f>ISTEXT(E4)</f>
        <v>0</v>
      </c>
      <c r="G4" s="5" t="s">
        <v>203</v>
      </c>
      <c r="H4" s="5" t="b">
        <f>ISTEXT(G4)</f>
        <v>1</v>
      </c>
    </row>
    <row r="5" spans="1:8">
      <c r="A5" s="5" t="s">
        <v>204</v>
      </c>
      <c r="B5" s="81"/>
      <c r="C5" s="5" t="s">
        <v>205</v>
      </c>
      <c r="D5" s="83"/>
      <c r="E5" s="5">
        <v>2</v>
      </c>
      <c r="F5" s="5" t="b">
        <f>ISNONTEXT(E5)</f>
        <v>1</v>
      </c>
      <c r="G5" s="5" t="s">
        <v>203</v>
      </c>
      <c r="H5" s="5" t="b">
        <f>ISNONTEXT(G5)</f>
        <v>0</v>
      </c>
    </row>
    <row r="6" spans="1:8">
      <c r="A6" s="5" t="s">
        <v>206</v>
      </c>
      <c r="B6" s="81"/>
      <c r="C6" s="5" t="s">
        <v>207</v>
      </c>
      <c r="D6" s="83"/>
      <c r="E6" s="5"/>
      <c r="F6" s="5"/>
      <c r="G6" s="5"/>
      <c r="H6" s="5"/>
    </row>
    <row r="7" spans="1:8">
      <c r="A7" s="5" t="s">
        <v>208</v>
      </c>
      <c r="B7" s="81"/>
      <c r="C7" s="5" t="s">
        <v>209</v>
      </c>
      <c r="D7" s="83"/>
      <c r="E7" s="5">
        <v>3</v>
      </c>
      <c r="F7" s="5" t="b">
        <f>ISEVEN(E7)</f>
        <v>0</v>
      </c>
      <c r="G7" s="5">
        <v>4</v>
      </c>
      <c r="H7" s="5" t="b">
        <f>ISEVEN(G7)</f>
        <v>1</v>
      </c>
    </row>
    <row r="8" spans="1:8">
      <c r="A8" s="5" t="s">
        <v>210</v>
      </c>
      <c r="B8" s="81"/>
      <c r="C8" s="5" t="s">
        <v>211</v>
      </c>
      <c r="D8" s="83"/>
      <c r="E8" s="5">
        <v>3</v>
      </c>
      <c r="F8" s="5" t="b">
        <f>ISODD(E8)</f>
        <v>1</v>
      </c>
      <c r="G8" s="5">
        <v>4</v>
      </c>
      <c r="H8" s="5" t="b">
        <f>ISODD(G8)</f>
        <v>0</v>
      </c>
    </row>
    <row r="9" spans="1:8">
      <c r="A9" s="5" t="s">
        <v>212</v>
      </c>
      <c r="B9" s="81"/>
      <c r="C9" s="5" t="s">
        <v>213</v>
      </c>
      <c r="D9" s="83"/>
      <c r="E9" s="5">
        <v>3</v>
      </c>
      <c r="F9" s="5" t="b">
        <f>ISREF(E9)</f>
        <v>1</v>
      </c>
      <c r="G9" s="5">
        <v>4</v>
      </c>
      <c r="H9" s="5" t="b">
        <f>ISREF(1)</f>
        <v>0</v>
      </c>
    </row>
    <row r="10" spans="1:8">
      <c r="A10" s="5" t="s">
        <v>214</v>
      </c>
      <c r="B10" s="81"/>
      <c r="C10" s="5" t="s">
        <v>215</v>
      </c>
      <c r="D10" s="83"/>
      <c r="E10" s="5" t="s">
        <v>216</v>
      </c>
      <c r="F10" s="5" t="b">
        <f>_xlfn.ISFORMULA(E10)</f>
        <v>0</v>
      </c>
      <c r="G10" s="5">
        <f>1+2+4</f>
        <v>7</v>
      </c>
      <c r="H10" s="5" t="b">
        <f>_xlfn.ISFORMULA(G10)</f>
        <v>1</v>
      </c>
    </row>
    <row r="11" spans="1:8">
      <c r="A11" s="5" t="s">
        <v>217</v>
      </c>
      <c r="B11" s="81"/>
      <c r="C11" s="5" t="s">
        <v>218</v>
      </c>
      <c r="D11" s="83"/>
      <c r="E11" s="5" t="e">
        <v>#N/A</v>
      </c>
      <c r="F11" s="5" t="b">
        <f>ISNA(E11)</f>
        <v>1</v>
      </c>
      <c r="G11" s="5" t="e">
        <v>#VALUE!</v>
      </c>
      <c r="H11" s="5" t="b">
        <f>ISNA(G11)</f>
        <v>0</v>
      </c>
    </row>
    <row r="12" spans="1:8">
      <c r="A12" s="5" t="s">
        <v>219</v>
      </c>
      <c r="B12" s="81"/>
      <c r="C12" s="5" t="s">
        <v>220</v>
      </c>
      <c r="D12" s="83"/>
      <c r="E12" s="5" t="e">
        <v>#N/A</v>
      </c>
      <c r="F12" s="5" t="b">
        <f>ISERR(E12)</f>
        <v>0</v>
      </c>
      <c r="G12" s="5" t="e">
        <v>#VALUE!</v>
      </c>
      <c r="H12" s="5" t="b">
        <f>ISERR(G12)</f>
        <v>1</v>
      </c>
    </row>
    <row r="13" spans="1:8">
      <c r="A13" s="5" t="s">
        <v>221</v>
      </c>
      <c r="B13" s="82"/>
      <c r="C13" s="5" t="s">
        <v>222</v>
      </c>
      <c r="D13" s="83"/>
      <c r="E13" s="5" t="e">
        <v>#N/A</v>
      </c>
      <c r="F13" s="5" t="b">
        <f>ISERROR(E13)</f>
        <v>1</v>
      </c>
      <c r="G13" s="5" t="e">
        <v>#VALUE!</v>
      </c>
      <c r="H13" s="5" t="b">
        <f>ISERROR(G13)</f>
        <v>1</v>
      </c>
    </row>
    <row r="16" spans="1:8">
      <c r="A16" s="6" t="s">
        <v>223</v>
      </c>
    </row>
    <row r="17" spans="1:4">
      <c r="A17" s="1" t="s">
        <v>224</v>
      </c>
    </row>
    <row r="18" spans="1:4">
      <c r="A18" s="1" t="s">
        <v>225</v>
      </c>
    </row>
    <row r="21" spans="1:4">
      <c r="A21" s="3" t="s">
        <v>226</v>
      </c>
      <c r="B21" s="3" t="s">
        <v>227</v>
      </c>
      <c r="C21" s="3" t="s">
        <v>81</v>
      </c>
      <c r="D21" s="3" t="s">
        <v>11</v>
      </c>
    </row>
    <row r="22" spans="1:4">
      <c r="A22" s="5" t="s">
        <v>228</v>
      </c>
      <c r="B22" s="5"/>
      <c r="C22" s="5"/>
      <c r="D22" s="5" t="s">
        <v>85</v>
      </c>
    </row>
    <row r="23" spans="1:4">
      <c r="A23" s="5" t="s">
        <v>229</v>
      </c>
      <c r="B23" s="5"/>
      <c r="C23" s="5"/>
      <c r="D23" s="5" t="s">
        <v>85</v>
      </c>
    </row>
    <row r="24" spans="1:4">
      <c r="A24" s="5" t="s">
        <v>230</v>
      </c>
      <c r="B24" s="5"/>
      <c r="C24" s="5"/>
      <c r="D24" s="5" t="s">
        <v>84</v>
      </c>
    </row>
    <row r="25" spans="1:4">
      <c r="A25" s="5" t="s">
        <v>231</v>
      </c>
      <c r="B25" s="5"/>
      <c r="C25" s="5"/>
      <c r="D25" s="5" t="s">
        <v>85</v>
      </c>
    </row>
    <row r="26" spans="1:4">
      <c r="A26" s="5" t="s">
        <v>232</v>
      </c>
      <c r="B26" s="5"/>
      <c r="C26" s="5"/>
      <c r="D26" s="5" t="s">
        <v>85</v>
      </c>
    </row>
    <row r="27" spans="1:4">
      <c r="A27" s="5" t="s">
        <v>233</v>
      </c>
      <c r="B27" s="5"/>
      <c r="C27" s="5"/>
      <c r="D27" s="5" t="s">
        <v>84</v>
      </c>
    </row>
    <row r="28" spans="1:4">
      <c r="A28" s="5" t="s">
        <v>234</v>
      </c>
      <c r="B28" s="5"/>
      <c r="C28" s="5"/>
      <c r="D28" s="5" t="s">
        <v>85</v>
      </c>
    </row>
    <row r="29" spans="1:4">
      <c r="A29" s="5" t="s">
        <v>235</v>
      </c>
      <c r="B29" s="5"/>
      <c r="C29" s="5"/>
      <c r="D29" s="5" t="s">
        <v>85</v>
      </c>
    </row>
    <row r="30" spans="1:4">
      <c r="A30" s="5" t="s">
        <v>236</v>
      </c>
      <c r="B30" s="5"/>
      <c r="C30" s="5"/>
      <c r="D30" s="5" t="s">
        <v>84</v>
      </c>
    </row>
  </sheetData>
  <mergeCells count="2">
    <mergeCell ref="B2:B13"/>
    <mergeCell ref="D2:D13"/>
  </mergeCells>
  <phoneticPr fontId="4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IF</vt:lpstr>
      <vt:lpstr>AND OR</vt:lpstr>
      <vt:lpstr>IFERROR IFNA</vt:lpstr>
      <vt:lpstr>IFS（2019和365版本）</vt:lpstr>
      <vt:lpstr>SWITCH（2016及以上版本）</vt:lpstr>
      <vt:lpstr>案例1 提成计算 作业</vt:lpstr>
      <vt:lpstr>信息类函数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lucky</cp:lastModifiedBy>
  <dcterms:created xsi:type="dcterms:W3CDTF">2021-03-22T01:53:00Z</dcterms:created>
  <dcterms:modified xsi:type="dcterms:W3CDTF">2023-02-17T09:51:16Z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AD0093B3FB984CE1B851A0EB536B5FE9</vt:lpwstr>
  </property>
  <property fmtid="{D5CDD505-2E9C-101B-9397-08002B2CF9AE}" pid="3" name="KSOProductBuildVer">
    <vt:lpwstr>2052-11.1.0.11365</vt:lpwstr>
  </property>
</Properties>
</file>