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\Desktop\"/>
    </mc:Choice>
  </mc:AlternateContent>
  <xr:revisionPtr revIDLastSave="0" documentId="13_ncr:1_{4BABEB56-6057-422F-A550-3A3039D76691}" xr6:coauthVersionLast="47" xr6:coauthVersionMax="47" xr10:uidLastSave="{00000000-0000-0000-0000-000000000000}"/>
  <bookViews>
    <workbookView xWindow="-83" yWindow="0" windowWidth="17656" windowHeight="14362" xr2:uid="{C81B5AB3-C32A-4D2C-B3F4-8AE8AACC06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G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2" i="1"/>
  <c r="E2" i="1" s="1"/>
  <c r="F3" i="1"/>
  <c r="E3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D2" i="1" l="1"/>
</calcChain>
</file>

<file path=xl/sharedStrings.xml><?xml version="1.0" encoding="utf-8"?>
<sst xmlns="http://schemas.openxmlformats.org/spreadsheetml/2006/main" count="14" uniqueCount="14">
  <si>
    <t>water_temp</t>
  </si>
  <si>
    <t>air_temp</t>
  </si>
  <si>
    <t>pH</t>
  </si>
  <si>
    <t>salinity</t>
  </si>
  <si>
    <t>turbidity</t>
  </si>
  <si>
    <t>rdo_conc</t>
  </si>
  <si>
    <t>conductivity</t>
  </si>
  <si>
    <t>tds</t>
  </si>
  <si>
    <t>julian_day_eDNA</t>
  </si>
  <si>
    <t>pct_pos_qpcr</t>
  </si>
  <si>
    <t>canopy_cover</t>
  </si>
  <si>
    <t>wetland_size</t>
  </si>
  <si>
    <t>site</t>
  </si>
  <si>
    <t>edna_occ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</si>
</sst>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9BCD-4083-4CE6-AB7A-B6D24B78EB86}">
  <dimension ref="A1:N33"/>
  <sheetViews>
    <sheetView tabSelected="1" zoomScale="75" zoomScaleNormal="55" workbookViewId="0">
      <selection activeCell="Q33" sqref="Q33"/>
    </sheetView>
  </sheetViews>
  <sheetFormatPr defaultRowHeight="14.25" x14ac:dyDescent="0.45"/>
  <cols>
    <col min="1" max="1" width="3.796875" bestFit="1" customWidth="1"/>
    <col min="2" max="3" width="12.33203125" bestFit="1" customWidth="1"/>
    <col min="4" max="4" width="11.796875" bestFit="1" customWidth="1"/>
    <col min="5" max="5" width="11" customWidth="1"/>
    <col min="6" max="6" width="8.265625" bestFit="1" customWidth="1"/>
    <col min="7" max="7" width="12.33203125" customWidth="1"/>
    <col min="8" max="11" width="12.33203125" bestFit="1" customWidth="1"/>
    <col min="12" max="12" width="12.265625" bestFit="1" customWidth="1"/>
    <col min="13" max="13" width="12.33203125" bestFit="1" customWidth="1"/>
    <col min="14" max="14" width="15.1328125" bestFit="1" customWidth="1"/>
  </cols>
  <sheetData>
    <row r="1" spans="1:14" s="1" customFormat="1" x14ac:dyDescent="0.45">
      <c r="A1" s="1" t="s">
        <v>12</v>
      </c>
      <c r="B1" s="1" t="s">
        <v>13</v>
      </c>
      <c r="C1" s="1" t="s">
        <v>11</v>
      </c>
      <c r="D1" s="1" t="s">
        <v>9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5</v>
      </c>
      <c r="J1" s="1" t="s">
        <v>4</v>
      </c>
      <c r="K1" s="1" t="s">
        <v>6</v>
      </c>
      <c r="L1" s="1" t="s">
        <v>10</v>
      </c>
      <c r="M1" s="1" t="s">
        <v>7</v>
      </c>
      <c r="N1" s="1" t="s">
        <v>8</v>
      </c>
    </row>
    <row r="2" spans="1:14" x14ac:dyDescent="0.45">
      <c r="A2">
        <v>1</v>
      </c>
      <c r="B2">
        <f t="shared" ref="B2:B33" ca="1" si="0">RANDBETWEEN(0,1)</f>
        <v>0</v>
      </c>
      <c r="C2">
        <f ca="1">RAND()*(2-0.01)+0.01</f>
        <v>1.1003386104437336</v>
      </c>
      <c r="D2">
        <f ca="1">INT(IF(B2=1, L5, 0))</f>
        <v>0</v>
      </c>
      <c r="E2">
        <f ca="1">SUM((INT(RAND()*(-5-0)+0)), F2)</f>
        <v>12</v>
      </c>
      <c r="F2">
        <f ca="1">INT(RAND()*(32-12)+12)</f>
        <v>14</v>
      </c>
      <c r="G2">
        <f t="shared" ref="G2:G33" ca="1" si="1">RAND()*(9.5-5.5)+5.5</f>
        <v>5.5085294308453321</v>
      </c>
      <c r="H2">
        <f ca="1">RAND()*(0.4-0.05)+0.05</f>
        <v>0.31626021241992985</v>
      </c>
      <c r="I2">
        <f ca="1">RAND()*(12-0)+0</f>
        <v>10.702769681049134</v>
      </c>
      <c r="J2">
        <f ca="1">RAND()*(20-0)+0</f>
        <v>12.468236496327016</v>
      </c>
      <c r="K2">
        <f ca="1">RAND()*(500-50)+50</f>
        <v>119.74830788524569</v>
      </c>
      <c r="L2">
        <f ca="1">INT(RAND()*(70-1)+1)</f>
        <v>7</v>
      </c>
      <c r="M2">
        <f ca="1">RAND()*(0.4-0.05)+0.05</f>
        <v>0.11887474498329503</v>
      </c>
      <c r="N2">
        <f ca="1">INT(RANDBETWEEN(121, 201))</f>
        <v>191</v>
      </c>
    </row>
    <row r="3" spans="1:14" x14ac:dyDescent="0.45">
      <c r="A3">
        <v>2</v>
      </c>
      <c r="B3">
        <f t="shared" ca="1" si="0"/>
        <v>0</v>
      </c>
      <c r="C3">
        <f t="shared" ref="C3:C33" ca="1" si="2">RAND()*(2-0.01)+0.01</f>
        <v>0.91815554662186627</v>
      </c>
      <c r="D3">
        <f t="shared" ref="D3:D33" ca="1" si="3">INT(IF(B3=1, RAND()*(100-1)+1, 0))</f>
        <v>0</v>
      </c>
      <c r="E3">
        <f t="shared" ref="E3:E33" ca="1" si="4">SUM((INT(RAND()*(-5-0)+0)), F3)</f>
        <v>14</v>
      </c>
      <c r="F3">
        <f ca="1">INT(RAND()*(32-12)+12)</f>
        <v>16</v>
      </c>
      <c r="G3">
        <f t="shared" ca="1" si="1"/>
        <v>7.8493278880220956</v>
      </c>
      <c r="H3">
        <f t="shared" ref="H3:H33" ca="1" si="5">RAND()*(0.4-0.05)+0.05</f>
        <v>0.31847534682283446</v>
      </c>
      <c r="I3">
        <f t="shared" ref="I3:I33" ca="1" si="6">RAND()*(12-0)+0</f>
        <v>9.9544284622090995</v>
      </c>
      <c r="J3">
        <f t="shared" ref="J3:J33" ca="1" si="7">RAND()*(20-0)+0</f>
        <v>18.670837819999292</v>
      </c>
      <c r="K3">
        <f t="shared" ref="K3:K33" ca="1" si="8">RAND()*(500-50)+50</f>
        <v>270.01233501677825</v>
      </c>
      <c r="L3">
        <f t="shared" ref="L3:L33" ca="1" si="9">INT(RAND()*(70-1)+1)</f>
        <v>17</v>
      </c>
      <c r="M3">
        <f t="shared" ref="M3:M33" ca="1" si="10">RAND()*(0.4-0.05)+0.05</f>
        <v>0.26763256175161615</v>
      </c>
      <c r="N3">
        <f t="shared" ref="N3:N33" ca="1" si="11">INT(RANDBETWEEN(121, 201))</f>
        <v>158</v>
      </c>
    </row>
    <row r="4" spans="1:14" x14ac:dyDescent="0.45">
      <c r="A4">
        <v>3</v>
      </c>
      <c r="B4">
        <f t="shared" ca="1" si="0"/>
        <v>0</v>
      </c>
      <c r="C4">
        <f t="shared" ca="1" si="2"/>
        <v>1.0855530755197198</v>
      </c>
      <c r="D4">
        <f ca="1">INT(IF(B4=1, RAND()*(100-1)+1, 0))</f>
        <v>0</v>
      </c>
      <c r="E4">
        <f t="shared" ca="1" si="4"/>
        <v>16</v>
      </c>
      <c r="F4">
        <f t="shared" ref="F4:F33" ca="1" si="12">INT(RAND()*(32-12)+12)</f>
        <v>17</v>
      </c>
      <c r="G4">
        <f t="shared" ca="1" si="1"/>
        <v>8.660462443302384</v>
      </c>
      <c r="H4">
        <f t="shared" ca="1" si="5"/>
        <v>0.23408854265234769</v>
      </c>
      <c r="I4">
        <f t="shared" ca="1" si="6"/>
        <v>4.7146449498892142</v>
      </c>
      <c r="J4">
        <f t="shared" ca="1" si="7"/>
        <v>19.486926243735606</v>
      </c>
      <c r="K4">
        <f t="shared" ca="1" si="8"/>
        <v>372.991854572107</v>
      </c>
      <c r="L4">
        <f t="shared" ca="1" si="9"/>
        <v>32</v>
      </c>
      <c r="M4">
        <f t="shared" ca="1" si="10"/>
        <v>0.38098230434512037</v>
      </c>
      <c r="N4">
        <f t="shared" ca="1" si="11"/>
        <v>197</v>
      </c>
    </row>
    <row r="5" spans="1:14" x14ac:dyDescent="0.45">
      <c r="A5">
        <v>4</v>
      </c>
      <c r="B5">
        <f t="shared" ca="1" si="0"/>
        <v>0</v>
      </c>
      <c r="C5">
        <f t="shared" ca="1" si="2"/>
        <v>0.14079626736310158</v>
      </c>
      <c r="D5">
        <f t="shared" ca="1" si="3"/>
        <v>0</v>
      </c>
      <c r="E5">
        <f t="shared" ca="1" si="4"/>
        <v>21</v>
      </c>
      <c r="F5">
        <f t="shared" ca="1" si="12"/>
        <v>22</v>
      </c>
      <c r="G5">
        <f t="shared" ca="1" si="1"/>
        <v>6.1666517236247618</v>
      </c>
      <c r="H5">
        <f t="shared" ca="1" si="5"/>
        <v>0.16518985865698482</v>
      </c>
      <c r="I5">
        <f t="shared" ca="1" si="6"/>
        <v>4.9141165225936589</v>
      </c>
      <c r="J5">
        <f t="shared" ca="1" si="7"/>
        <v>18.249690922659877</v>
      </c>
      <c r="K5">
        <f t="shared" ca="1" si="8"/>
        <v>89.737178253656111</v>
      </c>
      <c r="L5">
        <f t="shared" ca="1" si="9"/>
        <v>47</v>
      </c>
      <c r="M5">
        <f t="shared" ca="1" si="10"/>
        <v>6.3786360145395127E-2</v>
      </c>
      <c r="N5">
        <f t="shared" ca="1" si="11"/>
        <v>147</v>
      </c>
    </row>
    <row r="6" spans="1:14" x14ac:dyDescent="0.45">
      <c r="A6">
        <v>5</v>
      </c>
      <c r="B6">
        <f t="shared" ca="1" si="0"/>
        <v>1</v>
      </c>
      <c r="C6">
        <f t="shared" ca="1" si="2"/>
        <v>1.3524053423983076</v>
      </c>
      <c r="D6">
        <f t="shared" ca="1" si="3"/>
        <v>29</v>
      </c>
      <c r="E6">
        <f t="shared" ca="1" si="4"/>
        <v>15</v>
      </c>
      <c r="F6">
        <f t="shared" ca="1" si="12"/>
        <v>18</v>
      </c>
      <c r="G6">
        <f t="shared" ca="1" si="1"/>
        <v>7.3011458271771836</v>
      </c>
      <c r="H6">
        <f t="shared" ca="1" si="5"/>
        <v>0.31511190911509207</v>
      </c>
      <c r="I6">
        <f t="shared" ca="1" si="6"/>
        <v>9.5896803786088949</v>
      </c>
      <c r="J6">
        <f t="shared" ca="1" si="7"/>
        <v>9.934483656186428</v>
      </c>
      <c r="K6">
        <f t="shared" ca="1" si="8"/>
        <v>426.83721447126692</v>
      </c>
      <c r="L6">
        <f t="shared" ca="1" si="9"/>
        <v>4</v>
      </c>
      <c r="M6">
        <f t="shared" ca="1" si="10"/>
        <v>0.17694452055968579</v>
      </c>
      <c r="N6">
        <f t="shared" ca="1" si="11"/>
        <v>196</v>
      </c>
    </row>
    <row r="7" spans="1:14" x14ac:dyDescent="0.45">
      <c r="A7">
        <v>6</v>
      </c>
      <c r="B7">
        <f t="shared" ca="1" si="0"/>
        <v>0</v>
      </c>
      <c r="C7">
        <f t="shared" ca="1" si="2"/>
        <v>1.4040118386711911</v>
      </c>
      <c r="D7">
        <f t="shared" ca="1" si="3"/>
        <v>0</v>
      </c>
      <c r="E7">
        <f t="shared" ca="1" si="4"/>
        <v>27</v>
      </c>
      <c r="F7">
        <f t="shared" ca="1" si="12"/>
        <v>31</v>
      </c>
      <c r="G7">
        <f t="shared" ca="1" si="1"/>
        <v>9.1756646195050706</v>
      </c>
      <c r="H7">
        <f t="shared" ca="1" si="5"/>
        <v>7.2139840743281031E-2</v>
      </c>
      <c r="I7">
        <f t="shared" ca="1" si="6"/>
        <v>3.791269020458484</v>
      </c>
      <c r="J7">
        <f t="shared" ca="1" si="7"/>
        <v>5.1771443574588183</v>
      </c>
      <c r="K7">
        <f t="shared" ca="1" si="8"/>
        <v>317.68098828682486</v>
      </c>
      <c r="L7">
        <f t="shared" ca="1" si="9"/>
        <v>20</v>
      </c>
      <c r="M7">
        <f t="shared" ca="1" si="10"/>
        <v>0.35045218212144252</v>
      </c>
      <c r="N7">
        <f t="shared" ca="1" si="11"/>
        <v>175</v>
      </c>
    </row>
    <row r="8" spans="1:14" x14ac:dyDescent="0.45">
      <c r="A8">
        <v>7</v>
      </c>
      <c r="B8">
        <f t="shared" ca="1" si="0"/>
        <v>0</v>
      </c>
      <c r="C8">
        <f t="shared" ca="1" si="2"/>
        <v>0.43246289294391665</v>
      </c>
      <c r="D8">
        <f t="shared" ca="1" si="3"/>
        <v>0</v>
      </c>
      <c r="E8">
        <f t="shared" ca="1" si="4"/>
        <v>24</v>
      </c>
      <c r="F8">
        <f t="shared" ca="1" si="12"/>
        <v>28</v>
      </c>
      <c r="G8">
        <f t="shared" ca="1" si="1"/>
        <v>6.2539145942952965</v>
      </c>
      <c r="H8">
        <f t="shared" ca="1" si="5"/>
        <v>0.10931779746307262</v>
      </c>
      <c r="I8">
        <f t="shared" ca="1" si="6"/>
        <v>2.4447008702043145</v>
      </c>
      <c r="J8">
        <f t="shared" ca="1" si="7"/>
        <v>7.3292105633589504</v>
      </c>
      <c r="K8">
        <f t="shared" ca="1" si="8"/>
        <v>59.888799539281408</v>
      </c>
      <c r="L8">
        <f t="shared" ca="1" si="9"/>
        <v>33</v>
      </c>
      <c r="M8">
        <f t="shared" ca="1" si="10"/>
        <v>0.27573334855115172</v>
      </c>
      <c r="N8">
        <f t="shared" ca="1" si="11"/>
        <v>124</v>
      </c>
    </row>
    <row r="9" spans="1:14" x14ac:dyDescent="0.45">
      <c r="A9">
        <v>8</v>
      </c>
      <c r="B9">
        <f t="shared" ca="1" si="0"/>
        <v>0</v>
      </c>
      <c r="C9">
        <f t="shared" ca="1" si="2"/>
        <v>0.42946390003134544</v>
      </c>
      <c r="D9">
        <f t="shared" ca="1" si="3"/>
        <v>0</v>
      </c>
      <c r="E9">
        <f t="shared" ca="1" si="4"/>
        <v>14</v>
      </c>
      <c r="F9">
        <f t="shared" ca="1" si="12"/>
        <v>17</v>
      </c>
      <c r="G9">
        <f t="shared" ca="1" si="1"/>
        <v>9.2165339569520928</v>
      </c>
      <c r="H9">
        <f t="shared" ca="1" si="5"/>
        <v>0.38612421964388466</v>
      </c>
      <c r="I9">
        <f t="shared" ca="1" si="6"/>
        <v>7.6966376551846611</v>
      </c>
      <c r="J9">
        <f t="shared" ca="1" si="7"/>
        <v>3.9600487556379793</v>
      </c>
      <c r="K9">
        <f t="shared" ca="1" si="8"/>
        <v>451.34545146837286</v>
      </c>
      <c r="L9">
        <f t="shared" ca="1" si="9"/>
        <v>14</v>
      </c>
      <c r="M9">
        <f t="shared" ca="1" si="10"/>
        <v>6.3664703457094754E-2</v>
      </c>
      <c r="N9">
        <f t="shared" ca="1" si="11"/>
        <v>165</v>
      </c>
    </row>
    <row r="10" spans="1:14" x14ac:dyDescent="0.45">
      <c r="A10">
        <v>9</v>
      </c>
      <c r="B10">
        <f t="shared" ca="1" si="0"/>
        <v>0</v>
      </c>
      <c r="C10">
        <f t="shared" ca="1" si="2"/>
        <v>0.93974624178142019</v>
      </c>
      <c r="D10">
        <f t="shared" ca="1" si="3"/>
        <v>0</v>
      </c>
      <c r="E10">
        <f t="shared" ca="1" si="4"/>
        <v>23</v>
      </c>
      <c r="F10">
        <f t="shared" ca="1" si="12"/>
        <v>28</v>
      </c>
      <c r="G10">
        <f t="shared" ca="1" si="1"/>
        <v>7.8282539301495468</v>
      </c>
      <c r="H10">
        <f t="shared" ca="1" si="5"/>
        <v>7.8568945690509318E-2</v>
      </c>
      <c r="I10">
        <f t="shared" ca="1" si="6"/>
        <v>11.732007146382925</v>
      </c>
      <c r="J10">
        <f t="shared" ca="1" si="7"/>
        <v>7.1224176507278392</v>
      </c>
      <c r="K10">
        <f t="shared" ca="1" si="8"/>
        <v>144.66749978046948</v>
      </c>
      <c r="L10">
        <f t="shared" ca="1" si="9"/>
        <v>5</v>
      </c>
      <c r="M10">
        <f t="shared" ca="1" si="10"/>
        <v>0.17847687847329297</v>
      </c>
      <c r="N10">
        <f t="shared" ca="1" si="11"/>
        <v>142</v>
      </c>
    </row>
    <row r="11" spans="1:14" x14ac:dyDescent="0.45">
      <c r="A11">
        <v>10</v>
      </c>
      <c r="B11">
        <f t="shared" ca="1" si="0"/>
        <v>1</v>
      </c>
      <c r="C11">
        <f t="shared" ca="1" si="2"/>
        <v>0.28617763277834835</v>
      </c>
      <c r="D11">
        <f t="shared" ca="1" si="3"/>
        <v>16</v>
      </c>
      <c r="E11">
        <f t="shared" ca="1" si="4"/>
        <v>16</v>
      </c>
      <c r="F11">
        <f t="shared" ca="1" si="12"/>
        <v>18</v>
      </c>
      <c r="G11">
        <f t="shared" ca="1" si="1"/>
        <v>9.1968999150048809</v>
      </c>
      <c r="H11">
        <f t="shared" ca="1" si="5"/>
        <v>0.37324287719057553</v>
      </c>
      <c r="I11">
        <f t="shared" ca="1" si="6"/>
        <v>5.3757506100263512</v>
      </c>
      <c r="J11">
        <f t="shared" ca="1" si="7"/>
        <v>5.6116156261026777</v>
      </c>
      <c r="K11">
        <f t="shared" ca="1" si="8"/>
        <v>320.03213117503208</v>
      </c>
      <c r="L11">
        <f t="shared" ca="1" si="9"/>
        <v>35</v>
      </c>
      <c r="M11">
        <f t="shared" ca="1" si="10"/>
        <v>5.797348377839303E-2</v>
      </c>
      <c r="N11">
        <f t="shared" ca="1" si="11"/>
        <v>156</v>
      </c>
    </row>
    <row r="12" spans="1:14" x14ac:dyDescent="0.45">
      <c r="A12">
        <v>11</v>
      </c>
      <c r="B12">
        <f t="shared" ca="1" si="0"/>
        <v>1</v>
      </c>
      <c r="C12">
        <f t="shared" ca="1" si="2"/>
        <v>1.6514050413605064</v>
      </c>
      <c r="D12">
        <f t="shared" ca="1" si="3"/>
        <v>27</v>
      </c>
      <c r="E12">
        <f t="shared" ca="1" si="4"/>
        <v>26</v>
      </c>
      <c r="F12">
        <f t="shared" ca="1" si="12"/>
        <v>27</v>
      </c>
      <c r="G12">
        <f t="shared" ca="1" si="1"/>
        <v>5.5890362672172165</v>
      </c>
      <c r="H12">
        <f t="shared" ca="1" si="5"/>
        <v>0.39118152336153106</v>
      </c>
      <c r="I12">
        <f t="shared" ca="1" si="6"/>
        <v>4.3210419025688402</v>
      </c>
      <c r="J12">
        <f t="shared" ca="1" si="7"/>
        <v>16.34418106537392</v>
      </c>
      <c r="K12">
        <f t="shared" ca="1" si="8"/>
        <v>228.43398476335256</v>
      </c>
      <c r="L12">
        <f t="shared" ca="1" si="9"/>
        <v>40</v>
      </c>
      <c r="M12">
        <f t="shared" ca="1" si="10"/>
        <v>0.17336910601534639</v>
      </c>
      <c r="N12">
        <f t="shared" ca="1" si="11"/>
        <v>159</v>
      </c>
    </row>
    <row r="13" spans="1:14" x14ac:dyDescent="0.45">
      <c r="A13">
        <v>12</v>
      </c>
      <c r="B13">
        <f t="shared" ca="1" si="0"/>
        <v>1</v>
      </c>
      <c r="C13">
        <f t="shared" ca="1" si="2"/>
        <v>1.4453048976137364</v>
      </c>
      <c r="D13">
        <f t="shared" ca="1" si="3"/>
        <v>85</v>
      </c>
      <c r="E13">
        <f t="shared" ca="1" si="4"/>
        <v>28</v>
      </c>
      <c r="F13">
        <f t="shared" ca="1" si="12"/>
        <v>31</v>
      </c>
      <c r="G13">
        <f t="shared" ca="1" si="1"/>
        <v>6.360306081717515</v>
      </c>
      <c r="H13">
        <f t="shared" ca="1" si="5"/>
        <v>0.13758929733860617</v>
      </c>
      <c r="I13">
        <f t="shared" ca="1" si="6"/>
        <v>3.9118606542988417</v>
      </c>
      <c r="J13">
        <f t="shared" ca="1" si="7"/>
        <v>11.189302360632865</v>
      </c>
      <c r="K13">
        <f t="shared" ca="1" si="8"/>
        <v>324.08617434160823</v>
      </c>
      <c r="L13">
        <f t="shared" ca="1" si="9"/>
        <v>60</v>
      </c>
      <c r="M13">
        <f t="shared" ca="1" si="10"/>
        <v>0.2223042164915458</v>
      </c>
      <c r="N13">
        <f t="shared" ca="1" si="11"/>
        <v>123</v>
      </c>
    </row>
    <row r="14" spans="1:14" x14ac:dyDescent="0.45">
      <c r="A14">
        <v>13</v>
      </c>
      <c r="B14">
        <f t="shared" ca="1" si="0"/>
        <v>0</v>
      </c>
      <c r="C14">
        <f t="shared" ca="1" si="2"/>
        <v>1.2210943112408355</v>
      </c>
      <c r="D14">
        <f t="shared" ca="1" si="3"/>
        <v>0</v>
      </c>
      <c r="E14">
        <f t="shared" ca="1" si="4"/>
        <v>17</v>
      </c>
      <c r="F14">
        <f t="shared" ca="1" si="12"/>
        <v>20</v>
      </c>
      <c r="G14">
        <f t="shared" ca="1" si="1"/>
        <v>8.6602306506844258</v>
      </c>
      <c r="H14">
        <f t="shared" ca="1" si="5"/>
        <v>0.16180356442754376</v>
      </c>
      <c r="I14">
        <f t="shared" ca="1" si="6"/>
        <v>3.6604655930003811</v>
      </c>
      <c r="J14">
        <f t="shared" ca="1" si="7"/>
        <v>19.131026250003586</v>
      </c>
      <c r="K14">
        <f t="shared" ca="1" si="8"/>
        <v>57.614480150230349</v>
      </c>
      <c r="L14">
        <f t="shared" ca="1" si="9"/>
        <v>5</v>
      </c>
      <c r="M14">
        <f t="shared" ca="1" si="10"/>
        <v>9.2629602014643597E-2</v>
      </c>
      <c r="N14">
        <f t="shared" ca="1" si="11"/>
        <v>164</v>
      </c>
    </row>
    <row r="15" spans="1:14" x14ac:dyDescent="0.45">
      <c r="A15">
        <v>14</v>
      </c>
      <c r="B15">
        <f t="shared" ca="1" si="0"/>
        <v>0</v>
      </c>
      <c r="C15">
        <f t="shared" ca="1" si="2"/>
        <v>0.84105909830680081</v>
      </c>
      <c r="D15">
        <f t="shared" ca="1" si="3"/>
        <v>0</v>
      </c>
      <c r="E15">
        <f t="shared" ca="1" si="4"/>
        <v>26</v>
      </c>
      <c r="F15">
        <f t="shared" ca="1" si="12"/>
        <v>27</v>
      </c>
      <c r="G15">
        <f t="shared" ca="1" si="1"/>
        <v>6.5291690235848776</v>
      </c>
      <c r="H15">
        <f t="shared" ca="1" si="5"/>
        <v>0.24248650678741801</v>
      </c>
      <c r="I15">
        <f t="shared" ca="1" si="6"/>
        <v>1.8624558290657292</v>
      </c>
      <c r="J15">
        <f t="shared" ca="1" si="7"/>
        <v>4.1490013724502735</v>
      </c>
      <c r="K15">
        <f t="shared" ca="1" si="8"/>
        <v>156.67204632899694</v>
      </c>
      <c r="L15">
        <f t="shared" ca="1" si="9"/>
        <v>55</v>
      </c>
      <c r="M15">
        <f t="shared" ca="1" si="10"/>
        <v>0.14403496404992558</v>
      </c>
      <c r="N15">
        <f t="shared" ca="1" si="11"/>
        <v>185</v>
      </c>
    </row>
    <row r="16" spans="1:14" x14ac:dyDescent="0.45">
      <c r="A16">
        <v>15</v>
      </c>
      <c r="B16">
        <f t="shared" ca="1" si="0"/>
        <v>0</v>
      </c>
      <c r="C16">
        <f t="shared" ca="1" si="2"/>
        <v>1.1177667202809036</v>
      </c>
      <c r="D16">
        <f t="shared" ca="1" si="3"/>
        <v>0</v>
      </c>
      <c r="E16">
        <f t="shared" ca="1" si="4"/>
        <v>22</v>
      </c>
      <c r="F16">
        <f t="shared" ca="1" si="12"/>
        <v>27</v>
      </c>
      <c r="G16">
        <f t="shared" ca="1" si="1"/>
        <v>8.8512998194596015</v>
      </c>
      <c r="H16">
        <f t="shared" ca="1" si="5"/>
        <v>0.21086778452383059</v>
      </c>
      <c r="I16">
        <f t="shared" ca="1" si="6"/>
        <v>1.9845873107329348</v>
      </c>
      <c r="J16">
        <f t="shared" ca="1" si="7"/>
        <v>4.6754207796788538</v>
      </c>
      <c r="K16">
        <f t="shared" ca="1" si="8"/>
        <v>62.043351235792308</v>
      </c>
      <c r="L16">
        <f t="shared" ca="1" si="9"/>
        <v>41</v>
      </c>
      <c r="M16">
        <f t="shared" ca="1" si="10"/>
        <v>0.15037516803410683</v>
      </c>
      <c r="N16">
        <f t="shared" ca="1" si="11"/>
        <v>130</v>
      </c>
    </row>
    <row r="17" spans="1:14" x14ac:dyDescent="0.45">
      <c r="A17">
        <v>16</v>
      </c>
      <c r="B17">
        <f t="shared" ca="1" si="0"/>
        <v>1</v>
      </c>
      <c r="C17">
        <f t="shared" ca="1" si="2"/>
        <v>1.5375638341681241</v>
      </c>
      <c r="D17">
        <f t="shared" ca="1" si="3"/>
        <v>40</v>
      </c>
      <c r="E17">
        <f t="shared" ca="1" si="4"/>
        <v>12</v>
      </c>
      <c r="F17">
        <f t="shared" ca="1" si="12"/>
        <v>15</v>
      </c>
      <c r="G17">
        <f t="shared" ca="1" si="1"/>
        <v>5.5189573578038971</v>
      </c>
      <c r="H17">
        <f t="shared" ca="1" si="5"/>
        <v>0.35287537852929929</v>
      </c>
      <c r="I17">
        <f t="shared" ca="1" si="6"/>
        <v>7.3877630803871579</v>
      </c>
      <c r="J17">
        <f t="shared" ca="1" si="7"/>
        <v>4.0246612980505176</v>
      </c>
      <c r="K17">
        <f t="shared" ca="1" si="8"/>
        <v>101.88494481621989</v>
      </c>
      <c r="L17">
        <f t="shared" ca="1" si="9"/>
        <v>10</v>
      </c>
      <c r="M17">
        <f t="shared" ca="1" si="10"/>
        <v>0.28659153437883234</v>
      </c>
      <c r="N17">
        <f t="shared" ca="1" si="11"/>
        <v>141</v>
      </c>
    </row>
    <row r="18" spans="1:14" x14ac:dyDescent="0.45">
      <c r="A18">
        <v>17</v>
      </c>
      <c r="B18">
        <f t="shared" ca="1" si="0"/>
        <v>0</v>
      </c>
      <c r="C18">
        <f t="shared" ca="1" si="2"/>
        <v>0.72165002529108291</v>
      </c>
      <c r="D18">
        <f t="shared" ca="1" si="3"/>
        <v>0</v>
      </c>
      <c r="E18">
        <f t="shared" ca="1" si="4"/>
        <v>14</v>
      </c>
      <c r="F18">
        <f t="shared" ca="1" si="12"/>
        <v>15</v>
      </c>
      <c r="G18">
        <f t="shared" ca="1" si="1"/>
        <v>6.5456811477137187</v>
      </c>
      <c r="H18">
        <f t="shared" ca="1" si="5"/>
        <v>0.202871927860937</v>
      </c>
      <c r="I18">
        <f t="shared" ca="1" si="6"/>
        <v>3.4607086969276093</v>
      </c>
      <c r="J18">
        <f t="shared" ca="1" si="7"/>
        <v>11.650734486113105</v>
      </c>
      <c r="K18">
        <f t="shared" ca="1" si="8"/>
        <v>267.60070639094238</v>
      </c>
      <c r="L18">
        <f t="shared" ca="1" si="9"/>
        <v>33</v>
      </c>
      <c r="M18">
        <f t="shared" ca="1" si="10"/>
        <v>0.21621974216749495</v>
      </c>
      <c r="N18">
        <f t="shared" ca="1" si="11"/>
        <v>132</v>
      </c>
    </row>
    <row r="19" spans="1:14" x14ac:dyDescent="0.45">
      <c r="A19">
        <v>18</v>
      </c>
      <c r="B19">
        <f t="shared" ca="1" si="0"/>
        <v>0</v>
      </c>
      <c r="C19">
        <f t="shared" ca="1" si="2"/>
        <v>1.9667284268289937</v>
      </c>
      <c r="D19">
        <f t="shared" ca="1" si="3"/>
        <v>0</v>
      </c>
      <c r="E19">
        <f t="shared" ca="1" si="4"/>
        <v>12</v>
      </c>
      <c r="F19">
        <f t="shared" ca="1" si="12"/>
        <v>16</v>
      </c>
      <c r="G19">
        <f t="shared" ca="1" si="1"/>
        <v>6.690560585163599</v>
      </c>
      <c r="H19">
        <f t="shared" ca="1" si="5"/>
        <v>7.6117706532465204E-2</v>
      </c>
      <c r="I19">
        <f t="shared" ca="1" si="6"/>
        <v>1.7400230920521667</v>
      </c>
      <c r="J19">
        <f t="shared" ca="1" si="7"/>
        <v>13.669372735340135</v>
      </c>
      <c r="K19">
        <f t="shared" ca="1" si="8"/>
        <v>314.64655894005426</v>
      </c>
      <c r="L19">
        <f t="shared" ca="1" si="9"/>
        <v>7</v>
      </c>
      <c r="M19">
        <f t="shared" ca="1" si="10"/>
        <v>0.20175053001122373</v>
      </c>
      <c r="N19">
        <f t="shared" ca="1" si="11"/>
        <v>191</v>
      </c>
    </row>
    <row r="20" spans="1:14" x14ac:dyDescent="0.45">
      <c r="A20">
        <v>19</v>
      </c>
      <c r="B20">
        <f t="shared" ca="1" si="0"/>
        <v>0</v>
      </c>
      <c r="C20">
        <f t="shared" ca="1" si="2"/>
        <v>0.97940652882949597</v>
      </c>
      <c r="D20">
        <f t="shared" ca="1" si="3"/>
        <v>0</v>
      </c>
      <c r="E20">
        <f t="shared" ca="1" si="4"/>
        <v>25</v>
      </c>
      <c r="F20">
        <f t="shared" ca="1" si="12"/>
        <v>30</v>
      </c>
      <c r="G20">
        <f t="shared" ca="1" si="1"/>
        <v>7.6814359468350037</v>
      </c>
      <c r="H20">
        <f t="shared" ca="1" si="5"/>
        <v>0.34101762366874472</v>
      </c>
      <c r="I20">
        <f t="shared" ca="1" si="6"/>
        <v>4.3632928655307595</v>
      </c>
      <c r="J20">
        <f t="shared" ca="1" si="7"/>
        <v>13.044005200211897</v>
      </c>
      <c r="K20">
        <f t="shared" ca="1" si="8"/>
        <v>427.44389907796722</v>
      </c>
      <c r="L20">
        <f t="shared" ca="1" si="9"/>
        <v>55</v>
      </c>
      <c r="M20">
        <f t="shared" ca="1" si="10"/>
        <v>0.23515418544990963</v>
      </c>
      <c r="N20">
        <f t="shared" ca="1" si="11"/>
        <v>184</v>
      </c>
    </row>
    <row r="21" spans="1:14" x14ac:dyDescent="0.45">
      <c r="A21">
        <v>20</v>
      </c>
      <c r="B21">
        <f t="shared" ca="1" si="0"/>
        <v>0</v>
      </c>
      <c r="C21">
        <f t="shared" ca="1" si="2"/>
        <v>1.1461667520119299</v>
      </c>
      <c r="D21">
        <f t="shared" ca="1" si="3"/>
        <v>0</v>
      </c>
      <c r="E21">
        <f t="shared" ca="1" si="4"/>
        <v>9</v>
      </c>
      <c r="F21">
        <f t="shared" ca="1" si="12"/>
        <v>14</v>
      </c>
      <c r="G21">
        <f t="shared" ca="1" si="1"/>
        <v>6.9201331311264358</v>
      </c>
      <c r="H21">
        <f t="shared" ca="1" si="5"/>
        <v>0.16344604883530325</v>
      </c>
      <c r="I21">
        <f t="shared" ca="1" si="6"/>
        <v>10.731693471315431</v>
      </c>
      <c r="J21">
        <f t="shared" ca="1" si="7"/>
        <v>19.448866822947156</v>
      </c>
      <c r="K21">
        <f t="shared" ca="1" si="8"/>
        <v>433.98188821958684</v>
      </c>
      <c r="L21">
        <f t="shared" ca="1" si="9"/>
        <v>4</v>
      </c>
      <c r="M21">
        <f t="shared" ca="1" si="10"/>
        <v>0.28001614546584613</v>
      </c>
      <c r="N21">
        <f t="shared" ca="1" si="11"/>
        <v>199</v>
      </c>
    </row>
    <row r="22" spans="1:14" x14ac:dyDescent="0.45">
      <c r="A22">
        <v>21</v>
      </c>
      <c r="B22">
        <f t="shared" ca="1" si="0"/>
        <v>1</v>
      </c>
      <c r="C22">
        <f t="shared" ca="1" si="2"/>
        <v>0.77196276649938911</v>
      </c>
      <c r="D22">
        <f t="shared" ca="1" si="3"/>
        <v>7</v>
      </c>
      <c r="E22">
        <f t="shared" ca="1" si="4"/>
        <v>12</v>
      </c>
      <c r="F22">
        <f t="shared" ca="1" si="12"/>
        <v>14</v>
      </c>
      <c r="G22">
        <f t="shared" ca="1" si="1"/>
        <v>5.6796803851274049</v>
      </c>
      <c r="H22">
        <f t="shared" ca="1" si="5"/>
        <v>0.37788751454123376</v>
      </c>
      <c r="I22">
        <f t="shared" ca="1" si="6"/>
        <v>8.7645688410035341</v>
      </c>
      <c r="J22">
        <f t="shared" ca="1" si="7"/>
        <v>1.8537843900527462</v>
      </c>
      <c r="K22">
        <f t="shared" ca="1" si="8"/>
        <v>179.91125436406762</v>
      </c>
      <c r="L22">
        <f t="shared" ca="1" si="9"/>
        <v>61</v>
      </c>
      <c r="M22">
        <f t="shared" ca="1" si="10"/>
        <v>0.20760744034255624</v>
      </c>
      <c r="N22">
        <f t="shared" ca="1" si="11"/>
        <v>145</v>
      </c>
    </row>
    <row r="23" spans="1:14" x14ac:dyDescent="0.45">
      <c r="A23">
        <v>22</v>
      </c>
      <c r="B23">
        <f t="shared" ca="1" si="0"/>
        <v>0</v>
      </c>
      <c r="C23">
        <f t="shared" ca="1" si="2"/>
        <v>0.80302210094429138</v>
      </c>
      <c r="D23">
        <f t="shared" ca="1" si="3"/>
        <v>0</v>
      </c>
      <c r="E23">
        <f t="shared" ca="1" si="4"/>
        <v>10</v>
      </c>
      <c r="F23">
        <f t="shared" ca="1" si="12"/>
        <v>13</v>
      </c>
      <c r="G23">
        <f t="shared" ca="1" si="1"/>
        <v>5.9859179957329101</v>
      </c>
      <c r="H23">
        <f t="shared" ca="1" si="5"/>
        <v>0.17732494820969069</v>
      </c>
      <c r="I23">
        <f t="shared" ca="1" si="6"/>
        <v>0.79295105809083122</v>
      </c>
      <c r="J23">
        <f t="shared" ca="1" si="7"/>
        <v>2.5507970591063711</v>
      </c>
      <c r="K23">
        <f t="shared" ca="1" si="8"/>
        <v>383.10925120229712</v>
      </c>
      <c r="L23">
        <f t="shared" ca="1" si="9"/>
        <v>60</v>
      </c>
      <c r="M23">
        <f t="shared" ca="1" si="10"/>
        <v>0.31352096304199245</v>
      </c>
      <c r="N23">
        <f t="shared" ca="1" si="11"/>
        <v>186</v>
      </c>
    </row>
    <row r="24" spans="1:14" x14ac:dyDescent="0.45">
      <c r="A24">
        <v>23</v>
      </c>
      <c r="B24">
        <f t="shared" ca="1" si="0"/>
        <v>0</v>
      </c>
      <c r="C24">
        <f t="shared" ca="1" si="2"/>
        <v>1.9640595093446693</v>
      </c>
      <c r="D24">
        <f t="shared" ca="1" si="3"/>
        <v>0</v>
      </c>
      <c r="E24">
        <f t="shared" ca="1" si="4"/>
        <v>19</v>
      </c>
      <c r="F24">
        <f t="shared" ca="1" si="12"/>
        <v>20</v>
      </c>
      <c r="G24">
        <f t="shared" ca="1" si="1"/>
        <v>8.4822918801187939</v>
      </c>
      <c r="H24">
        <f t="shared" ca="1" si="5"/>
        <v>0.34254123496177191</v>
      </c>
      <c r="I24">
        <f t="shared" ca="1" si="6"/>
        <v>2.883087495539288</v>
      </c>
      <c r="J24">
        <f t="shared" ca="1" si="7"/>
        <v>13.901450640626987</v>
      </c>
      <c r="K24">
        <f t="shared" ca="1" si="8"/>
        <v>182.64178766904269</v>
      </c>
      <c r="L24">
        <f t="shared" ca="1" si="9"/>
        <v>34</v>
      </c>
      <c r="M24">
        <f t="shared" ca="1" si="10"/>
        <v>9.7493479066457348E-2</v>
      </c>
      <c r="N24">
        <f t="shared" ca="1" si="11"/>
        <v>136</v>
      </c>
    </row>
    <row r="25" spans="1:14" x14ac:dyDescent="0.45">
      <c r="A25">
        <v>24</v>
      </c>
      <c r="B25">
        <f t="shared" ca="1" si="0"/>
        <v>1</v>
      </c>
      <c r="C25">
        <f t="shared" ca="1" si="2"/>
        <v>1.5632250871091198</v>
      </c>
      <c r="D25">
        <f t="shared" ca="1" si="3"/>
        <v>37</v>
      </c>
      <c r="E25">
        <f t="shared" ca="1" si="4"/>
        <v>10</v>
      </c>
      <c r="F25">
        <f t="shared" ca="1" si="12"/>
        <v>12</v>
      </c>
      <c r="G25">
        <f t="shared" ca="1" si="1"/>
        <v>9.1200371516514789</v>
      </c>
      <c r="H25">
        <f t="shared" ca="1" si="5"/>
        <v>0.16199696060574498</v>
      </c>
      <c r="I25">
        <f t="shared" ca="1" si="6"/>
        <v>10.480071933868036</v>
      </c>
      <c r="J25">
        <f t="shared" ca="1" si="7"/>
        <v>0.35798054499105225</v>
      </c>
      <c r="K25">
        <f t="shared" ca="1" si="8"/>
        <v>449.90757019352787</v>
      </c>
      <c r="L25">
        <f t="shared" ca="1" si="9"/>
        <v>3</v>
      </c>
      <c r="M25">
        <f t="shared" ca="1" si="10"/>
        <v>8.6159102369835192E-2</v>
      </c>
      <c r="N25">
        <f t="shared" ca="1" si="11"/>
        <v>144</v>
      </c>
    </row>
    <row r="26" spans="1:14" x14ac:dyDescent="0.45">
      <c r="A26">
        <v>25</v>
      </c>
      <c r="B26">
        <f t="shared" ca="1" si="0"/>
        <v>0</v>
      </c>
      <c r="C26">
        <f t="shared" ca="1" si="2"/>
        <v>0.56850005749589994</v>
      </c>
      <c r="D26">
        <f t="shared" ca="1" si="3"/>
        <v>0</v>
      </c>
      <c r="E26">
        <f t="shared" ca="1" si="4"/>
        <v>8</v>
      </c>
      <c r="F26">
        <f t="shared" ca="1" si="12"/>
        <v>12</v>
      </c>
      <c r="G26">
        <f t="shared" ca="1" si="1"/>
        <v>9.0887975235247787</v>
      </c>
      <c r="H26">
        <f t="shared" ca="1" si="5"/>
        <v>7.730646810220361E-2</v>
      </c>
      <c r="I26">
        <f t="shared" ca="1" si="6"/>
        <v>4.3190361262698733</v>
      </c>
      <c r="J26">
        <f t="shared" ca="1" si="7"/>
        <v>1.8305263657999848</v>
      </c>
      <c r="K26">
        <f t="shared" ca="1" si="8"/>
        <v>122.37091277149662</v>
      </c>
      <c r="L26">
        <f t="shared" ca="1" si="9"/>
        <v>21</v>
      </c>
      <c r="M26">
        <f t="shared" ca="1" si="10"/>
        <v>0.39001331368202136</v>
      </c>
      <c r="N26">
        <f t="shared" ca="1" si="11"/>
        <v>194</v>
      </c>
    </row>
    <row r="27" spans="1:14" x14ac:dyDescent="0.45">
      <c r="A27">
        <v>26</v>
      </c>
      <c r="B27">
        <f t="shared" ca="1" si="0"/>
        <v>1</v>
      </c>
      <c r="C27">
        <f t="shared" ca="1" si="2"/>
        <v>0.13774304858177391</v>
      </c>
      <c r="D27">
        <f t="shared" ca="1" si="3"/>
        <v>48</v>
      </c>
      <c r="E27">
        <f t="shared" ca="1" si="4"/>
        <v>17</v>
      </c>
      <c r="F27">
        <f t="shared" ca="1" si="12"/>
        <v>19</v>
      </c>
      <c r="G27">
        <f t="shared" ca="1" si="1"/>
        <v>7.341939456751339</v>
      </c>
      <c r="H27">
        <f t="shared" ca="1" si="5"/>
        <v>0.23424804466032623</v>
      </c>
      <c r="I27">
        <f t="shared" ca="1" si="6"/>
        <v>8.9647653026033662</v>
      </c>
      <c r="J27">
        <f t="shared" ca="1" si="7"/>
        <v>17.078470831357293</v>
      </c>
      <c r="K27">
        <f t="shared" ca="1" si="8"/>
        <v>57.711374023364783</v>
      </c>
      <c r="L27">
        <f t="shared" ca="1" si="9"/>
        <v>16</v>
      </c>
      <c r="M27">
        <f t="shared" ca="1" si="10"/>
        <v>0.1041006935198783</v>
      </c>
      <c r="N27">
        <f t="shared" ca="1" si="11"/>
        <v>186</v>
      </c>
    </row>
    <row r="28" spans="1:14" x14ac:dyDescent="0.45">
      <c r="A28">
        <v>27</v>
      </c>
      <c r="B28">
        <f t="shared" ca="1" si="0"/>
        <v>0</v>
      </c>
      <c r="C28">
        <f t="shared" ca="1" si="2"/>
        <v>8.6003392556860236E-2</v>
      </c>
      <c r="D28">
        <f t="shared" ca="1" si="3"/>
        <v>0</v>
      </c>
      <c r="E28">
        <f t="shared" ca="1" si="4"/>
        <v>16</v>
      </c>
      <c r="F28">
        <f t="shared" ca="1" si="12"/>
        <v>19</v>
      </c>
      <c r="G28">
        <f t="shared" ca="1" si="1"/>
        <v>7.5160434238852574</v>
      </c>
      <c r="H28">
        <f t="shared" ca="1" si="5"/>
        <v>5.4578414175499738E-2</v>
      </c>
      <c r="I28">
        <f t="shared" ca="1" si="6"/>
        <v>6.177700456676587</v>
      </c>
      <c r="J28">
        <f t="shared" ca="1" si="7"/>
        <v>15.219044557639146</v>
      </c>
      <c r="K28">
        <f t="shared" ca="1" si="8"/>
        <v>381.13924853159801</v>
      </c>
      <c r="L28">
        <f t="shared" ca="1" si="9"/>
        <v>48</v>
      </c>
      <c r="M28">
        <f t="shared" ca="1" si="10"/>
        <v>0.35849861676475531</v>
      </c>
      <c r="N28">
        <f t="shared" ca="1" si="11"/>
        <v>149</v>
      </c>
    </row>
    <row r="29" spans="1:14" x14ac:dyDescent="0.45">
      <c r="A29">
        <v>28</v>
      </c>
      <c r="B29">
        <f t="shared" ca="1" si="0"/>
        <v>1</v>
      </c>
      <c r="C29">
        <f t="shared" ca="1" si="2"/>
        <v>1.9118641685973154</v>
      </c>
      <c r="D29">
        <f t="shared" ca="1" si="3"/>
        <v>61</v>
      </c>
      <c r="E29">
        <f t="shared" ca="1" si="4"/>
        <v>15</v>
      </c>
      <c r="F29">
        <f t="shared" ca="1" si="12"/>
        <v>16</v>
      </c>
      <c r="G29">
        <f t="shared" ca="1" si="1"/>
        <v>6.7896167367132074</v>
      </c>
      <c r="H29">
        <f t="shared" ca="1" si="5"/>
        <v>8.8192734346775575E-2</v>
      </c>
      <c r="I29">
        <f t="shared" ca="1" si="6"/>
        <v>6.242934078500717</v>
      </c>
      <c r="J29">
        <f t="shared" ca="1" si="7"/>
        <v>6.6418710364052895</v>
      </c>
      <c r="K29">
        <f t="shared" ca="1" si="8"/>
        <v>164.35050874893295</v>
      </c>
      <c r="L29">
        <f t="shared" ca="1" si="9"/>
        <v>2</v>
      </c>
      <c r="M29">
        <f t="shared" ca="1" si="10"/>
        <v>5.5020475076041395E-2</v>
      </c>
      <c r="N29">
        <f t="shared" ca="1" si="11"/>
        <v>169</v>
      </c>
    </row>
    <row r="30" spans="1:14" x14ac:dyDescent="0.45">
      <c r="A30">
        <v>29</v>
      </c>
      <c r="B30">
        <f t="shared" ca="1" si="0"/>
        <v>0</v>
      </c>
      <c r="C30">
        <f t="shared" ca="1" si="2"/>
        <v>1.0076240738773401</v>
      </c>
      <c r="D30">
        <f t="shared" ca="1" si="3"/>
        <v>0</v>
      </c>
      <c r="E30">
        <f t="shared" ca="1" si="4"/>
        <v>27</v>
      </c>
      <c r="F30">
        <f t="shared" ca="1" si="12"/>
        <v>30</v>
      </c>
      <c r="G30">
        <f t="shared" ca="1" si="1"/>
        <v>7.6873633814338085</v>
      </c>
      <c r="H30">
        <f t="shared" ca="1" si="5"/>
        <v>0.29603038906256723</v>
      </c>
      <c r="I30">
        <f t="shared" ca="1" si="6"/>
        <v>8.1680201057656383</v>
      </c>
      <c r="J30">
        <f t="shared" ca="1" si="7"/>
        <v>3.7894838375916207</v>
      </c>
      <c r="K30">
        <f t="shared" ca="1" si="8"/>
        <v>161.05734522628489</v>
      </c>
      <c r="L30">
        <f t="shared" ca="1" si="9"/>
        <v>51</v>
      </c>
      <c r="M30">
        <f t="shared" ca="1" si="10"/>
        <v>0.31576601088729556</v>
      </c>
      <c r="N30">
        <f t="shared" ca="1" si="11"/>
        <v>179</v>
      </c>
    </row>
    <row r="31" spans="1:14" x14ac:dyDescent="0.45">
      <c r="A31">
        <v>30</v>
      </c>
      <c r="B31">
        <f t="shared" ca="1" si="0"/>
        <v>1</v>
      </c>
      <c r="C31">
        <f t="shared" ca="1" si="2"/>
        <v>0.89371668922856617</v>
      </c>
      <c r="D31">
        <f t="shared" ca="1" si="3"/>
        <v>81</v>
      </c>
      <c r="E31">
        <f t="shared" ca="1" si="4"/>
        <v>27</v>
      </c>
      <c r="F31">
        <f t="shared" ca="1" si="12"/>
        <v>31</v>
      </c>
      <c r="G31">
        <f t="shared" ca="1" si="1"/>
        <v>9.4533900566307576</v>
      </c>
      <c r="H31">
        <f t="shared" ca="1" si="5"/>
        <v>5.091507963912506E-2</v>
      </c>
      <c r="I31">
        <f t="shared" ca="1" si="6"/>
        <v>7.385795583080764</v>
      </c>
      <c r="J31">
        <f t="shared" ca="1" si="7"/>
        <v>6.195787056305937</v>
      </c>
      <c r="K31">
        <f t="shared" ca="1" si="8"/>
        <v>435.41377807694647</v>
      </c>
      <c r="L31">
        <f t="shared" ca="1" si="9"/>
        <v>30</v>
      </c>
      <c r="M31">
        <f t="shared" ca="1" si="10"/>
        <v>0.10109178306080149</v>
      </c>
      <c r="N31">
        <f t="shared" ca="1" si="11"/>
        <v>153</v>
      </c>
    </row>
    <row r="32" spans="1:14" x14ac:dyDescent="0.45">
      <c r="A32">
        <v>31</v>
      </c>
      <c r="B32">
        <f t="shared" ca="1" si="0"/>
        <v>1</v>
      </c>
      <c r="C32">
        <f t="shared" ca="1" si="2"/>
        <v>1.6986087801517495</v>
      </c>
      <c r="D32">
        <f t="shared" ca="1" si="3"/>
        <v>38</v>
      </c>
      <c r="E32">
        <f t="shared" ca="1" si="4"/>
        <v>25</v>
      </c>
      <c r="F32">
        <f t="shared" ca="1" si="12"/>
        <v>27</v>
      </c>
      <c r="G32">
        <f t="shared" ca="1" si="1"/>
        <v>8.8593611681597508</v>
      </c>
      <c r="H32">
        <f t="shared" ca="1" si="5"/>
        <v>0.13416108923626888</v>
      </c>
      <c r="I32">
        <f t="shared" ca="1" si="6"/>
        <v>2.931815349716556</v>
      </c>
      <c r="J32">
        <f t="shared" ca="1" si="7"/>
        <v>4.1536561281642808</v>
      </c>
      <c r="K32">
        <f t="shared" ca="1" si="8"/>
        <v>186.48286052596933</v>
      </c>
      <c r="L32">
        <f t="shared" ca="1" si="9"/>
        <v>15</v>
      </c>
      <c r="M32">
        <f t="shared" ca="1" si="10"/>
        <v>0.22916364660813754</v>
      </c>
      <c r="N32">
        <f t="shared" ca="1" si="11"/>
        <v>201</v>
      </c>
    </row>
    <row r="33" spans="1:14" x14ac:dyDescent="0.45">
      <c r="A33">
        <v>32</v>
      </c>
      <c r="B33">
        <f t="shared" ca="1" si="0"/>
        <v>1</v>
      </c>
      <c r="C33">
        <f t="shared" ca="1" si="2"/>
        <v>0.39339479801258959</v>
      </c>
      <c r="D33">
        <f t="shared" ca="1" si="3"/>
        <v>92</v>
      </c>
      <c r="E33">
        <f t="shared" ca="1" si="4"/>
        <v>22</v>
      </c>
      <c r="F33">
        <f t="shared" ca="1" si="12"/>
        <v>24</v>
      </c>
      <c r="G33">
        <f t="shared" ca="1" si="1"/>
        <v>7.2719994316056038</v>
      </c>
      <c r="H33">
        <f t="shared" ca="1" si="5"/>
        <v>0.39032372691719569</v>
      </c>
      <c r="I33">
        <f t="shared" ca="1" si="6"/>
        <v>2.8613011057701674</v>
      </c>
      <c r="J33">
        <f t="shared" ca="1" si="7"/>
        <v>6.8480104102243526</v>
      </c>
      <c r="K33">
        <f t="shared" ca="1" si="8"/>
        <v>63.895462862237139</v>
      </c>
      <c r="L33">
        <f t="shared" ca="1" si="9"/>
        <v>67</v>
      </c>
      <c r="M33">
        <f t="shared" ca="1" si="10"/>
        <v>0.34154915328092783</v>
      </c>
      <c r="N33">
        <f t="shared" ca="1" si="11"/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Squarek</dc:creator>
  <cp:lastModifiedBy>Bradley Squarek</cp:lastModifiedBy>
  <dcterms:created xsi:type="dcterms:W3CDTF">2024-01-10T19:51:52Z</dcterms:created>
  <dcterms:modified xsi:type="dcterms:W3CDTF">2024-01-12T22:21:23Z</dcterms:modified>
</cp:coreProperties>
</file>