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Documents\Estimations\"/>
    </mc:Choice>
  </mc:AlternateContent>
  <xr:revisionPtr revIDLastSave="0" documentId="13_ncr:1_{5BFDAFD3-E2A4-4463-8CA3-A45450565E9C}" xr6:coauthVersionLast="45" xr6:coauthVersionMax="45" xr10:uidLastSave="{00000000-0000-0000-0000-000000000000}"/>
  <bookViews>
    <workbookView xWindow="-21720" yWindow="-120" windowWidth="21840" windowHeight="13140" xr2:uid="{4E4A5E19-7556-4C86-A701-DB9D7891D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I18" i="1"/>
  <c r="I42" i="1"/>
  <c r="I40" i="1"/>
  <c r="I43" i="1" s="1"/>
  <c r="I41" i="1"/>
  <c r="I25" i="1"/>
  <c r="I35" i="1"/>
  <c r="I36" i="1"/>
  <c r="E18" i="1"/>
  <c r="E16" i="1"/>
  <c r="E19" i="1"/>
  <c r="E20" i="1"/>
  <c r="E27" i="1"/>
  <c r="I14" i="1"/>
  <c r="I8" i="1"/>
  <c r="E8" i="1"/>
  <c r="I28" i="1"/>
  <c r="I27" i="1"/>
  <c r="I9" i="1"/>
  <c r="I15" i="1"/>
  <c r="I16" i="1"/>
  <c r="I17" i="1"/>
  <c r="I10" i="1"/>
  <c r="I20" i="1"/>
  <c r="I21" i="1"/>
  <c r="I22" i="1"/>
  <c r="I26" i="1"/>
  <c r="I29" i="1"/>
  <c r="I32" i="1"/>
  <c r="I33" i="1"/>
  <c r="I34" i="1"/>
  <c r="E12" i="1"/>
  <c r="I49" i="1"/>
  <c r="I48" i="1"/>
  <c r="I47" i="1"/>
  <c r="I46" i="1"/>
  <c r="I45" i="1"/>
  <c r="I37" i="1" l="1"/>
  <c r="I30" i="1"/>
  <c r="I23" i="1"/>
  <c r="I50" i="1"/>
  <c r="E46" i="1" l="1"/>
  <c r="E47" i="1"/>
  <c r="E48" i="1"/>
  <c r="E49" i="1"/>
  <c r="E45" i="1"/>
  <c r="E50" i="1" s="1"/>
  <c r="E41" i="1"/>
  <c r="E42" i="1"/>
  <c r="E40" i="1"/>
  <c r="E9" i="1"/>
  <c r="E13" i="1"/>
  <c r="E24" i="1"/>
  <c r="E29" i="1"/>
  <c r="E31" i="1"/>
  <c r="E37" i="1" s="1"/>
  <c r="E30" i="1" l="1"/>
  <c r="E23" i="1"/>
  <c r="I38" i="1"/>
  <c r="I51" i="1" s="1"/>
  <c r="E38" i="1" l="1"/>
  <c r="E51" i="1" s="1"/>
</calcChain>
</file>

<file path=xl/sharedStrings.xml><?xml version="1.0" encoding="utf-8"?>
<sst xmlns="http://schemas.openxmlformats.org/spreadsheetml/2006/main" count="97" uniqueCount="58">
  <si>
    <t xml:space="preserve">Achat de materiel </t>
  </si>
  <si>
    <t>Qte.</t>
  </si>
  <si>
    <t>Prix/unit</t>
  </si>
  <si>
    <t>Prix</t>
  </si>
  <si>
    <t>Systeme de manutention de la balle</t>
  </si>
  <si>
    <t>Server local et ses composant</t>
  </si>
  <si>
    <t>Terrain</t>
  </si>
  <si>
    <t xml:space="preserve"> </t>
  </si>
  <si>
    <t>Achat de logiciel et outil informatique</t>
  </si>
  <si>
    <t>Main d'oeuvre et ing.</t>
  </si>
  <si>
    <t>Recherche et documentation</t>
  </si>
  <si>
    <t>Conception</t>
  </si>
  <si>
    <t>Programation et implementation</t>
  </si>
  <si>
    <t>Test et amelioration</t>
  </si>
  <si>
    <t>Fabrication des robots</t>
  </si>
  <si>
    <t>Grand total</t>
  </si>
  <si>
    <t>Sous-total ($)</t>
  </si>
  <si>
    <t>Sous-total des heures ($)</t>
  </si>
  <si>
    <t>concepte</t>
  </si>
  <si>
    <t>préliminaire</t>
  </si>
  <si>
    <t>Robots</t>
  </si>
  <si>
    <t>Sout-total Robots</t>
  </si>
  <si>
    <t>Sout-total Serveur et composantes</t>
  </si>
  <si>
    <t>Sout-total Terrain</t>
  </si>
  <si>
    <t>Open source M.L. API</t>
  </si>
  <si>
    <t>Simulateur de robotique</t>
  </si>
  <si>
    <t>Sous-total ($) Matériel</t>
  </si>
  <si>
    <t xml:space="preserve">    TP-Link AC1900 </t>
  </si>
  <si>
    <t xml:space="preserve">    Câble connecteur RJ45</t>
  </si>
  <si>
    <t xml:space="preserve">    Balles de foosball pack 4</t>
  </si>
  <si>
    <t xml:space="preserve">    tapis de Yoga noir </t>
  </si>
  <si>
    <t xml:space="preserve">    Tiges de support pour caméra</t>
  </si>
  <si>
    <t xml:space="preserve">    Bois de contour</t>
  </si>
  <si>
    <t xml:space="preserve">    Ensemble d'éclairage</t>
  </si>
  <si>
    <t xml:space="preserve">    Vis et écrous m2.5 mm</t>
  </si>
  <si>
    <t xml:space="preserve">    servomoteurs MG90S</t>
  </si>
  <si>
    <t xml:space="preserve">    PLA 1.75 mm noir 1 Kg</t>
  </si>
  <si>
    <t xml:space="preserve">    Ensemble breadboards avec cables </t>
  </si>
  <si>
    <t xml:space="preserve">    Piles Lipo</t>
  </si>
  <si>
    <t xml:space="preserve">    Microcontrolleur ESP32-S2</t>
  </si>
  <si>
    <t xml:space="preserve">    Microcontrolleur ESP32-WROOM pack 4</t>
  </si>
  <si>
    <t xml:space="preserve">    Feather NRF52 MCU</t>
  </si>
  <si>
    <t xml:space="preserve">    Autres capteurs</t>
  </si>
  <si>
    <t xml:space="preserve">    Impression des pièces</t>
  </si>
  <si>
    <t xml:space="preserve">    autre capteur vision</t>
  </si>
  <si>
    <t xml:space="preserve">    Camera</t>
  </si>
  <si>
    <t xml:space="preserve">    Platforme robotique</t>
  </si>
  <si>
    <t xml:space="preserve">    routeur/commutateur</t>
  </si>
  <si>
    <t>Google Colab premium</t>
  </si>
  <si>
    <t>Logiciels</t>
  </si>
  <si>
    <t xml:space="preserve">    Camera ELP 2.1 mm </t>
  </si>
  <si>
    <t xml:space="preserve">    PCB</t>
  </si>
  <si>
    <t xml:space="preserve">    SSD samsung evo 970 250 GB</t>
  </si>
  <si>
    <t xml:space="preserve">    Pont en H</t>
  </si>
  <si>
    <t xml:space="preserve">    L298N motor Drive</t>
  </si>
  <si>
    <t xml:space="preserve">    Nvidia Jetson Xavier nx</t>
  </si>
  <si>
    <t xml:space="preserve">    Manettes de controle</t>
  </si>
  <si>
    <t xml:space="preserve">    Manette de controle logitech F310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</si>
</sst>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0" fillId="5" borderId="4" xfId="0" applyFill="1" applyBorder="1"/>
    <xf numFmtId="0" fontId="1" fillId="0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3508DD-2C49-4AE1-B96D-956138E1BF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47D9-64F0-4BF2-AD12-BEA79E168782}">
  <dimension ref="B5:I51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2" max="2" width="35.140625" bestFit="1" customWidth="1"/>
    <col min="3" max="5" width="10.7109375" customWidth="1"/>
    <col min="6" max="6" width="38" bestFit="1" customWidth="1"/>
    <col min="7" max="7" width="4.85546875" bestFit="1" customWidth="1"/>
    <col min="8" max="8" width="8.85546875" bestFit="1" customWidth="1"/>
  </cols>
  <sheetData>
    <row r="5" spans="2:9" ht="15.75" thickBot="1" x14ac:dyDescent="0.3">
      <c r="B5" t="s">
        <v>18</v>
      </c>
      <c r="F5" t="s">
        <v>19</v>
      </c>
    </row>
    <row r="6" spans="2:9" x14ac:dyDescent="0.25">
      <c r="B6" s="1" t="s">
        <v>0</v>
      </c>
      <c r="C6" s="2" t="s">
        <v>1</v>
      </c>
      <c r="D6" s="2" t="s">
        <v>2</v>
      </c>
      <c r="E6" s="3" t="s">
        <v>3</v>
      </c>
      <c r="F6" s="1" t="s">
        <v>0</v>
      </c>
      <c r="G6" s="2" t="s">
        <v>1</v>
      </c>
      <c r="H6" s="2" t="s">
        <v>2</v>
      </c>
      <c r="I6" s="3" t="s">
        <v>3</v>
      </c>
    </row>
    <row r="7" spans="2:9" x14ac:dyDescent="0.25">
      <c r="B7" s="25" t="s">
        <v>20</v>
      </c>
      <c r="C7" s="26"/>
      <c r="D7" s="27"/>
      <c r="E7" s="28"/>
      <c r="F7" s="25" t="s">
        <v>20</v>
      </c>
      <c r="G7" s="26"/>
      <c r="H7" s="27"/>
      <c r="I7" s="28"/>
    </row>
    <row r="8" spans="2:9" x14ac:dyDescent="0.25">
      <c r="B8" s="29" t="s">
        <v>46</v>
      </c>
      <c r="C8" s="26">
        <v>4</v>
      </c>
      <c r="D8" s="27">
        <v>40</v>
      </c>
      <c r="E8" s="28">
        <f>D8*C8</f>
        <v>160</v>
      </c>
      <c r="F8" s="29" t="s">
        <v>46</v>
      </c>
      <c r="G8" s="26">
        <v>4</v>
      </c>
      <c r="H8" s="27">
        <v>27</v>
      </c>
      <c r="I8" s="28">
        <f>G8*H8</f>
        <v>108</v>
      </c>
    </row>
    <row r="9" spans="2:9" x14ac:dyDescent="0.25">
      <c r="B9" s="29" t="s">
        <v>45</v>
      </c>
      <c r="C9" s="26">
        <v>1</v>
      </c>
      <c r="D9" s="27">
        <v>150</v>
      </c>
      <c r="E9" s="28">
        <f>D9*C9</f>
        <v>150</v>
      </c>
      <c r="F9" s="29" t="s">
        <v>50</v>
      </c>
      <c r="G9" s="26">
        <v>1</v>
      </c>
      <c r="H9" s="27">
        <v>68</v>
      </c>
      <c r="I9" s="28">
        <f t="shared" ref="I9:I35" si="0">G9*H9</f>
        <v>68</v>
      </c>
    </row>
    <row r="10" spans="2:9" x14ac:dyDescent="0.25">
      <c r="B10" s="29"/>
      <c r="C10" s="26"/>
      <c r="D10" s="27"/>
      <c r="E10" s="28"/>
      <c r="F10" s="30" t="s">
        <v>51</v>
      </c>
      <c r="G10" s="26">
        <v>10</v>
      </c>
      <c r="H10" s="27">
        <v>10</v>
      </c>
      <c r="I10" s="28">
        <f>G10*H10</f>
        <v>100</v>
      </c>
    </row>
    <row r="11" spans="2:9" x14ac:dyDescent="0.25">
      <c r="B11" s="29" t="s">
        <v>53</v>
      </c>
      <c r="C11" s="26">
        <v>4</v>
      </c>
      <c r="D11" s="27">
        <v>5</v>
      </c>
      <c r="E11" s="28">
        <v>20</v>
      </c>
      <c r="F11" s="30" t="s">
        <v>54</v>
      </c>
      <c r="G11" s="26">
        <v>5</v>
      </c>
      <c r="H11" s="27">
        <f>I11/G11</f>
        <v>5.0739999999999998</v>
      </c>
      <c r="I11" s="28">
        <v>25.37</v>
      </c>
    </row>
    <row r="12" spans="2:9" x14ac:dyDescent="0.25">
      <c r="B12" s="29" t="s">
        <v>44</v>
      </c>
      <c r="C12" s="26">
        <v>1</v>
      </c>
      <c r="D12" s="27">
        <v>100</v>
      </c>
      <c r="E12" s="28">
        <f>C12*D12</f>
        <v>100</v>
      </c>
      <c r="F12" s="29"/>
      <c r="G12" s="26"/>
      <c r="H12" s="27"/>
      <c r="I12" s="28"/>
    </row>
    <row r="13" spans="2:9" x14ac:dyDescent="0.25">
      <c r="B13" s="25" t="s">
        <v>4</v>
      </c>
      <c r="C13" s="26">
        <v>4</v>
      </c>
      <c r="D13" s="27">
        <v>40</v>
      </c>
      <c r="E13" s="28">
        <f>D13*C13</f>
        <v>160</v>
      </c>
      <c r="F13" s="25" t="s">
        <v>4</v>
      </c>
      <c r="G13" s="26"/>
      <c r="H13" s="27"/>
      <c r="I13" s="28"/>
    </row>
    <row r="14" spans="2:9" x14ac:dyDescent="0.25">
      <c r="B14" s="29"/>
      <c r="C14" s="26"/>
      <c r="D14" s="27"/>
      <c r="E14" s="28"/>
      <c r="F14" s="30" t="s">
        <v>34</v>
      </c>
      <c r="G14" s="26">
        <v>1</v>
      </c>
      <c r="H14" s="27">
        <v>16.100000000000001</v>
      </c>
      <c r="I14" s="28">
        <f>G14*H14</f>
        <v>16.100000000000001</v>
      </c>
    </row>
    <row r="15" spans="2:9" x14ac:dyDescent="0.25">
      <c r="B15" s="29"/>
      <c r="C15" s="26"/>
      <c r="D15" s="27"/>
      <c r="E15" s="28"/>
      <c r="F15" s="30" t="s">
        <v>35</v>
      </c>
      <c r="G15" s="26">
        <v>10</v>
      </c>
      <c r="H15" s="27">
        <v>4.6900000000000004</v>
      </c>
      <c r="I15" s="28">
        <f t="shared" si="0"/>
        <v>46.900000000000006</v>
      </c>
    </row>
    <row r="16" spans="2:9" x14ac:dyDescent="0.25">
      <c r="B16" s="29" t="s">
        <v>43</v>
      </c>
      <c r="C16" s="26">
        <v>4</v>
      </c>
      <c r="D16" s="27">
        <v>25</v>
      </c>
      <c r="E16" s="28">
        <f t="shared" ref="E16:E20" si="1">D16*C16</f>
        <v>100</v>
      </c>
      <c r="F16" s="30" t="s">
        <v>36</v>
      </c>
      <c r="G16" s="26">
        <v>1</v>
      </c>
      <c r="H16" s="27">
        <v>35.65</v>
      </c>
      <c r="I16" s="28">
        <f t="shared" si="0"/>
        <v>35.65</v>
      </c>
    </row>
    <row r="17" spans="2:9" x14ac:dyDescent="0.25">
      <c r="B17" s="29"/>
      <c r="C17" s="26"/>
      <c r="D17" s="27"/>
      <c r="E17" s="28"/>
      <c r="F17" s="30" t="s">
        <v>37</v>
      </c>
      <c r="G17" s="26">
        <v>1</v>
      </c>
      <c r="H17" s="27">
        <v>17.25</v>
      </c>
      <c r="I17" s="28">
        <f t="shared" si="0"/>
        <v>17.25</v>
      </c>
    </row>
    <row r="18" spans="2:9" x14ac:dyDescent="0.25">
      <c r="B18" s="29" t="s">
        <v>38</v>
      </c>
      <c r="C18" s="26">
        <v>4</v>
      </c>
      <c r="D18" s="27">
        <v>25</v>
      </c>
      <c r="E18" s="28">
        <f t="shared" si="1"/>
        <v>100</v>
      </c>
      <c r="F18" s="29" t="s">
        <v>38</v>
      </c>
      <c r="G18" s="26">
        <v>4</v>
      </c>
      <c r="H18" s="27">
        <v>25</v>
      </c>
      <c r="I18" s="28">
        <f>H18*G18</f>
        <v>100</v>
      </c>
    </row>
    <row r="19" spans="2:9" x14ac:dyDescent="0.25">
      <c r="B19" s="29" t="s">
        <v>42</v>
      </c>
      <c r="C19" s="26">
        <v>4</v>
      </c>
      <c r="D19" s="27">
        <v>40</v>
      </c>
      <c r="E19" s="28">
        <f t="shared" si="1"/>
        <v>160</v>
      </c>
      <c r="F19" s="29"/>
      <c r="G19" s="26"/>
      <c r="H19" s="27"/>
      <c r="I19" s="28"/>
    </row>
    <row r="20" spans="2:9" x14ac:dyDescent="0.25">
      <c r="B20" s="29" t="s">
        <v>39</v>
      </c>
      <c r="C20" s="26">
        <v>4</v>
      </c>
      <c r="D20" s="27">
        <v>10</v>
      </c>
      <c r="E20" s="28">
        <f t="shared" si="1"/>
        <v>40</v>
      </c>
      <c r="F20" s="29" t="s">
        <v>39</v>
      </c>
      <c r="G20" s="26">
        <v>4</v>
      </c>
      <c r="H20" s="27">
        <v>11.75</v>
      </c>
      <c r="I20" s="28">
        <f t="shared" si="0"/>
        <v>47</v>
      </c>
    </row>
    <row r="21" spans="2:9" x14ac:dyDescent="0.25">
      <c r="B21" s="29"/>
      <c r="C21" s="26"/>
      <c r="D21" s="27"/>
      <c r="E21" s="28"/>
      <c r="F21" s="29" t="s">
        <v>40</v>
      </c>
      <c r="G21" s="26">
        <v>1</v>
      </c>
      <c r="H21" s="27">
        <v>43.98</v>
      </c>
      <c r="I21" s="28">
        <f t="shared" si="0"/>
        <v>43.98</v>
      </c>
    </row>
    <row r="22" spans="2:9" x14ac:dyDescent="0.25">
      <c r="B22" s="35"/>
      <c r="C22" s="26"/>
      <c r="D22" s="27"/>
      <c r="E22" s="28"/>
      <c r="F22" s="29" t="s">
        <v>41</v>
      </c>
      <c r="G22" s="26">
        <v>4</v>
      </c>
      <c r="H22" s="27">
        <v>38.35</v>
      </c>
      <c r="I22" s="28">
        <f t="shared" si="0"/>
        <v>153.4</v>
      </c>
    </row>
    <row r="23" spans="2:9" x14ac:dyDescent="0.25">
      <c r="B23" s="31" t="s">
        <v>21</v>
      </c>
      <c r="C23" s="32"/>
      <c r="D23" s="33"/>
      <c r="E23" s="34">
        <f>SUM(E8:E22)</f>
        <v>990</v>
      </c>
      <c r="F23" s="31" t="s">
        <v>21</v>
      </c>
      <c r="G23" s="32"/>
      <c r="H23" s="33"/>
      <c r="I23" s="34">
        <f>SUM(I8:I22)</f>
        <v>761.65</v>
      </c>
    </row>
    <row r="24" spans="2:9" x14ac:dyDescent="0.25">
      <c r="B24" s="20" t="s">
        <v>5</v>
      </c>
      <c r="C24" s="5">
        <v>1</v>
      </c>
      <c r="D24" s="6">
        <v>1500</v>
      </c>
      <c r="E24" s="24">
        <f>D24*C24</f>
        <v>1500</v>
      </c>
      <c r="F24" s="36" t="s">
        <v>5</v>
      </c>
      <c r="G24" s="22"/>
      <c r="H24" s="23"/>
      <c r="I24" s="24"/>
    </row>
    <row r="25" spans="2:9" x14ac:dyDescent="0.25">
      <c r="B25" s="4"/>
      <c r="C25" s="5"/>
      <c r="D25" s="6"/>
      <c r="E25" s="24"/>
      <c r="F25" s="21" t="s">
        <v>55</v>
      </c>
      <c r="G25" s="22">
        <v>1</v>
      </c>
      <c r="H25" s="23">
        <v>524.9</v>
      </c>
      <c r="I25" s="24">
        <f t="shared" si="0"/>
        <v>524.9</v>
      </c>
    </row>
    <row r="26" spans="2:9" x14ac:dyDescent="0.25">
      <c r="B26" s="4"/>
      <c r="C26" s="5"/>
      <c r="D26" s="6"/>
      <c r="E26" s="24"/>
      <c r="F26" s="21" t="s">
        <v>52</v>
      </c>
      <c r="G26" s="22">
        <v>1</v>
      </c>
      <c r="H26" s="23">
        <v>91.98</v>
      </c>
      <c r="I26" s="24">
        <f t="shared" si="0"/>
        <v>91.98</v>
      </c>
    </row>
    <row r="27" spans="2:9" x14ac:dyDescent="0.25">
      <c r="B27" s="4" t="s">
        <v>47</v>
      </c>
      <c r="C27" s="5">
        <v>1</v>
      </c>
      <c r="D27" s="6">
        <v>100</v>
      </c>
      <c r="E27" s="24">
        <f>C27*D27</f>
        <v>100</v>
      </c>
      <c r="F27" s="21" t="s">
        <v>27</v>
      </c>
      <c r="G27" s="22">
        <v>1</v>
      </c>
      <c r="H27" s="23">
        <v>115</v>
      </c>
      <c r="I27" s="24">
        <f t="shared" si="0"/>
        <v>115</v>
      </c>
    </row>
    <row r="28" spans="2:9" x14ac:dyDescent="0.25">
      <c r="B28" s="4"/>
      <c r="C28" s="5"/>
      <c r="D28" s="6"/>
      <c r="E28" s="24"/>
      <c r="F28" s="21" t="s">
        <v>28</v>
      </c>
      <c r="G28" s="22">
        <v>1</v>
      </c>
      <c r="H28" s="23">
        <v>10.32</v>
      </c>
      <c r="I28" s="24">
        <f t="shared" si="0"/>
        <v>10.32</v>
      </c>
    </row>
    <row r="29" spans="2:9" x14ac:dyDescent="0.25">
      <c r="B29" s="4" t="s">
        <v>56</v>
      </c>
      <c r="C29" s="5">
        <v>2</v>
      </c>
      <c r="D29" s="6">
        <v>80</v>
      </c>
      <c r="E29" s="7">
        <f>D29*C29</f>
        <v>160</v>
      </c>
      <c r="F29" s="4" t="s">
        <v>57</v>
      </c>
      <c r="G29" s="5">
        <v>2</v>
      </c>
      <c r="H29" s="6">
        <v>30.11</v>
      </c>
      <c r="I29" s="7">
        <f t="shared" si="0"/>
        <v>60.22</v>
      </c>
    </row>
    <row r="30" spans="2:9" x14ac:dyDescent="0.25">
      <c r="B30" s="31" t="s">
        <v>22</v>
      </c>
      <c r="C30" s="32"/>
      <c r="D30" s="33"/>
      <c r="E30" s="34">
        <f>SUM(E24:E29)</f>
        <v>1760</v>
      </c>
      <c r="F30" s="31" t="s">
        <v>22</v>
      </c>
      <c r="G30" s="32"/>
      <c r="H30" s="33"/>
      <c r="I30" s="34">
        <f>SUM(I25:I29)</f>
        <v>802.42000000000007</v>
      </c>
    </row>
    <row r="31" spans="2:9" x14ac:dyDescent="0.25">
      <c r="B31" s="29" t="s">
        <v>6</v>
      </c>
      <c r="C31" s="26">
        <v>1</v>
      </c>
      <c r="D31" s="27">
        <v>200</v>
      </c>
      <c r="E31" s="28">
        <f>D31*C31</f>
        <v>200</v>
      </c>
      <c r="F31" s="25" t="s">
        <v>6</v>
      </c>
      <c r="G31" s="26"/>
      <c r="H31" s="27"/>
      <c r="I31" s="28"/>
    </row>
    <row r="32" spans="2:9" x14ac:dyDescent="0.25">
      <c r="B32" s="29"/>
      <c r="C32" s="26"/>
      <c r="D32" s="27"/>
      <c r="E32" s="28"/>
      <c r="F32" s="29" t="s">
        <v>29</v>
      </c>
      <c r="G32" s="26">
        <v>1</v>
      </c>
      <c r="H32" s="27">
        <v>10.6</v>
      </c>
      <c r="I32" s="28">
        <f t="shared" si="0"/>
        <v>10.6</v>
      </c>
    </row>
    <row r="33" spans="2:9" x14ac:dyDescent="0.25">
      <c r="B33" s="29"/>
      <c r="C33" s="26"/>
      <c r="D33" s="27"/>
      <c r="E33" s="28"/>
      <c r="F33" s="29" t="s">
        <v>30</v>
      </c>
      <c r="G33" s="26">
        <v>1</v>
      </c>
      <c r="H33" s="27">
        <v>98.9</v>
      </c>
      <c r="I33" s="28">
        <f t="shared" si="0"/>
        <v>98.9</v>
      </c>
    </row>
    <row r="34" spans="2:9" x14ac:dyDescent="0.25">
      <c r="B34" s="29" t="s">
        <v>7</v>
      </c>
      <c r="C34" s="26"/>
      <c r="D34" s="27"/>
      <c r="E34" s="28"/>
      <c r="F34" s="29" t="s">
        <v>32</v>
      </c>
      <c r="G34" s="26">
        <v>10</v>
      </c>
      <c r="H34" s="27">
        <v>10</v>
      </c>
      <c r="I34" s="28">
        <f t="shared" si="0"/>
        <v>100</v>
      </c>
    </row>
    <row r="35" spans="2:9" x14ac:dyDescent="0.25">
      <c r="B35" s="29"/>
      <c r="C35" s="26"/>
      <c r="D35" s="27"/>
      <c r="E35" s="28"/>
      <c r="F35" s="29" t="s">
        <v>33</v>
      </c>
      <c r="G35" s="26">
        <v>1</v>
      </c>
      <c r="H35" s="27">
        <v>100</v>
      </c>
      <c r="I35" s="28">
        <f t="shared" si="0"/>
        <v>100</v>
      </c>
    </row>
    <row r="36" spans="2:9" x14ac:dyDescent="0.25">
      <c r="B36" s="29"/>
      <c r="C36" s="26"/>
      <c r="D36" s="27"/>
      <c r="E36" s="28"/>
      <c r="F36" s="29" t="s">
        <v>31</v>
      </c>
      <c r="G36" s="26">
        <v>4</v>
      </c>
      <c r="H36" s="27">
        <v>15</v>
      </c>
      <c r="I36" s="28">
        <f>G36*H36</f>
        <v>60</v>
      </c>
    </row>
    <row r="37" spans="2:9" x14ac:dyDescent="0.25">
      <c r="B37" s="31" t="s">
        <v>23</v>
      </c>
      <c r="C37" s="32"/>
      <c r="D37" s="33"/>
      <c r="E37" s="34">
        <f>E31</f>
        <v>200</v>
      </c>
      <c r="F37" s="31" t="s">
        <v>23</v>
      </c>
      <c r="G37" s="32"/>
      <c r="H37" s="33"/>
      <c r="I37" s="34">
        <f>SUM(I32:I36)</f>
        <v>369.5</v>
      </c>
    </row>
    <row r="38" spans="2:9" x14ac:dyDescent="0.25">
      <c r="B38" s="8" t="s">
        <v>26</v>
      </c>
      <c r="C38" s="9"/>
      <c r="D38" s="10"/>
      <c r="E38" s="11">
        <f>SUM(E23,E30,E37)</f>
        <v>2950</v>
      </c>
      <c r="F38" s="8" t="s">
        <v>26</v>
      </c>
      <c r="G38" s="9"/>
      <c r="H38" s="10"/>
      <c r="I38" s="11">
        <f>SUM(I23,I30,I37)</f>
        <v>1933.5700000000002</v>
      </c>
    </row>
    <row r="39" spans="2:9" x14ac:dyDescent="0.25">
      <c r="B39" s="12" t="s">
        <v>8</v>
      </c>
      <c r="C39" s="13" t="s">
        <v>1</v>
      </c>
      <c r="D39" s="14" t="s">
        <v>2</v>
      </c>
      <c r="E39" s="15" t="s">
        <v>3</v>
      </c>
      <c r="F39" s="12" t="s">
        <v>8</v>
      </c>
      <c r="G39" s="13" t="s">
        <v>1</v>
      </c>
      <c r="H39" s="14" t="s">
        <v>2</v>
      </c>
      <c r="I39" s="15" t="s">
        <v>3</v>
      </c>
    </row>
    <row r="40" spans="2:9" x14ac:dyDescent="0.25">
      <c r="B40" s="4" t="s">
        <v>49</v>
      </c>
      <c r="C40" s="5">
        <v>1</v>
      </c>
      <c r="D40" s="6">
        <v>0</v>
      </c>
      <c r="E40" s="7">
        <f>-D40*C40</f>
        <v>0</v>
      </c>
      <c r="F40" s="4" t="s">
        <v>49</v>
      </c>
      <c r="G40" s="5">
        <v>1</v>
      </c>
      <c r="H40" s="6">
        <v>0</v>
      </c>
      <c r="I40" s="7">
        <f>G40*H40</f>
        <v>0</v>
      </c>
    </row>
    <row r="41" spans="2:9" x14ac:dyDescent="0.25">
      <c r="B41" s="4" t="s">
        <v>24</v>
      </c>
      <c r="C41" s="5">
        <v>1</v>
      </c>
      <c r="D41" s="6">
        <v>0</v>
      </c>
      <c r="E41" s="7">
        <f>-D41*C41</f>
        <v>0</v>
      </c>
      <c r="F41" s="4" t="s">
        <v>48</v>
      </c>
      <c r="G41" s="5">
        <v>2</v>
      </c>
      <c r="H41" s="6">
        <v>14</v>
      </c>
      <c r="I41" s="7">
        <f>G41*H41</f>
        <v>28</v>
      </c>
    </row>
    <row r="42" spans="2:9" x14ac:dyDescent="0.25">
      <c r="B42" s="4" t="s">
        <v>25</v>
      </c>
      <c r="C42" s="5">
        <v>1</v>
      </c>
      <c r="D42" s="6">
        <v>0</v>
      </c>
      <c r="E42" s="7">
        <f>-D42*C42</f>
        <v>0</v>
      </c>
      <c r="F42" s="4" t="s">
        <v>25</v>
      </c>
      <c r="G42" s="5">
        <v>1</v>
      </c>
      <c r="H42" s="6">
        <v>0</v>
      </c>
      <c r="I42" s="7">
        <f>G42*H42</f>
        <v>0</v>
      </c>
    </row>
    <row r="43" spans="2:9" x14ac:dyDescent="0.25">
      <c r="B43" s="8" t="s">
        <v>16</v>
      </c>
      <c r="C43" s="9"/>
      <c r="D43" s="10"/>
      <c r="E43" s="11">
        <v>0</v>
      </c>
      <c r="F43" s="8" t="s">
        <v>16</v>
      </c>
      <c r="G43" s="9"/>
      <c r="H43" s="10"/>
      <c r="I43" s="11">
        <f>SUM(I40:I42)</f>
        <v>28</v>
      </c>
    </row>
    <row r="44" spans="2:9" x14ac:dyDescent="0.25">
      <c r="B44" s="12" t="s">
        <v>9</v>
      </c>
      <c r="C44" s="13" t="s">
        <v>1</v>
      </c>
      <c r="D44" s="14" t="s">
        <v>2</v>
      </c>
      <c r="E44" s="15" t="s">
        <v>3</v>
      </c>
      <c r="F44" s="12" t="s">
        <v>9</v>
      </c>
      <c r="G44" s="13" t="s">
        <v>1</v>
      </c>
      <c r="H44" s="14" t="s">
        <v>2</v>
      </c>
      <c r="I44" s="15" t="s">
        <v>3</v>
      </c>
    </row>
    <row r="45" spans="2:9" x14ac:dyDescent="0.25">
      <c r="B45" s="29" t="s">
        <v>10</v>
      </c>
      <c r="C45" s="26">
        <v>150</v>
      </c>
      <c r="D45" s="27">
        <v>60</v>
      </c>
      <c r="E45" s="28">
        <f>D45*C45</f>
        <v>9000</v>
      </c>
      <c r="F45" s="29" t="s">
        <v>10</v>
      </c>
      <c r="G45" s="26">
        <v>150</v>
      </c>
      <c r="H45" s="27">
        <v>60</v>
      </c>
      <c r="I45" s="28">
        <f>H45*G45</f>
        <v>9000</v>
      </c>
    </row>
    <row r="46" spans="2:9" x14ac:dyDescent="0.25">
      <c r="B46" s="29" t="s">
        <v>11</v>
      </c>
      <c r="C46" s="26">
        <v>100</v>
      </c>
      <c r="D46" s="27">
        <v>60</v>
      </c>
      <c r="E46" s="28">
        <f>D46*C46</f>
        <v>6000</v>
      </c>
      <c r="F46" s="29" t="s">
        <v>11</v>
      </c>
      <c r="G46" s="26">
        <v>100</v>
      </c>
      <c r="H46" s="27">
        <v>60</v>
      </c>
      <c r="I46" s="28">
        <f t="shared" ref="I46:I49" si="2">H46*G46</f>
        <v>6000</v>
      </c>
    </row>
    <row r="47" spans="2:9" x14ac:dyDescent="0.25">
      <c r="B47" s="29" t="s">
        <v>12</v>
      </c>
      <c r="C47" s="26">
        <v>370</v>
      </c>
      <c r="D47" s="27">
        <v>60</v>
      </c>
      <c r="E47" s="28">
        <f>D47*C47</f>
        <v>22200</v>
      </c>
      <c r="F47" s="29" t="s">
        <v>12</v>
      </c>
      <c r="G47" s="26">
        <v>370</v>
      </c>
      <c r="H47" s="27">
        <v>60</v>
      </c>
      <c r="I47" s="28">
        <f t="shared" si="2"/>
        <v>22200</v>
      </c>
    </row>
    <row r="48" spans="2:9" x14ac:dyDescent="0.25">
      <c r="B48" s="29" t="s">
        <v>13</v>
      </c>
      <c r="C48" s="26">
        <v>100</v>
      </c>
      <c r="D48" s="27">
        <v>60</v>
      </c>
      <c r="E48" s="28">
        <f>D48*C48</f>
        <v>6000</v>
      </c>
      <c r="F48" s="29" t="s">
        <v>13</v>
      </c>
      <c r="G48" s="26">
        <v>100</v>
      </c>
      <c r="H48" s="27">
        <v>60</v>
      </c>
      <c r="I48" s="28">
        <f t="shared" si="2"/>
        <v>6000</v>
      </c>
    </row>
    <row r="49" spans="2:9" x14ac:dyDescent="0.25">
      <c r="B49" s="29" t="s">
        <v>14</v>
      </c>
      <c r="C49" s="26">
        <v>25</v>
      </c>
      <c r="D49" s="27">
        <v>60</v>
      </c>
      <c r="E49" s="28">
        <f>D49*C49</f>
        <v>1500</v>
      </c>
      <c r="F49" s="29" t="s">
        <v>14</v>
      </c>
      <c r="G49" s="26">
        <v>25</v>
      </c>
      <c r="H49" s="27">
        <v>60</v>
      </c>
      <c r="I49" s="28">
        <f t="shared" si="2"/>
        <v>1500</v>
      </c>
    </row>
    <row r="50" spans="2:9" x14ac:dyDescent="0.25">
      <c r="B50" s="8" t="s">
        <v>17</v>
      </c>
      <c r="C50" s="9"/>
      <c r="D50" s="10"/>
      <c r="E50" s="11">
        <f>SUM(E45:E49)</f>
        <v>44700</v>
      </c>
      <c r="F50" s="8" t="s">
        <v>17</v>
      </c>
      <c r="G50" s="9"/>
      <c r="H50" s="10"/>
      <c r="I50" s="11">
        <f>SUM(I45:I49)</f>
        <v>44700</v>
      </c>
    </row>
    <row r="51" spans="2:9" ht="15.75" thickBot="1" x14ac:dyDescent="0.3">
      <c r="B51" s="16" t="s">
        <v>15</v>
      </c>
      <c r="C51" s="17"/>
      <c r="D51" s="18"/>
      <c r="E51" s="19">
        <f>E38+E43+E50</f>
        <v>47650</v>
      </c>
      <c r="F51" s="16" t="s">
        <v>15</v>
      </c>
      <c r="G51" s="17"/>
      <c r="H51" s="18"/>
      <c r="I51" s="19">
        <f>I38+I43+I50</f>
        <v>46661.57</v>
      </c>
    </row>
  </sheetData>
  <pageMargins left="0.7" right="0.7" top="0.75" bottom="0.75" header="0.3" footer="0.3"/>
  <pageSetup orientation="portrait" horizontalDpi="300" verticalDpi="300" r:id="rId1"/>
  <ignoredErrors>
    <ignoredError sqref="I4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dcterms:created xsi:type="dcterms:W3CDTF">2020-11-20T20:45:05Z</dcterms:created>
  <dcterms:modified xsi:type="dcterms:W3CDTF">2021-02-19T00:26:17Z</dcterms:modified>
</cp:coreProperties>
</file>