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ulation" sheetId="1" r:id="rId4"/>
    <sheet state="visible" name="R-Values" sheetId="2" r:id="rId5"/>
  </sheets>
  <definedNames/>
  <calcPr/>
</workbook>
</file>

<file path=xl/sharedStrings.xml><?xml version="1.0" encoding="utf-8"?>
<sst xmlns="http://schemas.openxmlformats.org/spreadsheetml/2006/main" count="154" uniqueCount="42">
  <si>
    <t>Units</t>
  </si>
  <si>
    <t>Value</t>
  </si>
  <si>
    <t>Open-Air Wall</t>
  </si>
  <si>
    <t>Width</t>
  </si>
  <si>
    <t>metre</t>
  </si>
  <si>
    <t>Height</t>
  </si>
  <si>
    <t>Area</t>
  </si>
  <si>
    <t>m^2</t>
  </si>
  <si>
    <t>Insulation, circulated surface</t>
  </si>
  <si>
    <t>K.m^2/W</t>
  </si>
  <si>
    <t>Insulation, 13mm plasterboard</t>
  </si>
  <si>
    <t>Insulation, 100mm lightweight concrete</t>
  </si>
  <si>
    <t>Insulation, inner surface</t>
  </si>
  <si>
    <t>Insulation, single pane glass</t>
  </si>
  <si>
    <t>Insulation, outer surface</t>
  </si>
  <si>
    <t>Insulation, total</t>
  </si>
  <si>
    <t>Heat transfer coefficient</t>
  </si>
  <si>
    <t>W/K.m^2</t>
  </si>
  <si>
    <t>Cooling</t>
  </si>
  <si>
    <t>W/K</t>
  </si>
  <si>
    <t>Cooling, 17K difference</t>
  </si>
  <si>
    <t>W</t>
  </si>
  <si>
    <t>Below-Ground Wall</t>
  </si>
  <si>
    <t>Insulation, 300mm dense concrete</t>
  </si>
  <si>
    <t>Cooling, 2K difference</t>
  </si>
  <si>
    <t>Intra-Office Walls</t>
  </si>
  <si>
    <t>Ceiling</t>
  </si>
  <si>
    <t>Insulation, upwards surface</t>
  </si>
  <si>
    <t>Floor</t>
  </si>
  <si>
    <t>Insulation, downwards surface</t>
  </si>
  <si>
    <t>Source</t>
  </si>
  <si>
    <t>Thickness</t>
  </si>
  <si>
    <t>Conductivity</t>
  </si>
  <si>
    <t>R-value</t>
  </si>
  <si>
    <t>W.m^-1.K^-1</t>
  </si>
  <si>
    <t>m^2.K.W^-1</t>
  </si>
  <si>
    <t>CIBSE (2015) - Table 3.9</t>
  </si>
  <si>
    <t>N/A</t>
  </si>
  <si>
    <t>CIBSE (2015) - Table 3.8</t>
  </si>
  <si>
    <t>CIBSE (2015) - Chapter 3.6.2</t>
  </si>
  <si>
    <t>CIBSE (2015) - Table 3.1</t>
  </si>
  <si>
    <t>CIBSE (2015) - Table 3.10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</si>
</sst>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4" xfId="0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88"/>
    <col customWidth="1" min="2" max="2" width="7.75"/>
    <col customWidth="1" min="3" max="3" width="10.75"/>
  </cols>
  <sheetData>
    <row r="1">
      <c r="A1" s="1"/>
      <c r="B1" s="2" t="s">
        <v>0</v>
      </c>
      <c r="C1" s="3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2" t="s">
        <v>2</v>
      </c>
      <c r="B2" s="2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>
      <c r="A3" s="4" t="s">
        <v>3</v>
      </c>
      <c r="B3" s="4" t="s">
        <v>4</v>
      </c>
      <c r="C3" s="5">
        <f>9+2.7</f>
        <v>11.7</v>
      </c>
    </row>
    <row r="4">
      <c r="A4" s="4" t="s">
        <v>5</v>
      </c>
      <c r="B4" s="4" t="s">
        <v>4</v>
      </c>
      <c r="C4" s="5">
        <v>3.8</v>
      </c>
    </row>
    <row r="5">
      <c r="A5" s="4" t="s">
        <v>6</v>
      </c>
      <c r="B5" s="4" t="s">
        <v>7</v>
      </c>
      <c r="C5" s="6">
        <f>C3*C4</f>
        <v>44.46</v>
      </c>
    </row>
    <row r="6">
      <c r="A6" s="4" t="s">
        <v>8</v>
      </c>
      <c r="B6" s="4" t="s">
        <v>9</v>
      </c>
      <c r="C6" s="5">
        <f>vlookup(A6,'R-Values'!A:E,5,false)</f>
        <v>0.04</v>
      </c>
    </row>
    <row r="7">
      <c r="A7" s="4" t="s">
        <v>10</v>
      </c>
      <c r="B7" s="4" t="s">
        <v>9</v>
      </c>
      <c r="C7" s="5">
        <f>vlookup(A7,'R-Values'!A:E,5,false)</f>
        <v>0.07222222222</v>
      </c>
    </row>
    <row r="8">
      <c r="A8" s="4" t="s">
        <v>11</v>
      </c>
      <c r="B8" s="4" t="s">
        <v>9</v>
      </c>
      <c r="C8" s="5">
        <f>vlookup(A8,'R-Values'!A:E,5,false)</f>
        <v>0.5263157895</v>
      </c>
    </row>
    <row r="9">
      <c r="A9" s="4" t="s">
        <v>12</v>
      </c>
      <c r="B9" s="4" t="s">
        <v>9</v>
      </c>
      <c r="C9" s="5">
        <f>vlookup(A9,'R-Values'!A:E,5,false)</f>
        <v>0.13</v>
      </c>
    </row>
    <row r="10">
      <c r="A10" s="4" t="s">
        <v>12</v>
      </c>
      <c r="B10" s="4" t="s">
        <v>9</v>
      </c>
      <c r="C10" s="5">
        <f>vlookup(A10,'R-Values'!A:E,5,false)</f>
        <v>0.13</v>
      </c>
    </row>
    <row r="11">
      <c r="A11" s="4" t="s">
        <v>13</v>
      </c>
      <c r="B11" s="4" t="s">
        <v>9</v>
      </c>
      <c r="C11" s="5">
        <f>vlookup(A11,'R-Values'!A:E,5,false)</f>
        <v>0.006</v>
      </c>
    </row>
    <row r="12">
      <c r="A12" s="4" t="s">
        <v>14</v>
      </c>
      <c r="B12" s="4" t="s">
        <v>9</v>
      </c>
      <c r="C12" s="5">
        <f>vlookup(A12,'R-Values'!A:E,5,false)</f>
        <v>0.04</v>
      </c>
    </row>
    <row r="13">
      <c r="A13" s="4" t="s">
        <v>15</v>
      </c>
      <c r="B13" s="4" t="s">
        <v>9</v>
      </c>
      <c r="C13" s="6">
        <f>SUM(C6:C12)</f>
        <v>0.9445380117</v>
      </c>
    </row>
    <row r="14">
      <c r="A14" s="4" t="s">
        <v>16</v>
      </c>
      <c r="B14" s="4" t="s">
        <v>17</v>
      </c>
      <c r="C14" s="6">
        <f>1/C13</f>
        <v>1.058718641</v>
      </c>
    </row>
    <row r="15">
      <c r="A15" s="2" t="s">
        <v>18</v>
      </c>
      <c r="B15" s="2" t="s">
        <v>19</v>
      </c>
      <c r="C15" s="7">
        <f>C14*C5</f>
        <v>47.07063077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>
      <c r="A16" s="2" t="s">
        <v>20</v>
      </c>
      <c r="B16" s="2" t="s">
        <v>21</v>
      </c>
      <c r="C16" s="7">
        <f>C15*17</f>
        <v>800.2007231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>
      <c r="C17" s="6"/>
    </row>
    <row r="18">
      <c r="A18" s="2" t="s">
        <v>22</v>
      </c>
      <c r="B18" s="1"/>
      <c r="C18" s="7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>
      <c r="A19" s="4" t="s">
        <v>3</v>
      </c>
      <c r="B19" s="4" t="s">
        <v>4</v>
      </c>
      <c r="C19" s="5">
        <v>9.6</v>
      </c>
    </row>
    <row r="20">
      <c r="A20" s="4" t="s">
        <v>5</v>
      </c>
      <c r="B20" s="4" t="s">
        <v>4</v>
      </c>
      <c r="C20" s="5">
        <v>3.8</v>
      </c>
    </row>
    <row r="21">
      <c r="A21" s="4" t="s">
        <v>6</v>
      </c>
      <c r="B21" s="4" t="s">
        <v>7</v>
      </c>
      <c r="C21" s="6">
        <f>C20*C19</f>
        <v>36.48</v>
      </c>
    </row>
    <row r="22">
      <c r="A22" s="4" t="s">
        <v>8</v>
      </c>
      <c r="B22" s="4" t="s">
        <v>9</v>
      </c>
      <c r="C22" s="5">
        <f>vlookup(A22,'R-Values'!A:E,5,false)</f>
        <v>0.04</v>
      </c>
    </row>
    <row r="23">
      <c r="A23" s="4" t="s">
        <v>10</v>
      </c>
      <c r="B23" s="4" t="s">
        <v>9</v>
      </c>
      <c r="C23" s="5">
        <f>vlookup(A23,'R-Values'!A:E,5,false)</f>
        <v>0.07222222222</v>
      </c>
    </row>
    <row r="24">
      <c r="A24" s="4" t="s">
        <v>23</v>
      </c>
      <c r="B24" s="4" t="s">
        <v>9</v>
      </c>
      <c r="C24" s="5">
        <f>vlookup(A24,'R-Values'!A:E,5,false)</f>
        <v>0.2142857143</v>
      </c>
    </row>
    <row r="25">
      <c r="A25" s="4" t="s">
        <v>15</v>
      </c>
      <c r="B25" s="4" t="s">
        <v>9</v>
      </c>
      <c r="C25" s="5">
        <f>sum(C22:C24)</f>
        <v>0.3265079365</v>
      </c>
    </row>
    <row r="26">
      <c r="A26" s="4" t="s">
        <v>16</v>
      </c>
      <c r="B26" s="4" t="s">
        <v>17</v>
      </c>
      <c r="C26" s="6">
        <f>1/C25</f>
        <v>3.062712688</v>
      </c>
    </row>
    <row r="27">
      <c r="A27" s="2" t="s">
        <v>18</v>
      </c>
      <c r="B27" s="2" t="s">
        <v>19</v>
      </c>
      <c r="C27" s="7">
        <f>C26*C21</f>
        <v>111.7277589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>
      <c r="A28" s="2" t="s">
        <v>24</v>
      </c>
      <c r="B28" s="2" t="s">
        <v>21</v>
      </c>
      <c r="C28" s="7">
        <f>C27*2</f>
        <v>223.4555177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>
      <c r="C29" s="6"/>
    </row>
    <row r="30">
      <c r="A30" s="2" t="s">
        <v>25</v>
      </c>
      <c r="B30" s="1"/>
      <c r="C30" s="7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>
      <c r="A31" s="4" t="s">
        <v>3</v>
      </c>
      <c r="B31" s="4" t="s">
        <v>4</v>
      </c>
      <c r="C31" s="5">
        <f>21</f>
        <v>21</v>
      </c>
    </row>
    <row r="32">
      <c r="A32" s="4" t="s">
        <v>5</v>
      </c>
      <c r="B32" s="4" t="s">
        <v>4</v>
      </c>
      <c r="C32" s="5">
        <v>3.8</v>
      </c>
    </row>
    <row r="33">
      <c r="A33" s="4" t="s">
        <v>6</v>
      </c>
      <c r="B33" s="4" t="s">
        <v>7</v>
      </c>
      <c r="C33" s="6">
        <f>C31*C32</f>
        <v>79.8</v>
      </c>
    </row>
    <row r="34">
      <c r="A34" s="4" t="s">
        <v>8</v>
      </c>
      <c r="B34" s="4" t="s">
        <v>9</v>
      </c>
      <c r="C34" s="5">
        <f>vlookup(A34,'R-Values'!A:E,5,false)</f>
        <v>0.04</v>
      </c>
    </row>
    <row r="35">
      <c r="A35" s="4" t="s">
        <v>10</v>
      </c>
      <c r="B35" s="4" t="s">
        <v>9</v>
      </c>
      <c r="C35" s="5">
        <f>vlookup(A35,'R-Values'!A:E,5,false)</f>
        <v>0.07222222222</v>
      </c>
    </row>
    <row r="36">
      <c r="A36" s="4" t="s">
        <v>11</v>
      </c>
      <c r="B36" s="4" t="s">
        <v>9</v>
      </c>
      <c r="C36" s="5">
        <f>vlookup(A36,'R-Values'!A:E,5,false)</f>
        <v>0.5263157895</v>
      </c>
    </row>
    <row r="37">
      <c r="A37" s="4" t="s">
        <v>10</v>
      </c>
      <c r="B37" s="4" t="s">
        <v>9</v>
      </c>
      <c r="C37" s="5">
        <f>vlookup(A37,'R-Values'!A:E,5,false)</f>
        <v>0.07222222222</v>
      </c>
    </row>
    <row r="38">
      <c r="A38" s="4" t="s">
        <v>12</v>
      </c>
      <c r="B38" s="4" t="s">
        <v>9</v>
      </c>
      <c r="C38" s="5">
        <f>vlookup(A38,'R-Values'!A:E,5,false)</f>
        <v>0.13</v>
      </c>
    </row>
    <row r="39">
      <c r="A39" s="4" t="s">
        <v>15</v>
      </c>
      <c r="B39" s="4" t="s">
        <v>9</v>
      </c>
      <c r="C39" s="5">
        <f>sum(C34:C38)</f>
        <v>0.8407602339</v>
      </c>
    </row>
    <row r="40">
      <c r="A40" s="4" t="s">
        <v>16</v>
      </c>
      <c r="B40" s="4" t="s">
        <v>17</v>
      </c>
      <c r="C40" s="5">
        <f>1/C39</f>
        <v>1.189399736</v>
      </c>
    </row>
    <row r="41">
      <c r="A41" s="2" t="s">
        <v>18</v>
      </c>
      <c r="B41" s="2" t="s">
        <v>19</v>
      </c>
      <c r="C41" s="7">
        <f>C40*C33</f>
        <v>94.91409891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>
      <c r="A42" s="2" t="s">
        <v>24</v>
      </c>
      <c r="B42" s="2" t="s">
        <v>21</v>
      </c>
      <c r="C42" s="7">
        <f>C41*2</f>
        <v>189.8281978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>
      <c r="C43" s="6"/>
    </row>
    <row r="44">
      <c r="A44" s="2" t="s">
        <v>26</v>
      </c>
      <c r="B44" s="1"/>
      <c r="C44" s="7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>
      <c r="A45" s="4" t="s">
        <v>3</v>
      </c>
      <c r="B45" s="4" t="s">
        <v>4</v>
      </c>
      <c r="C45" s="5">
        <v>9.0</v>
      </c>
    </row>
    <row r="46">
      <c r="A46" s="4" t="s">
        <v>3</v>
      </c>
      <c r="B46" s="4" t="s">
        <v>4</v>
      </c>
      <c r="C46" s="5">
        <v>12.0</v>
      </c>
    </row>
    <row r="47">
      <c r="A47" s="4" t="s">
        <v>6</v>
      </c>
      <c r="B47" s="4" t="s">
        <v>7</v>
      </c>
      <c r="C47" s="6">
        <f>C45*C46</f>
        <v>108</v>
      </c>
    </row>
    <row r="48">
      <c r="A48" s="4" t="s">
        <v>8</v>
      </c>
      <c r="B48" s="4" t="s">
        <v>9</v>
      </c>
      <c r="C48" s="5">
        <f>vlookup(A48,'R-Values'!A:E,5,false)</f>
        <v>0.04</v>
      </c>
    </row>
    <row r="49">
      <c r="A49" s="4" t="s">
        <v>23</v>
      </c>
      <c r="B49" s="4" t="s">
        <v>9</v>
      </c>
      <c r="C49" s="5">
        <f>vlookup(A49,'R-Values'!A:E,5,false)</f>
        <v>0.2142857143</v>
      </c>
    </row>
    <row r="50">
      <c r="A50" s="4" t="s">
        <v>27</v>
      </c>
      <c r="B50" s="4" t="s">
        <v>9</v>
      </c>
      <c r="C50" s="5">
        <f>vlookup(A50,'R-Values'!A:E,5,false)</f>
        <v>0.1</v>
      </c>
    </row>
    <row r="51">
      <c r="A51" s="4" t="s">
        <v>15</v>
      </c>
      <c r="B51" s="4" t="s">
        <v>9</v>
      </c>
      <c r="C51" s="6">
        <f>sum(C48:C50)</f>
        <v>0.3542857143</v>
      </c>
    </row>
    <row r="52">
      <c r="A52" s="4" t="s">
        <v>16</v>
      </c>
      <c r="B52" s="4" t="s">
        <v>17</v>
      </c>
      <c r="C52" s="6">
        <f>1/C51</f>
        <v>2.822580645</v>
      </c>
    </row>
    <row r="53">
      <c r="A53" s="2" t="s">
        <v>18</v>
      </c>
      <c r="B53" s="2" t="s">
        <v>19</v>
      </c>
      <c r="C53" s="7">
        <f>C52*C47</f>
        <v>304.8387097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>
      <c r="A54" s="2" t="s">
        <v>24</v>
      </c>
      <c r="B54" s="2" t="s">
        <v>21</v>
      </c>
      <c r="C54" s="7">
        <f>C53*2</f>
        <v>609.6774194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>
      <c r="C55" s="6"/>
    </row>
    <row r="56">
      <c r="A56" s="2" t="s">
        <v>28</v>
      </c>
      <c r="B56" s="1"/>
      <c r="C56" s="7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>
      <c r="A57" s="4" t="s">
        <v>3</v>
      </c>
      <c r="B57" s="4" t="s">
        <v>4</v>
      </c>
      <c r="C57" s="5">
        <v>9.0</v>
      </c>
    </row>
    <row r="58">
      <c r="A58" s="4" t="s">
        <v>3</v>
      </c>
      <c r="B58" s="4" t="s">
        <v>4</v>
      </c>
      <c r="C58" s="5">
        <v>12.0</v>
      </c>
    </row>
    <row r="59">
      <c r="A59" s="4" t="s">
        <v>6</v>
      </c>
      <c r="B59" s="4" t="s">
        <v>7</v>
      </c>
      <c r="C59" s="6">
        <f>C57*C58</f>
        <v>108</v>
      </c>
    </row>
    <row r="60">
      <c r="A60" s="4" t="s">
        <v>8</v>
      </c>
      <c r="B60" s="4" t="s">
        <v>9</v>
      </c>
      <c r="C60" s="5">
        <f>vlookup(A60,'R-Values'!A:E,5,false)</f>
        <v>0.04</v>
      </c>
    </row>
    <row r="61">
      <c r="A61" s="4" t="s">
        <v>23</v>
      </c>
      <c r="B61" s="4" t="s">
        <v>9</v>
      </c>
      <c r="C61" s="5">
        <f>vlookup(A61,'R-Values'!A:E,5,false)</f>
        <v>0.2142857143</v>
      </c>
    </row>
    <row r="62">
      <c r="A62" s="4" t="s">
        <v>29</v>
      </c>
      <c r="B62" s="4" t="s">
        <v>9</v>
      </c>
      <c r="C62" s="5">
        <f>vlookup(A62,'R-Values'!A:E,5,false)</f>
        <v>0.17</v>
      </c>
    </row>
    <row r="63">
      <c r="A63" s="4" t="s">
        <v>15</v>
      </c>
      <c r="B63" s="4" t="s">
        <v>9</v>
      </c>
      <c r="C63" s="6">
        <f>sum(C60:C62)</f>
        <v>0.4242857143</v>
      </c>
    </row>
    <row r="64">
      <c r="A64" s="4" t="s">
        <v>16</v>
      </c>
      <c r="B64" s="4" t="s">
        <v>17</v>
      </c>
      <c r="C64" s="6">
        <f>1/C63</f>
        <v>2.356902357</v>
      </c>
    </row>
    <row r="65">
      <c r="A65" s="2" t="s">
        <v>18</v>
      </c>
      <c r="B65" s="2" t="s">
        <v>19</v>
      </c>
      <c r="C65" s="7">
        <f>C64*C59</f>
        <v>254.5454545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>
      <c r="A66" s="2" t="s">
        <v>24</v>
      </c>
      <c r="B66" s="2" t="s">
        <v>21</v>
      </c>
      <c r="C66" s="7">
        <f>C65*2</f>
        <v>509.0909091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  <row r="1001">
      <c r="C1001" s="6"/>
    </row>
    <row r="1002">
      <c r="C1002" s="6"/>
    </row>
    <row r="1003">
      <c r="C1003" s="6"/>
    </row>
    <row r="1004">
      <c r="C1004" s="6"/>
    </row>
    <row r="1005">
      <c r="C1005" s="6"/>
    </row>
    <row r="1006">
      <c r="C1006" s="6"/>
    </row>
    <row r="1007">
      <c r="C1007" s="6"/>
    </row>
    <row r="1008">
      <c r="C1008" s="6"/>
    </row>
    <row r="1009">
      <c r="C100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32.25"/>
    <col customWidth="1" min="2" max="2" width="22.88"/>
    <col customWidth="1" min="3" max="5" width="12.0"/>
  </cols>
  <sheetData>
    <row r="1">
      <c r="A1" s="2"/>
      <c r="B1" s="2" t="s">
        <v>30</v>
      </c>
      <c r="C1" s="2" t="s">
        <v>31</v>
      </c>
      <c r="D1" s="2" t="s">
        <v>32</v>
      </c>
      <c r="E1" s="2" t="s">
        <v>33</v>
      </c>
    </row>
    <row r="2">
      <c r="A2" s="2"/>
      <c r="B2" s="4"/>
      <c r="C2" s="4" t="s">
        <v>4</v>
      </c>
      <c r="D2" s="4" t="s">
        <v>34</v>
      </c>
      <c r="E2" s="4" t="s">
        <v>35</v>
      </c>
    </row>
    <row r="3">
      <c r="A3" s="2" t="s">
        <v>8</v>
      </c>
      <c r="B3" s="4" t="s">
        <v>36</v>
      </c>
      <c r="C3" s="4" t="s">
        <v>37</v>
      </c>
      <c r="D3" s="4" t="s">
        <v>37</v>
      </c>
      <c r="E3" s="4">
        <v>0.04</v>
      </c>
    </row>
    <row r="4">
      <c r="A4" s="2" t="s">
        <v>27</v>
      </c>
      <c r="B4" s="4" t="s">
        <v>38</v>
      </c>
      <c r="C4" s="4" t="s">
        <v>37</v>
      </c>
      <c r="D4" s="4" t="s">
        <v>37</v>
      </c>
      <c r="E4" s="4">
        <v>0.1</v>
      </c>
    </row>
    <row r="5">
      <c r="A5" s="2" t="s">
        <v>29</v>
      </c>
      <c r="B5" s="4" t="s">
        <v>38</v>
      </c>
      <c r="C5" s="4" t="s">
        <v>37</v>
      </c>
      <c r="D5" s="4" t="s">
        <v>37</v>
      </c>
      <c r="E5" s="4">
        <v>0.17</v>
      </c>
    </row>
    <row r="6">
      <c r="A6" s="2" t="s">
        <v>12</v>
      </c>
      <c r="B6" s="4" t="s">
        <v>38</v>
      </c>
      <c r="C6" s="4" t="s">
        <v>37</v>
      </c>
      <c r="D6" s="4" t="s">
        <v>37</v>
      </c>
      <c r="E6" s="4">
        <v>0.13</v>
      </c>
    </row>
    <row r="7">
      <c r="A7" s="2" t="s">
        <v>14</v>
      </c>
      <c r="B7" s="4" t="s">
        <v>36</v>
      </c>
      <c r="C7" s="4" t="s">
        <v>37</v>
      </c>
      <c r="D7" s="4" t="s">
        <v>37</v>
      </c>
      <c r="E7" s="4">
        <v>0.04</v>
      </c>
    </row>
    <row r="8">
      <c r="A8" s="2" t="s">
        <v>13</v>
      </c>
      <c r="B8" s="4" t="s">
        <v>39</v>
      </c>
      <c r="C8" s="4">
        <v>0.006</v>
      </c>
      <c r="D8" s="4">
        <v>1.0</v>
      </c>
      <c r="E8" s="4">
        <f t="shared" ref="E8:E11" si="1">C8/D8</f>
        <v>0.006</v>
      </c>
    </row>
    <row r="9">
      <c r="A9" s="2" t="s">
        <v>23</v>
      </c>
      <c r="B9" s="4" t="s">
        <v>40</v>
      </c>
      <c r="C9" s="4">
        <v>0.3</v>
      </c>
      <c r="D9" s="4">
        <v>1.4</v>
      </c>
      <c r="E9" s="4">
        <f t="shared" si="1"/>
        <v>0.2142857143</v>
      </c>
    </row>
    <row r="10">
      <c r="A10" s="2" t="s">
        <v>10</v>
      </c>
      <c r="B10" s="4" t="s">
        <v>41</v>
      </c>
      <c r="C10" s="4">
        <v>0.013</v>
      </c>
      <c r="D10" s="4">
        <v>0.18</v>
      </c>
      <c r="E10" s="4">
        <f t="shared" si="1"/>
        <v>0.07222222222</v>
      </c>
    </row>
    <row r="11">
      <c r="A11" s="2" t="s">
        <v>11</v>
      </c>
      <c r="B11" s="4" t="s">
        <v>40</v>
      </c>
      <c r="C11" s="4">
        <v>0.1</v>
      </c>
      <c r="D11" s="4">
        <v>0.19</v>
      </c>
      <c r="E11" s="4">
        <f t="shared" si="1"/>
        <v>0.5263157895</v>
      </c>
    </row>
    <row r="12">
      <c r="A12" s="1"/>
    </row>
    <row r="13">
      <c r="A13" s="1"/>
    </row>
    <row r="14">
      <c r="A14" s="1"/>
    </row>
    <row r="15">
      <c r="A15" s="1"/>
    </row>
    <row r="16">
      <c r="A16" s="1"/>
    </row>
    <row r="17">
      <c r="A17" s="1"/>
    </row>
    <row r="18">
      <c r="A18" s="1"/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</sheetData>
  <drawing r:id="rId1"/>
</worksheet>
</file>