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afa\Documents\DOCENCIA\2024-1\GETGELADOS\CursoExcel\"/>
    </mc:Choice>
  </mc:AlternateContent>
  <xr:revisionPtr revIDLastSave="0" documentId="13_ncr:1_{1CFA5B3B-CF44-4A80-A417-BE054FEC55DE}" xr6:coauthVersionLast="47" xr6:coauthVersionMax="47" xr10:uidLastSave="{00000000-0000-0000-0000-000000000000}"/>
  <bookViews>
    <workbookView xWindow="-120" yWindow="-120" windowWidth="20730" windowHeight="11160" xr2:uid="{960F8A00-E1E0-4458-9144-B8BB68AA71D4}"/>
  </bookViews>
  <sheets>
    <sheet name="Salários" sheetId="1" r:id="rId1"/>
    <sheet name="Departamentos" sheetId="2" r:id="rId2"/>
  </sheets>
  <definedNames>
    <definedName name="_xlnm._FilterDatabase" localSheetId="0" hidden="1">Salários!$A$3:$L$11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8" i="1"/>
  <c r="I8" i="1" s="1"/>
  <c r="H10" i="1"/>
  <c r="I10" i="1" s="1"/>
  <c r="H4" i="1"/>
  <c r="I4" i="1" s="1"/>
  <c r="H7" i="1"/>
  <c r="I7" i="1" s="1"/>
  <c r="H9" i="1"/>
  <c r="I9" i="1" s="1"/>
  <c r="H6" i="1"/>
  <c r="I6" i="1" s="1"/>
  <c r="J8" i="1"/>
  <c r="J10" i="1"/>
  <c r="J4" i="1"/>
  <c r="J7" i="1"/>
  <c r="J9" i="1"/>
  <c r="J6" i="1"/>
  <c r="J5" i="1"/>
  <c r="G6" i="1"/>
  <c r="G9" i="1"/>
  <c r="G7" i="1"/>
  <c r="G4" i="1"/>
  <c r="G10" i="1"/>
  <c r="G8" i="1"/>
  <c r="F8" i="1"/>
  <c r="F10" i="1"/>
  <c r="F4" i="1"/>
  <c r="F7" i="1"/>
  <c r="F9" i="1"/>
  <c r="F6" i="1"/>
  <c r="F5" i="1"/>
  <c r="G5" i="1"/>
  <c r="E8" i="1"/>
  <c r="E10" i="1"/>
  <c r="E4" i="1"/>
  <c r="E7" i="1"/>
  <c r="E9" i="1"/>
  <c r="E6" i="1"/>
  <c r="E5" i="1"/>
  <c r="D11" i="1"/>
  <c r="C7" i="1" s="1"/>
  <c r="I5" i="1" l="1"/>
  <c r="C5" i="1"/>
  <c r="C6" i="1"/>
  <c r="K6" i="1" s="1"/>
  <c r="C4" i="1"/>
  <c r="K4" i="1" s="1"/>
  <c r="C10" i="1"/>
  <c r="K10" i="1" s="1"/>
  <c r="C9" i="1"/>
  <c r="K9" i="1" s="1"/>
  <c r="C8" i="1"/>
  <c r="K8" i="1" s="1"/>
  <c r="K7" i="1"/>
  <c r="K5" i="1" l="1"/>
  <c r="C11" i="1"/>
  <c r="K11" i="1" l="1"/>
  <c r="L6" i="1" l="1"/>
  <c r="L4" i="1"/>
  <c r="L10" i="1"/>
  <c r="L7" i="1"/>
  <c r="L8" i="1"/>
  <c r="L9" i="1"/>
  <c r="L5" i="1"/>
  <c r="L11" i="1" l="1"/>
</calcChain>
</file>

<file path=xl/sharedStrings.xml><?xml version="1.0" encoding="utf-8"?>
<sst xmlns="http://schemas.openxmlformats.org/spreadsheetml/2006/main" count="31" uniqueCount="22">
  <si>
    <t>Nome</t>
  </si>
  <si>
    <t>Salário</t>
  </si>
  <si>
    <t>Vale Transporte</t>
  </si>
  <si>
    <t>INSS</t>
  </si>
  <si>
    <t>Imposto de Renda</t>
  </si>
  <si>
    <t>Outros descontos</t>
  </si>
  <si>
    <t>Salário Líquido</t>
  </si>
  <si>
    <t>João Carlos</t>
  </si>
  <si>
    <t>José Luiz</t>
  </si>
  <si>
    <t>Cláudia Silva</t>
  </si>
  <si>
    <t>Paulo Ferreira</t>
  </si>
  <si>
    <t>José Antônio</t>
  </si>
  <si>
    <t>Ana Maria</t>
  </si>
  <si>
    <t>Beatriz Souza</t>
  </si>
  <si>
    <t>Setor</t>
  </si>
  <si>
    <t>Bonus</t>
  </si>
  <si>
    <t>Administrativo</t>
  </si>
  <si>
    <t>Financeiro</t>
  </si>
  <si>
    <t>Operacional</t>
  </si>
  <si>
    <t>Bonus %</t>
  </si>
  <si>
    <t>Bonus R$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</si>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</sst>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2" fillId="2" borderId="0" xfId="1" applyFont="1" applyFill="1" applyAlignment="1">
      <alignment horizontal="center" vertical="center" wrapText="1"/>
    </xf>
    <xf numFmtId="44" fontId="0" fillId="0" borderId="0" xfId="1" applyFont="1"/>
    <xf numFmtId="0" fontId="0" fillId="0" borderId="0" xfId="0" applyAlignment="1">
      <alignment vertic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44" fontId="3" fillId="0" borderId="0" xfId="0" applyNumberFormat="1" applyFont="1"/>
    <xf numFmtId="44" fontId="3" fillId="0" borderId="0" xfId="1" applyFont="1"/>
    <xf numFmtId="164" fontId="3" fillId="0" borderId="0" xfId="2" applyNumberFormat="1" applyFont="1"/>
    <xf numFmtId="0" fontId="3" fillId="0" borderId="0" xfId="0" applyFont="1"/>
    <xf numFmtId="10" fontId="3" fillId="0" borderId="0" xfId="2" applyNumberFormat="1" applyFont="1"/>
    <xf numFmtId="10" fontId="3" fillId="0" borderId="0" xfId="1" applyNumberFormat="1" applyFont="1"/>
  </cellXfs>
  <cellStyles count="3">
    <cellStyle name="Moeda" xfId="1" builtinId="4"/>
    <cellStyle name="Normal" xfId="0" builtinId="0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Salários!$D$3</c:f>
              <c:strCache>
                <c:ptCount val="1"/>
                <c:pt idx="0">
                  <c:v> Salário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Salários!$A$4:$B$10</c:f>
              <c:multiLvlStrCache>
                <c:ptCount val="7"/>
                <c:lvl>
                  <c:pt idx="0">
                    <c:v>Administrativo</c:v>
                  </c:pt>
                  <c:pt idx="1">
                    <c:v>Administrativo</c:v>
                  </c:pt>
                  <c:pt idx="2">
                    <c:v>Administrativo</c:v>
                  </c:pt>
                  <c:pt idx="3">
                    <c:v>Financeiro</c:v>
                  </c:pt>
                  <c:pt idx="4">
                    <c:v>Financeiro</c:v>
                  </c:pt>
                  <c:pt idx="5">
                    <c:v>Operacional</c:v>
                  </c:pt>
                  <c:pt idx="6">
                    <c:v>Operacional</c:v>
                  </c:pt>
                </c:lvl>
                <c:lvl>
                  <c:pt idx="0">
                    <c:v>Paulo Ferreira</c:v>
                  </c:pt>
                  <c:pt idx="1">
                    <c:v>João Carlos</c:v>
                  </c:pt>
                  <c:pt idx="2">
                    <c:v>Beatriz Souza</c:v>
                  </c:pt>
                  <c:pt idx="3">
                    <c:v>José Antônio</c:v>
                  </c:pt>
                  <c:pt idx="4">
                    <c:v>José Luiz</c:v>
                  </c:pt>
                  <c:pt idx="5">
                    <c:v>Ana Maria</c:v>
                  </c:pt>
                  <c:pt idx="6">
                    <c:v>Cláudia Silva</c:v>
                  </c:pt>
                </c:lvl>
              </c:multiLvlStrCache>
            </c:multiLvlStrRef>
          </c:cat>
          <c:val>
            <c:numRef>
              <c:f>Salários!$D$4:$D$10</c:f>
              <c:numCache>
                <c:formatCode>_("R$"* #,##0.00_);_("R$"* \(#,##0.00\);_("R$"* "-"??_);_(@_)</c:formatCode>
                <c:ptCount val="7"/>
                <c:pt idx="0">
                  <c:v>3000</c:v>
                </c:pt>
                <c:pt idx="1">
                  <c:v>5000</c:v>
                </c:pt>
                <c:pt idx="2">
                  <c:v>5250</c:v>
                </c:pt>
                <c:pt idx="3">
                  <c:v>3000</c:v>
                </c:pt>
                <c:pt idx="4">
                  <c:v>5500</c:v>
                </c:pt>
                <c:pt idx="5">
                  <c:v>4800</c:v>
                </c:pt>
                <c:pt idx="6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6-4144-A654-65795D991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4063855"/>
        <c:axId val="794059535"/>
        <c:axId val="0"/>
      </c:bar3DChart>
      <c:catAx>
        <c:axId val="79406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4059535"/>
        <c:crosses val="autoZero"/>
        <c:auto val="1"/>
        <c:lblAlgn val="ctr"/>
        <c:lblOffset val="100"/>
        <c:noMultiLvlLbl val="0"/>
      </c:catAx>
      <c:valAx>
        <c:axId val="79405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406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Salários!$A$4:$B$4</c:f>
              <c:strCache>
                <c:ptCount val="2"/>
                <c:pt idx="0">
                  <c:v>Paulo Ferreira</c:v>
                </c:pt>
                <c:pt idx="1">
                  <c:v>Administrativo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Salários!$D$3:$K$3</c:f>
              <c:strCache>
                <c:ptCount val="8"/>
                <c:pt idx="0">
                  <c:v> Salário </c:v>
                </c:pt>
                <c:pt idx="1">
                  <c:v> Vale Transporte </c:v>
                </c:pt>
                <c:pt idx="2">
                  <c:v> INSS </c:v>
                </c:pt>
                <c:pt idx="3">
                  <c:v> Imposto de Renda </c:v>
                </c:pt>
                <c:pt idx="4">
                  <c:v> Bonus % </c:v>
                </c:pt>
                <c:pt idx="5">
                  <c:v> Bonus R$ </c:v>
                </c:pt>
                <c:pt idx="6">
                  <c:v> Outros descontos </c:v>
                </c:pt>
                <c:pt idx="7">
                  <c:v> Salário Líquido </c:v>
                </c:pt>
              </c:strCache>
            </c:strRef>
          </c:cat>
          <c:val>
            <c:numRef>
              <c:f>Salários!$D$4:$K$4</c:f>
              <c:numCache>
                <c:formatCode>_("R$"* #,##0.00_);_("R$"* \(#,##0.00\);_("R$"* "-"??_);_(@_)</c:formatCode>
                <c:ptCount val="8"/>
                <c:pt idx="0">
                  <c:v>3000</c:v>
                </c:pt>
                <c:pt idx="1">
                  <c:v>-180</c:v>
                </c:pt>
                <c:pt idx="2">
                  <c:v>-270</c:v>
                </c:pt>
                <c:pt idx="3">
                  <c:v>-300</c:v>
                </c:pt>
                <c:pt idx="4" formatCode="0.0%">
                  <c:v>0.1</c:v>
                </c:pt>
                <c:pt idx="5">
                  <c:v>300</c:v>
                </c:pt>
                <c:pt idx="6">
                  <c:v>-45</c:v>
                </c:pt>
                <c:pt idx="7">
                  <c:v>2505.1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7-4589-8509-0F42293073D8}"/>
            </c:ext>
          </c:extLst>
        </c:ser>
        <c:ser>
          <c:idx val="1"/>
          <c:order val="1"/>
          <c:tx>
            <c:strRef>
              <c:f>Salários!$A$5:$B$5</c:f>
              <c:strCache>
                <c:ptCount val="2"/>
                <c:pt idx="0">
                  <c:v>João Carlos</c:v>
                </c:pt>
                <c:pt idx="1">
                  <c:v>Administrativo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Salários!$D$3:$K$3</c:f>
              <c:strCache>
                <c:ptCount val="8"/>
                <c:pt idx="0">
                  <c:v> Salário </c:v>
                </c:pt>
                <c:pt idx="1">
                  <c:v> Vale Transporte </c:v>
                </c:pt>
                <c:pt idx="2">
                  <c:v> INSS </c:v>
                </c:pt>
                <c:pt idx="3">
                  <c:v> Imposto de Renda </c:v>
                </c:pt>
                <c:pt idx="4">
                  <c:v> Bonus % </c:v>
                </c:pt>
                <c:pt idx="5">
                  <c:v> Bonus R$ </c:v>
                </c:pt>
                <c:pt idx="6">
                  <c:v> Outros descontos </c:v>
                </c:pt>
                <c:pt idx="7">
                  <c:v> Salário Líquido </c:v>
                </c:pt>
              </c:strCache>
            </c:strRef>
          </c:cat>
          <c:val>
            <c:numRef>
              <c:f>Salários!$D$5:$K$5</c:f>
              <c:numCache>
                <c:formatCode>_("R$"* #,##0.00_);_("R$"* \(#,##0.00\);_("R$"* "-"??_);_(@_)</c:formatCode>
                <c:ptCount val="8"/>
                <c:pt idx="0">
                  <c:v>5000</c:v>
                </c:pt>
                <c:pt idx="1">
                  <c:v>-300</c:v>
                </c:pt>
                <c:pt idx="2">
                  <c:v>-450</c:v>
                </c:pt>
                <c:pt idx="3">
                  <c:v>-500</c:v>
                </c:pt>
                <c:pt idx="4" formatCode="0.0%">
                  <c:v>0.1</c:v>
                </c:pt>
                <c:pt idx="5">
                  <c:v>500</c:v>
                </c:pt>
                <c:pt idx="6">
                  <c:v>-75</c:v>
                </c:pt>
                <c:pt idx="7">
                  <c:v>4175.1000000000004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7-4589-8509-0F42293073D8}"/>
            </c:ext>
          </c:extLst>
        </c:ser>
        <c:ser>
          <c:idx val="2"/>
          <c:order val="2"/>
          <c:tx>
            <c:strRef>
              <c:f>Salários!$A$6:$B$6</c:f>
              <c:strCache>
                <c:ptCount val="2"/>
                <c:pt idx="0">
                  <c:v>Beatriz Souza</c:v>
                </c:pt>
                <c:pt idx="1">
                  <c:v>Administrativo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Salários!$D$3:$K$3</c:f>
              <c:strCache>
                <c:ptCount val="8"/>
                <c:pt idx="0">
                  <c:v> Salário </c:v>
                </c:pt>
                <c:pt idx="1">
                  <c:v> Vale Transporte </c:v>
                </c:pt>
                <c:pt idx="2">
                  <c:v> INSS </c:v>
                </c:pt>
                <c:pt idx="3">
                  <c:v> Imposto de Renda </c:v>
                </c:pt>
                <c:pt idx="4">
                  <c:v> Bonus % </c:v>
                </c:pt>
                <c:pt idx="5">
                  <c:v> Bonus R$ </c:v>
                </c:pt>
                <c:pt idx="6">
                  <c:v> Outros descontos </c:v>
                </c:pt>
                <c:pt idx="7">
                  <c:v> Salário Líquido </c:v>
                </c:pt>
              </c:strCache>
            </c:strRef>
          </c:cat>
          <c:val>
            <c:numRef>
              <c:f>Salários!$D$6:$K$6</c:f>
              <c:numCache>
                <c:formatCode>_("R$"* #,##0.00_);_("R$"* \(#,##0.00\);_("R$"* "-"??_);_(@_)</c:formatCode>
                <c:ptCount val="8"/>
                <c:pt idx="0">
                  <c:v>5250</c:v>
                </c:pt>
                <c:pt idx="1">
                  <c:v>-315</c:v>
                </c:pt>
                <c:pt idx="2">
                  <c:v>-472.5</c:v>
                </c:pt>
                <c:pt idx="3">
                  <c:v>-525</c:v>
                </c:pt>
                <c:pt idx="4" formatCode="0.0%">
                  <c:v>0.1</c:v>
                </c:pt>
                <c:pt idx="5">
                  <c:v>525</c:v>
                </c:pt>
                <c:pt idx="6">
                  <c:v>-78.75</c:v>
                </c:pt>
                <c:pt idx="7">
                  <c:v>4383.8500000000004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7-4589-8509-0F42293073D8}"/>
            </c:ext>
          </c:extLst>
        </c:ser>
        <c:ser>
          <c:idx val="3"/>
          <c:order val="3"/>
          <c:tx>
            <c:strRef>
              <c:f>Salários!$A$7:$B$7</c:f>
              <c:strCache>
                <c:ptCount val="2"/>
                <c:pt idx="0">
                  <c:v>José Antônio</c:v>
                </c:pt>
                <c:pt idx="1">
                  <c:v>Financeiro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Salários!$D$3:$K$3</c:f>
              <c:strCache>
                <c:ptCount val="8"/>
                <c:pt idx="0">
                  <c:v> Salário </c:v>
                </c:pt>
                <c:pt idx="1">
                  <c:v> Vale Transporte </c:v>
                </c:pt>
                <c:pt idx="2">
                  <c:v> INSS </c:v>
                </c:pt>
                <c:pt idx="3">
                  <c:v> Imposto de Renda </c:v>
                </c:pt>
                <c:pt idx="4">
                  <c:v> Bonus % </c:v>
                </c:pt>
                <c:pt idx="5">
                  <c:v> Bonus R$ </c:v>
                </c:pt>
                <c:pt idx="6">
                  <c:v> Outros descontos </c:v>
                </c:pt>
                <c:pt idx="7">
                  <c:v> Salário Líquido </c:v>
                </c:pt>
              </c:strCache>
            </c:strRef>
          </c:cat>
          <c:val>
            <c:numRef>
              <c:f>Salários!$D$7:$K$7</c:f>
              <c:numCache>
                <c:formatCode>_("R$"* #,##0.00_);_("R$"* \(#,##0.00\);_("R$"* "-"??_);_(@_)</c:formatCode>
                <c:ptCount val="8"/>
                <c:pt idx="0">
                  <c:v>3000</c:v>
                </c:pt>
                <c:pt idx="1">
                  <c:v>-180</c:v>
                </c:pt>
                <c:pt idx="2">
                  <c:v>-270</c:v>
                </c:pt>
                <c:pt idx="3">
                  <c:v>-300</c:v>
                </c:pt>
                <c:pt idx="4" formatCode="0.0%">
                  <c:v>0.06</c:v>
                </c:pt>
                <c:pt idx="5">
                  <c:v>180</c:v>
                </c:pt>
                <c:pt idx="6">
                  <c:v>-45</c:v>
                </c:pt>
                <c:pt idx="7">
                  <c:v>2385.06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F7-4589-8509-0F42293073D8}"/>
            </c:ext>
          </c:extLst>
        </c:ser>
        <c:ser>
          <c:idx val="4"/>
          <c:order val="4"/>
          <c:tx>
            <c:strRef>
              <c:f>Salários!$A$8:$B$8</c:f>
              <c:strCache>
                <c:ptCount val="2"/>
                <c:pt idx="0">
                  <c:v>José Luiz</c:v>
                </c:pt>
                <c:pt idx="1">
                  <c:v>Financeiro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Salários!$D$3:$K$3</c:f>
              <c:strCache>
                <c:ptCount val="8"/>
                <c:pt idx="0">
                  <c:v> Salário </c:v>
                </c:pt>
                <c:pt idx="1">
                  <c:v> Vale Transporte </c:v>
                </c:pt>
                <c:pt idx="2">
                  <c:v> INSS </c:v>
                </c:pt>
                <c:pt idx="3">
                  <c:v> Imposto de Renda </c:v>
                </c:pt>
                <c:pt idx="4">
                  <c:v> Bonus % </c:v>
                </c:pt>
                <c:pt idx="5">
                  <c:v> Bonus R$ </c:v>
                </c:pt>
                <c:pt idx="6">
                  <c:v> Outros descontos </c:v>
                </c:pt>
                <c:pt idx="7">
                  <c:v> Salário Líquido </c:v>
                </c:pt>
              </c:strCache>
            </c:strRef>
          </c:cat>
          <c:val>
            <c:numRef>
              <c:f>Salários!$D$8:$K$8</c:f>
              <c:numCache>
                <c:formatCode>_("R$"* #,##0.00_);_("R$"* \(#,##0.00\);_("R$"* "-"??_);_(@_)</c:formatCode>
                <c:ptCount val="8"/>
                <c:pt idx="0">
                  <c:v>5500</c:v>
                </c:pt>
                <c:pt idx="1">
                  <c:v>-330</c:v>
                </c:pt>
                <c:pt idx="2">
                  <c:v>-495</c:v>
                </c:pt>
                <c:pt idx="3">
                  <c:v>-550</c:v>
                </c:pt>
                <c:pt idx="4" formatCode="0.0%">
                  <c:v>0.06</c:v>
                </c:pt>
                <c:pt idx="5">
                  <c:v>330</c:v>
                </c:pt>
                <c:pt idx="6">
                  <c:v>-82.5</c:v>
                </c:pt>
                <c:pt idx="7">
                  <c:v>4372.5600000000004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F7-4589-8509-0F42293073D8}"/>
            </c:ext>
          </c:extLst>
        </c:ser>
        <c:ser>
          <c:idx val="5"/>
          <c:order val="5"/>
          <c:tx>
            <c:strRef>
              <c:f>Salários!$A$9:$B$9</c:f>
              <c:strCache>
                <c:ptCount val="2"/>
                <c:pt idx="0">
                  <c:v>Ana Maria</c:v>
                </c:pt>
                <c:pt idx="1">
                  <c:v>Operacional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Salários!$D$3:$K$3</c:f>
              <c:strCache>
                <c:ptCount val="8"/>
                <c:pt idx="0">
                  <c:v> Salário </c:v>
                </c:pt>
                <c:pt idx="1">
                  <c:v> Vale Transporte </c:v>
                </c:pt>
                <c:pt idx="2">
                  <c:v> INSS </c:v>
                </c:pt>
                <c:pt idx="3">
                  <c:v> Imposto de Renda </c:v>
                </c:pt>
                <c:pt idx="4">
                  <c:v> Bonus % </c:v>
                </c:pt>
                <c:pt idx="5">
                  <c:v> Bonus R$ </c:v>
                </c:pt>
                <c:pt idx="6">
                  <c:v> Outros descontos </c:v>
                </c:pt>
                <c:pt idx="7">
                  <c:v> Salário Líquido </c:v>
                </c:pt>
              </c:strCache>
            </c:strRef>
          </c:cat>
          <c:val>
            <c:numRef>
              <c:f>Salários!$D$9:$K$9</c:f>
              <c:numCache>
                <c:formatCode>_("R$"* #,##0.00_);_("R$"* \(#,##0.00\);_("R$"* "-"??_);_(@_)</c:formatCode>
                <c:ptCount val="8"/>
                <c:pt idx="0">
                  <c:v>4800</c:v>
                </c:pt>
                <c:pt idx="1">
                  <c:v>-288</c:v>
                </c:pt>
                <c:pt idx="2">
                  <c:v>-432</c:v>
                </c:pt>
                <c:pt idx="3">
                  <c:v>-480</c:v>
                </c:pt>
                <c:pt idx="4" formatCode="0.0%">
                  <c:v>7.0000000000000007E-2</c:v>
                </c:pt>
                <c:pt idx="5">
                  <c:v>336.00000000000006</c:v>
                </c:pt>
                <c:pt idx="6">
                  <c:v>-72</c:v>
                </c:pt>
                <c:pt idx="7">
                  <c:v>3864.07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F7-4589-8509-0F42293073D8}"/>
            </c:ext>
          </c:extLst>
        </c:ser>
        <c:ser>
          <c:idx val="6"/>
          <c:order val="6"/>
          <c:tx>
            <c:strRef>
              <c:f>Salários!$A$10:$B$10</c:f>
              <c:strCache>
                <c:ptCount val="2"/>
                <c:pt idx="0">
                  <c:v>Cláudia Silva</c:v>
                </c:pt>
                <c:pt idx="1">
                  <c:v>Operacional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Salários!$D$3:$K$3</c:f>
              <c:strCache>
                <c:ptCount val="8"/>
                <c:pt idx="0">
                  <c:v> Salário </c:v>
                </c:pt>
                <c:pt idx="1">
                  <c:v> Vale Transporte </c:v>
                </c:pt>
                <c:pt idx="2">
                  <c:v> INSS </c:v>
                </c:pt>
                <c:pt idx="3">
                  <c:v> Imposto de Renda </c:v>
                </c:pt>
                <c:pt idx="4">
                  <c:v> Bonus % </c:v>
                </c:pt>
                <c:pt idx="5">
                  <c:v> Bonus R$ </c:v>
                </c:pt>
                <c:pt idx="6">
                  <c:v> Outros descontos </c:v>
                </c:pt>
                <c:pt idx="7">
                  <c:v> Salário Líquido </c:v>
                </c:pt>
              </c:strCache>
            </c:strRef>
          </c:cat>
          <c:val>
            <c:numRef>
              <c:f>Salários!$D$10:$K$10</c:f>
              <c:numCache>
                <c:formatCode>_("R$"* #,##0.00_);_("R$"* \(#,##0.00\);_("R$"* "-"??_);_(@_)</c:formatCode>
                <c:ptCount val="8"/>
                <c:pt idx="0">
                  <c:v>6000</c:v>
                </c:pt>
                <c:pt idx="1">
                  <c:v>-360</c:v>
                </c:pt>
                <c:pt idx="2">
                  <c:v>-540</c:v>
                </c:pt>
                <c:pt idx="3">
                  <c:v>-600</c:v>
                </c:pt>
                <c:pt idx="4" formatCode="0.0%">
                  <c:v>7.0000000000000007E-2</c:v>
                </c:pt>
                <c:pt idx="5">
                  <c:v>420.00000000000006</c:v>
                </c:pt>
                <c:pt idx="6">
                  <c:v>-90</c:v>
                </c:pt>
                <c:pt idx="7">
                  <c:v>4830.07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F7-4589-8509-0F422930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524735"/>
        <c:axId val="842525215"/>
      </c:barChart>
      <c:catAx>
        <c:axId val="84252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525215"/>
        <c:crosses val="autoZero"/>
        <c:auto val="1"/>
        <c:lblAlgn val="ctr"/>
        <c:lblOffset val="100"/>
        <c:noMultiLvlLbl val="0"/>
      </c:catAx>
      <c:valAx>
        <c:axId val="8425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5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Salários!$C$3</c:f>
              <c:strCache>
                <c:ptCount val="1"/>
                <c:pt idx="0">
                  <c:v> %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5FA-4A89-A053-CB7ED2508E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5FA-4A89-A053-CB7ED2508E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5FA-4A89-A053-CB7ED2508E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5FA-4A89-A053-CB7ED2508E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5FA-4A89-A053-CB7ED2508E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5FA-4A89-A053-CB7ED2508E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5FA-4A89-A053-CB7ED2508E22}"/>
              </c:ext>
            </c:extLst>
          </c:dPt>
          <c:cat>
            <c:strRef>
              <c:f>Salários!$B$4:$B$10</c:f>
              <c:strCache>
                <c:ptCount val="7"/>
                <c:pt idx="0">
                  <c:v>Administrativo</c:v>
                </c:pt>
                <c:pt idx="1">
                  <c:v>Administrativo</c:v>
                </c:pt>
                <c:pt idx="2">
                  <c:v>Administrativo</c:v>
                </c:pt>
                <c:pt idx="3">
                  <c:v>Financeiro</c:v>
                </c:pt>
                <c:pt idx="4">
                  <c:v>Financeiro</c:v>
                </c:pt>
                <c:pt idx="5">
                  <c:v>Operacional</c:v>
                </c:pt>
                <c:pt idx="6">
                  <c:v>Operacional</c:v>
                </c:pt>
              </c:strCache>
            </c:strRef>
          </c:cat>
          <c:val>
            <c:numRef>
              <c:f>Salários!$C$4:$C$10</c:f>
              <c:numCache>
                <c:formatCode>0.00%</c:formatCode>
                <c:ptCount val="7"/>
                <c:pt idx="0">
                  <c:v>9.2165898617511524E-2</c:v>
                </c:pt>
                <c:pt idx="1">
                  <c:v>0.15360983102918588</c:v>
                </c:pt>
                <c:pt idx="2">
                  <c:v>0.16129032258064516</c:v>
                </c:pt>
                <c:pt idx="3">
                  <c:v>9.2165898617511524E-2</c:v>
                </c:pt>
                <c:pt idx="4">
                  <c:v>0.16897081413210446</c:v>
                </c:pt>
                <c:pt idx="5">
                  <c:v>0.14746543778801843</c:v>
                </c:pt>
                <c:pt idx="6">
                  <c:v>0.18433179723502305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7-4E21-9ACE-1C4794DF9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265389</xdr:colOff>
      <xdr:row>8</xdr:row>
      <xdr:rowOff>88028</xdr:rowOff>
    </xdr:from>
    <xdr:to>
      <xdr:col>20</xdr:col>
      <xdr:colOff>570358</xdr:colOff>
      <xdr:row>22</xdr:row>
      <xdr:rowOff>141569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DFCE36-6D80-3D68-CAC3-9DD1D0F47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85725</xdr:colOff>
      <xdr:row>5</xdr:row>
      <xdr:rowOff>85725</xdr:rowOff>
    </xdr:from>
    <xdr:to>
      <xdr:col>27</xdr:col>
      <xdr:colOff>47625</xdr:colOff>
      <xdr:row>20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77BAF6-5C0B-762A-15E2-652A8C538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205160</xdr:colOff>
      <xdr:row>14</xdr:row>
      <xdr:rowOff>58621</xdr:rowOff>
    </xdr:from>
    <xdr:to>
      <xdr:col>9</xdr:col>
      <xdr:colOff>329717</xdr:colOff>
      <xdr:row>28</xdr:row>
      <xdr:rowOff>134821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9EFCBFC-D963-7646-281E-4203FB219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AA0F-1073-43F6-BC93-1C78C0ABC604}">
  <dimension ref="A2:L11"/>
  <sheetViews>
    <sheetView showGridLines="0" tabSelected="1" topLeftCell="A2" zoomScale="130" zoomScaleNormal="130" workbookViewId="0">
      <pane xSplit="2" ySplit="2" topLeftCell="E4" activePane="bottomRight" state="frozen"/>
      <selection activeCell="A2" sqref="A2"/>
      <selection pane="topRight" activeCell="C2" sqref="C2"/>
      <selection pane="bottomLeft" activeCell="A4" sqref="A4"/>
      <selection pane="bottomRight" activeCell="E4" sqref="E4"/>
    </sheetView>
  </sheetViews>
  <sheetFormatPr defaultRowHeight="15" x14ac:dyDescent="0.25"/>
  <cols>
    <col min="1" max="1" width="20.5703125" customWidth="1"/>
    <col min="2" max="2" width="14" customWidth="1"/>
    <col min="3" max="3" width="13.85546875" style="2" customWidth="1"/>
    <col min="4" max="4" width="13.85546875" style="2" bestFit="1" customWidth="1"/>
    <col min="5" max="5" width="14.140625" customWidth="1"/>
    <col min="6" max="6" width="13.42578125" customWidth="1"/>
    <col min="7" max="7" width="15.140625" customWidth="1"/>
    <col min="8" max="9" width="12" customWidth="1"/>
    <col min="10" max="10" width="11.5703125" customWidth="1"/>
    <col min="11" max="11" width="13.85546875" bestFit="1" customWidth="1"/>
    <col min="12" max="12" width="13.85546875" style="2" customWidth="1"/>
  </cols>
  <sheetData>
    <row r="2" spans="1:12" x14ac:dyDescent="0.25">
      <c r="E2" s="4">
        <v>0.06</v>
      </c>
      <c r="F2" s="4">
        <v>0.09</v>
      </c>
      <c r="J2" s="5">
        <v>1.4999999999999999E-2</v>
      </c>
    </row>
    <row r="3" spans="1:12" s="3" customFormat="1" ht="33" customHeight="1" x14ac:dyDescent="0.25">
      <c r="A3" s="1" t="s">
        <v>0</v>
      </c>
      <c r="B3" s="1" t="s">
        <v>14</v>
      </c>
      <c r="C3" s="1" t="s">
        <v>21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19</v>
      </c>
      <c r="I3" s="1" t="s">
        <v>20</v>
      </c>
      <c r="J3" s="1" t="s">
        <v>5</v>
      </c>
      <c r="K3" s="1" t="s">
        <v>6</v>
      </c>
      <c r="L3" s="1" t="s">
        <v>21</v>
      </c>
    </row>
    <row r="4" spans="1:12" s="9" customFormat="1" x14ac:dyDescent="0.25">
      <c r="A4" s="9" t="s">
        <v>10</v>
      </c>
      <c r="B4" s="9" t="s">
        <v>16</v>
      </c>
      <c r="C4" s="10">
        <f t="shared" ref="C4:C10" si="0">D4/$D$11</f>
        <v>9.2165898617511524E-2</v>
      </c>
      <c r="D4" s="7">
        <v>3000</v>
      </c>
      <c r="E4" s="6">
        <f t="shared" ref="E4:E10" si="1">-D4*6%</f>
        <v>-180</v>
      </c>
      <c r="F4" s="6">
        <f t="shared" ref="F4:F10" si="2">D4*-$F$2</f>
        <v>-270</v>
      </c>
      <c r="G4" s="7">
        <f t="shared" ref="G4:G10" si="3">IF(D4&gt;=3000,D4*-10%,0)</f>
        <v>-300</v>
      </c>
      <c r="H4" s="8">
        <f>VLOOKUP(B4,Departamentos!$A$2:$B$5,2,FALSE)</f>
        <v>0.1</v>
      </c>
      <c r="I4" s="7">
        <f t="shared" ref="I4:I10" si="4">D4*H4</f>
        <v>300</v>
      </c>
      <c r="J4" s="6">
        <f t="shared" ref="J4:J10" si="5">D4*-J$2</f>
        <v>-45</v>
      </c>
      <c r="K4" s="6">
        <f t="shared" ref="K4:K10" si="6">SUM(D4:J4)</f>
        <v>2505.1</v>
      </c>
      <c r="L4" s="10">
        <f t="shared" ref="L4:L10" si="7">K4/$K$11</f>
        <v>9.447571090605944E-2</v>
      </c>
    </row>
    <row r="5" spans="1:12" s="9" customFormat="1" x14ac:dyDescent="0.25">
      <c r="A5" s="9" t="s">
        <v>7</v>
      </c>
      <c r="B5" s="9" t="s">
        <v>16</v>
      </c>
      <c r="C5" s="10">
        <f t="shared" si="0"/>
        <v>0.15360983102918588</v>
      </c>
      <c r="D5" s="7">
        <v>5000</v>
      </c>
      <c r="E5" s="6">
        <f t="shared" si="1"/>
        <v>-300</v>
      </c>
      <c r="F5" s="6">
        <f t="shared" si="2"/>
        <v>-450</v>
      </c>
      <c r="G5" s="7">
        <f t="shared" si="3"/>
        <v>-500</v>
      </c>
      <c r="H5" s="8">
        <f>VLOOKUP(B5,Departamentos!$A$2:$B$5,2,FALSE)</f>
        <v>0.1</v>
      </c>
      <c r="I5" s="7">
        <f t="shared" si="4"/>
        <v>500</v>
      </c>
      <c r="J5" s="6">
        <f t="shared" si="5"/>
        <v>-75</v>
      </c>
      <c r="K5" s="6">
        <f t="shared" si="6"/>
        <v>4175.1000000000004</v>
      </c>
      <c r="L5" s="10">
        <f t="shared" si="7"/>
        <v>0.15745700395349038</v>
      </c>
    </row>
    <row r="6" spans="1:12" s="9" customFormat="1" x14ac:dyDescent="0.25">
      <c r="A6" s="9" t="s">
        <v>13</v>
      </c>
      <c r="B6" s="9" t="s">
        <v>16</v>
      </c>
      <c r="C6" s="10">
        <f t="shared" si="0"/>
        <v>0.16129032258064516</v>
      </c>
      <c r="D6" s="7">
        <v>5250</v>
      </c>
      <c r="E6" s="6">
        <f t="shared" si="1"/>
        <v>-315</v>
      </c>
      <c r="F6" s="6">
        <f t="shared" si="2"/>
        <v>-472.5</v>
      </c>
      <c r="G6" s="7">
        <f t="shared" si="3"/>
        <v>-525</v>
      </c>
      <c r="H6" s="8">
        <f>VLOOKUP(B6,Departamentos!$A$2:$B$5,2,FALSE)</f>
        <v>0.1</v>
      </c>
      <c r="I6" s="7">
        <f t="shared" si="4"/>
        <v>525</v>
      </c>
      <c r="J6" s="6">
        <f t="shared" si="5"/>
        <v>-78.75</v>
      </c>
      <c r="K6" s="6">
        <f t="shared" si="6"/>
        <v>4383.8500000000004</v>
      </c>
      <c r="L6" s="10">
        <f t="shared" si="7"/>
        <v>0.16532966558441925</v>
      </c>
    </row>
    <row r="7" spans="1:12" s="9" customFormat="1" x14ac:dyDescent="0.25">
      <c r="A7" s="9" t="s">
        <v>11</v>
      </c>
      <c r="B7" s="9" t="s">
        <v>17</v>
      </c>
      <c r="C7" s="10">
        <f t="shared" si="0"/>
        <v>9.2165898617511524E-2</v>
      </c>
      <c r="D7" s="7">
        <v>3000</v>
      </c>
      <c r="E7" s="6">
        <f t="shared" si="1"/>
        <v>-180</v>
      </c>
      <c r="F7" s="6">
        <f t="shared" si="2"/>
        <v>-270</v>
      </c>
      <c r="G7" s="7">
        <f t="shared" si="3"/>
        <v>-300</v>
      </c>
      <c r="H7" s="8">
        <f>VLOOKUP(B7,Departamentos!$A$2:$B$5,2,FALSE)</f>
        <v>0.06</v>
      </c>
      <c r="I7" s="7">
        <f t="shared" si="4"/>
        <v>180</v>
      </c>
      <c r="J7" s="6">
        <f t="shared" si="5"/>
        <v>-45</v>
      </c>
      <c r="K7" s="6">
        <f t="shared" si="6"/>
        <v>2385.06</v>
      </c>
      <c r="L7" s="10">
        <f t="shared" si="7"/>
        <v>8.994860047647045E-2</v>
      </c>
    </row>
    <row r="8" spans="1:12" s="9" customFormat="1" x14ac:dyDescent="0.25">
      <c r="A8" s="9" t="s">
        <v>8</v>
      </c>
      <c r="B8" s="9" t="s">
        <v>17</v>
      </c>
      <c r="C8" s="10">
        <f t="shared" si="0"/>
        <v>0.16897081413210446</v>
      </c>
      <c r="D8" s="7">
        <v>5500</v>
      </c>
      <c r="E8" s="6">
        <f t="shared" si="1"/>
        <v>-330</v>
      </c>
      <c r="F8" s="6">
        <f t="shared" si="2"/>
        <v>-495</v>
      </c>
      <c r="G8" s="7">
        <f t="shared" si="3"/>
        <v>-550</v>
      </c>
      <c r="H8" s="8">
        <f>VLOOKUP(B8,Departamentos!$A$2:$B$5,2,FALSE)</f>
        <v>0.06</v>
      </c>
      <c r="I8" s="7">
        <f t="shared" si="4"/>
        <v>330</v>
      </c>
      <c r="J8" s="6">
        <f t="shared" si="5"/>
        <v>-82.5</v>
      </c>
      <c r="K8" s="6">
        <f t="shared" si="6"/>
        <v>4372.5600000000004</v>
      </c>
      <c r="L8" s="10">
        <f t="shared" si="7"/>
        <v>0.16490388187273933</v>
      </c>
    </row>
    <row r="9" spans="1:12" s="9" customFormat="1" x14ac:dyDescent="0.25">
      <c r="A9" s="9" t="s">
        <v>12</v>
      </c>
      <c r="B9" s="9" t="s">
        <v>18</v>
      </c>
      <c r="C9" s="10">
        <f t="shared" si="0"/>
        <v>0.14746543778801843</v>
      </c>
      <c r="D9" s="7">
        <v>4800</v>
      </c>
      <c r="E9" s="6">
        <f t="shared" si="1"/>
        <v>-288</v>
      </c>
      <c r="F9" s="6">
        <f t="shared" si="2"/>
        <v>-432</v>
      </c>
      <c r="G9" s="7">
        <f t="shared" si="3"/>
        <v>-480</v>
      </c>
      <c r="H9" s="8">
        <f>VLOOKUP(B9,Departamentos!$A$2:$B$5,2,FALSE)</f>
        <v>7.0000000000000007E-2</v>
      </c>
      <c r="I9" s="7">
        <f t="shared" si="4"/>
        <v>336.00000000000006</v>
      </c>
      <c r="J9" s="6">
        <f t="shared" si="5"/>
        <v>-72</v>
      </c>
      <c r="K9" s="6">
        <f t="shared" si="6"/>
        <v>3864.07</v>
      </c>
      <c r="L9" s="10">
        <f t="shared" si="7"/>
        <v>0.14572702097352486</v>
      </c>
    </row>
    <row r="10" spans="1:12" s="9" customFormat="1" x14ac:dyDescent="0.25">
      <c r="A10" s="9" t="s">
        <v>9</v>
      </c>
      <c r="B10" s="9" t="s">
        <v>18</v>
      </c>
      <c r="C10" s="10">
        <f t="shared" si="0"/>
        <v>0.18433179723502305</v>
      </c>
      <c r="D10" s="7">
        <v>6000</v>
      </c>
      <c r="E10" s="6">
        <f t="shared" si="1"/>
        <v>-360</v>
      </c>
      <c r="F10" s="6">
        <f t="shared" si="2"/>
        <v>-540</v>
      </c>
      <c r="G10" s="7">
        <f t="shared" si="3"/>
        <v>-600</v>
      </c>
      <c r="H10" s="8">
        <f>VLOOKUP(B10,Departamentos!$A$2:$B$5,2,FALSE)</f>
        <v>7.0000000000000007E-2</v>
      </c>
      <c r="I10" s="7">
        <f t="shared" si="4"/>
        <v>420.00000000000006</v>
      </c>
      <c r="J10" s="6">
        <f t="shared" si="5"/>
        <v>-90</v>
      </c>
      <c r="K10" s="6">
        <f t="shared" si="6"/>
        <v>4830.07</v>
      </c>
      <c r="L10" s="10">
        <f t="shared" si="7"/>
        <v>0.18215811623329628</v>
      </c>
    </row>
    <row r="11" spans="1:12" s="9" customFormat="1" x14ac:dyDescent="0.25">
      <c r="C11" s="11">
        <f>SUM(C4:C10)</f>
        <v>1.0000000000000002</v>
      </c>
      <c r="D11" s="7">
        <f>SUM(D4:D10)</f>
        <v>32550</v>
      </c>
      <c r="K11" s="6">
        <f>SUM(K4:K10)</f>
        <v>26515.81</v>
      </c>
      <c r="L11" s="11">
        <f>SUM(L4:L10)</f>
        <v>0.99999999999999989</v>
      </c>
    </row>
  </sheetData>
  <autoFilter ref="A3:L11" xr:uid="{29D7AA0F-1073-43F6-BC93-1C78C0ABC604}"/>
  <sortState xmlns:xlrd2="http://schemas.microsoft.com/office/spreadsheetml/2017/richdata2" ref="A4:L10">
    <sortCondition ref="B4:B10"/>
    <sortCondition ref="D4:D10"/>
  </sortState>
  <conditionalFormatting sqref="D4:L10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B128-3905-4C1D-917B-6E859C791EF8}">
  <dimension ref="A2:B5"/>
  <sheetViews>
    <sheetView showGridLines="0" zoomScale="145" zoomScaleNormal="145" workbookViewId="0">
      <selection activeCell="C3" sqref="C3"/>
    </sheetView>
  </sheetViews>
  <sheetFormatPr defaultRowHeight="15" x14ac:dyDescent="0.25"/>
  <cols>
    <col min="1" max="1" width="14" bestFit="1" customWidth="1"/>
  </cols>
  <sheetData>
    <row r="2" spans="1:2" x14ac:dyDescent="0.25">
      <c r="A2" s="1" t="s">
        <v>14</v>
      </c>
      <c r="B2" s="1" t="s">
        <v>15</v>
      </c>
    </row>
    <row r="3" spans="1:2" x14ac:dyDescent="0.25">
      <c r="A3" t="s">
        <v>16</v>
      </c>
      <c r="B3" s="4">
        <v>0.1</v>
      </c>
    </row>
    <row r="4" spans="1:2" x14ac:dyDescent="0.25">
      <c r="A4" t="s">
        <v>17</v>
      </c>
      <c r="B4" s="4">
        <v>0.06</v>
      </c>
    </row>
    <row r="5" spans="1:2" x14ac:dyDescent="0.25">
      <c r="A5" t="s">
        <v>18</v>
      </c>
      <c r="B5" s="4">
        <v>7.0000000000000007E-2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Salários</vt:lpstr>
      <vt:lpstr>Departamentos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Rafacho</dc:creator>
  <cp:lastModifiedBy>SERGIO RAFACHO</cp:lastModifiedBy>
  <dcterms:created xsi:type="dcterms:W3CDTF">2024-04-27T13:28:36Z</dcterms:created>
  <dcterms:modified xsi:type="dcterms:W3CDTF">2024-04-29T16:45:14Z</dcterms:modified>
</cp:coreProperties>
</file>