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580" windowHeight="5265" tabRatio="754"/>
  </bookViews>
  <sheets>
    <sheet name="Dépenses par prog" sheetId="5" r:id="rId1"/>
  </sheets>
  <definedNames>
    <definedName name="_xlnm.Print_Area" localSheetId="0">'Dépenses par prog'!$A$1:$F$26,'Dépenses par prog'!$A$30:$F$55,'Dépenses par prog'!$A$59:$F$84,'Dépenses par prog'!$A$88:$F$113,'Dépenses par prog'!$A$117:$F$142,'Dépenses par prog'!$A$146:$F$171,'Dépenses par prog'!$A$175:$F$200,'Dépenses par prog'!$A$204:$F$230</definedName>
  </definedNames>
  <calcPr calcId="145621"/>
</workbook>
</file>

<file path=xl/calcChain.xml><?xml version="1.0" encoding="utf-8"?>
<calcChain xmlns="http://schemas.openxmlformats.org/spreadsheetml/2006/main">
  <c r="F205" i="5" l="1"/>
  <c r="F176" i="5"/>
  <c r="F147" i="5"/>
  <c r="F118" i="5"/>
  <c r="F89" i="5"/>
  <c r="F60" i="5"/>
  <c r="F31" i="5"/>
  <c r="D138" i="5"/>
  <c r="F138" i="5"/>
  <c r="D134" i="5"/>
  <c r="F134" i="5" s="1"/>
  <c r="D132" i="5"/>
  <c r="F132" i="5" s="1"/>
  <c r="D131" i="5"/>
  <c r="F131" i="5" s="1"/>
  <c r="D130" i="5"/>
  <c r="F130" i="5" s="1"/>
  <c r="D126" i="5"/>
  <c r="F126" i="5" s="1"/>
  <c r="C142" i="5"/>
  <c r="D109" i="5"/>
  <c r="F109" i="5" s="1"/>
  <c r="D12" i="5"/>
  <c r="F12" i="5" s="1"/>
  <c r="D16" i="5"/>
  <c r="F16" i="5" s="1"/>
  <c r="D18" i="5"/>
  <c r="F18" i="5" s="1"/>
  <c r="D20" i="5"/>
  <c r="F20" i="5" s="1"/>
  <c r="C224" i="5"/>
  <c r="C228" i="5"/>
  <c r="D8" i="5"/>
  <c r="C220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12" i="5"/>
  <c r="E211" i="5"/>
  <c r="D9" i="5"/>
  <c r="F9" i="5" s="1"/>
  <c r="D154" i="5"/>
  <c r="F154" i="5" s="1"/>
  <c r="D125" i="5"/>
  <c r="F125" i="5" s="1"/>
  <c r="D183" i="5"/>
  <c r="F183" i="5" s="1"/>
  <c r="D96" i="5"/>
  <c r="F96" i="5" s="1"/>
  <c r="D67" i="5"/>
  <c r="F67" i="5" s="1"/>
  <c r="D38" i="5"/>
  <c r="F38" i="5" s="1"/>
  <c r="D10" i="5"/>
  <c r="F10" i="5" s="1"/>
  <c r="D155" i="5"/>
  <c r="F155" i="5" s="1"/>
  <c r="D184" i="5"/>
  <c r="F184" i="5" s="1"/>
  <c r="D97" i="5"/>
  <c r="F97" i="5" s="1"/>
  <c r="D68" i="5"/>
  <c r="F68" i="5" s="1"/>
  <c r="D39" i="5"/>
  <c r="F39" i="5" s="1"/>
  <c r="D11" i="5"/>
  <c r="F11" i="5" s="1"/>
  <c r="D156" i="5"/>
  <c r="F156" i="5" s="1"/>
  <c r="D127" i="5"/>
  <c r="F127" i="5" s="1"/>
  <c r="D185" i="5"/>
  <c r="F185" i="5" s="1"/>
  <c r="D98" i="5"/>
  <c r="F98" i="5" s="1"/>
  <c r="D69" i="5"/>
  <c r="F69" i="5" s="1"/>
  <c r="D40" i="5"/>
  <c r="F40" i="5" s="1"/>
  <c r="D157" i="5"/>
  <c r="F157" i="5" s="1"/>
  <c r="D128" i="5"/>
  <c r="F128" i="5" s="1"/>
  <c r="D186" i="5"/>
  <c r="F186" i="5" s="1"/>
  <c r="D99" i="5"/>
  <c r="F99" i="5" s="1"/>
  <c r="D70" i="5"/>
  <c r="F70" i="5" s="1"/>
  <c r="D41" i="5"/>
  <c r="F41" i="5" s="1"/>
  <c r="D13" i="5"/>
  <c r="F13" i="5" s="1"/>
  <c r="D158" i="5"/>
  <c r="F158" i="5" s="1"/>
  <c r="D129" i="5"/>
  <c r="F129" i="5" s="1"/>
  <c r="D187" i="5"/>
  <c r="F187" i="5" s="1"/>
  <c r="D100" i="5"/>
  <c r="F100" i="5" s="1"/>
  <c r="D71" i="5"/>
  <c r="F71" i="5" s="1"/>
  <c r="D42" i="5"/>
  <c r="F42" i="5" s="1"/>
  <c r="D14" i="5"/>
  <c r="F14" i="5" s="1"/>
  <c r="D159" i="5"/>
  <c r="F159" i="5" s="1"/>
  <c r="D188" i="5"/>
  <c r="F188" i="5" s="1"/>
  <c r="D72" i="5"/>
  <c r="F72" i="5" s="1"/>
  <c r="D43" i="5"/>
  <c r="F43" i="5" s="1"/>
  <c r="D15" i="5"/>
  <c r="F15" i="5" s="1"/>
  <c r="D160" i="5"/>
  <c r="F160" i="5" s="1"/>
  <c r="D189" i="5"/>
  <c r="F189" i="5" s="1"/>
  <c r="D102" i="5"/>
  <c r="F102" i="5" s="1"/>
  <c r="D73" i="5"/>
  <c r="F73" i="5" s="1"/>
  <c r="D44" i="5"/>
  <c r="F44" i="5" s="1"/>
  <c r="D161" i="5"/>
  <c r="F161" i="5" s="1"/>
  <c r="D190" i="5"/>
  <c r="F190" i="5" s="1"/>
  <c r="D103" i="5"/>
  <c r="F103" i="5" s="1"/>
  <c r="D74" i="5"/>
  <c r="F74" i="5" s="1"/>
  <c r="D45" i="5"/>
  <c r="F45" i="5" s="1"/>
  <c r="D17" i="5"/>
  <c r="F17" i="5" s="1"/>
  <c r="D162" i="5"/>
  <c r="F162" i="5" s="1"/>
  <c r="D133" i="5"/>
  <c r="F133" i="5" s="1"/>
  <c r="D191" i="5"/>
  <c r="F191" i="5" s="1"/>
  <c r="D104" i="5"/>
  <c r="F104" i="5" s="1"/>
  <c r="D75" i="5"/>
  <c r="F75" i="5" s="1"/>
  <c r="D46" i="5"/>
  <c r="F46" i="5" s="1"/>
  <c r="D163" i="5"/>
  <c r="F163" i="5" s="1"/>
  <c r="D192" i="5"/>
  <c r="F192" i="5" s="1"/>
  <c r="D76" i="5"/>
  <c r="F76" i="5" s="1"/>
  <c r="D47" i="5"/>
  <c r="F47" i="5" s="1"/>
  <c r="D19" i="5"/>
  <c r="F19" i="5" s="1"/>
  <c r="D164" i="5"/>
  <c r="F164" i="5" s="1"/>
  <c r="D135" i="5"/>
  <c r="F135" i="5" s="1"/>
  <c r="D193" i="5"/>
  <c r="F193" i="5" s="1"/>
  <c r="D106" i="5"/>
  <c r="F106" i="5" s="1"/>
  <c r="D77" i="5"/>
  <c r="F77" i="5" s="1"/>
  <c r="D48" i="5"/>
  <c r="F48" i="5" s="1"/>
  <c r="D165" i="5"/>
  <c r="F165" i="5" s="1"/>
  <c r="D136" i="5"/>
  <c r="F136" i="5" s="1"/>
  <c r="D194" i="5"/>
  <c r="F194" i="5" s="1"/>
  <c r="D107" i="5"/>
  <c r="F107" i="5" s="1"/>
  <c r="D78" i="5"/>
  <c r="F78" i="5" s="1"/>
  <c r="D49" i="5"/>
  <c r="F49" i="5" s="1"/>
  <c r="D21" i="5"/>
  <c r="F21" i="5" s="1"/>
  <c r="D166" i="5"/>
  <c r="F166" i="5" s="1"/>
  <c r="D137" i="5"/>
  <c r="F137" i="5" s="1"/>
  <c r="D195" i="5"/>
  <c r="F195" i="5" s="1"/>
  <c r="D108" i="5"/>
  <c r="F108" i="5" s="1"/>
  <c r="D79" i="5"/>
  <c r="F79" i="5" s="1"/>
  <c r="D50" i="5"/>
  <c r="F50" i="5" s="1"/>
  <c r="D22" i="5"/>
  <c r="F22" i="5" s="1"/>
  <c r="D167" i="5"/>
  <c r="F167" i="5" s="1"/>
  <c r="D196" i="5"/>
  <c r="F196" i="5" s="1"/>
  <c r="D80" i="5"/>
  <c r="F80" i="5" s="1"/>
  <c r="D51" i="5"/>
  <c r="F51" i="5" s="1"/>
  <c r="D168" i="5"/>
  <c r="F168" i="5" s="1"/>
  <c r="D139" i="5"/>
  <c r="F139" i="5" s="1"/>
  <c r="D197" i="5"/>
  <c r="F197" i="5" s="1"/>
  <c r="D110" i="5"/>
  <c r="F110" i="5" s="1"/>
  <c r="D81" i="5"/>
  <c r="F81" i="5" s="1"/>
  <c r="D52" i="5"/>
  <c r="F52" i="5" s="1"/>
  <c r="D24" i="5"/>
  <c r="F24" i="5" s="1"/>
  <c r="D169" i="5"/>
  <c r="F169" i="5" s="1"/>
  <c r="D140" i="5"/>
  <c r="F140" i="5" s="1"/>
  <c r="D198" i="5"/>
  <c r="F198" i="5" s="1"/>
  <c r="D111" i="5"/>
  <c r="F111" i="5" s="1"/>
  <c r="D82" i="5"/>
  <c r="F82" i="5" s="1"/>
  <c r="D53" i="5"/>
  <c r="F53" i="5" s="1"/>
  <c r="D25" i="5"/>
  <c r="F25" i="5"/>
  <c r="D170" i="5"/>
  <c r="F170" i="5" s="1"/>
  <c r="D141" i="5"/>
  <c r="F141" i="5" s="1"/>
  <c r="D199" i="5"/>
  <c r="F199" i="5" s="1"/>
  <c r="D112" i="5"/>
  <c r="F112" i="5" s="1"/>
  <c r="D83" i="5"/>
  <c r="F83" i="5" s="1"/>
  <c r="D54" i="5"/>
  <c r="F54" i="5" s="1"/>
  <c r="D37" i="5"/>
  <c r="F37" i="5" s="1"/>
  <c r="D66" i="5"/>
  <c r="F66" i="5" s="1"/>
  <c r="D95" i="5"/>
  <c r="F95" i="5" s="1"/>
  <c r="D182" i="5"/>
  <c r="F182" i="5" s="1"/>
  <c r="D124" i="5"/>
  <c r="F124" i="5" s="1"/>
  <c r="D153" i="5"/>
  <c r="F153" i="5" s="1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D224" i="5" s="1"/>
  <c r="F224" i="5" s="1"/>
  <c r="B225" i="5"/>
  <c r="B226" i="5"/>
  <c r="B227" i="5"/>
  <c r="B228" i="5"/>
  <c r="E200" i="5"/>
  <c r="B200" i="5"/>
  <c r="E171" i="5"/>
  <c r="B171" i="5"/>
  <c r="E142" i="5"/>
  <c r="B142" i="5"/>
  <c r="E113" i="5"/>
  <c r="B113" i="5"/>
  <c r="E84" i="5"/>
  <c r="B84" i="5"/>
  <c r="E55" i="5"/>
  <c r="B55" i="5"/>
  <c r="E26" i="5"/>
  <c r="B26" i="5"/>
  <c r="C171" i="5"/>
  <c r="C84" i="5"/>
  <c r="E229" i="5"/>
  <c r="C55" i="5"/>
  <c r="C200" i="5"/>
  <c r="C213" i="5"/>
  <c r="C217" i="5"/>
  <c r="D105" i="5"/>
  <c r="F105" i="5" s="1"/>
  <c r="D101" i="5"/>
  <c r="F101" i="5" s="1"/>
  <c r="C113" i="5"/>
  <c r="C26" i="5"/>
  <c r="C215" i="5"/>
  <c r="C223" i="5"/>
  <c r="C227" i="5"/>
  <c r="C219" i="5"/>
  <c r="C211" i="5"/>
  <c r="C225" i="5"/>
  <c r="C221" i="5"/>
  <c r="C218" i="5"/>
  <c r="C226" i="5"/>
  <c r="F8" i="5"/>
  <c r="D23" i="5"/>
  <c r="D26" i="5" s="1"/>
  <c r="C214" i="5"/>
  <c r="C222" i="5"/>
  <c r="C212" i="5"/>
  <c r="C216" i="5"/>
  <c r="D55" i="5"/>
  <c r="D220" i="5"/>
  <c r="F220" i="5" s="1"/>
  <c r="D200" i="5"/>
  <c r="D171" i="5"/>
  <c r="D113" i="5" l="1"/>
  <c r="D84" i="5"/>
  <c r="F23" i="5"/>
  <c r="D227" i="5"/>
  <c r="F227" i="5" s="1"/>
  <c r="D217" i="5"/>
  <c r="F217" i="5" s="1"/>
  <c r="B229" i="5"/>
  <c r="D212" i="5"/>
  <c r="F212" i="5" s="1"/>
  <c r="D142" i="5"/>
  <c r="D226" i="5"/>
  <c r="F226" i="5" s="1"/>
  <c r="D218" i="5"/>
  <c r="F218" i="5" s="1"/>
  <c r="D228" i="5"/>
  <c r="F228" i="5" s="1"/>
  <c r="D219" i="5"/>
  <c r="F219" i="5" s="1"/>
  <c r="D222" i="5"/>
  <c r="F222" i="5" s="1"/>
  <c r="D221" i="5"/>
  <c r="F221" i="5" s="1"/>
  <c r="F200" i="5"/>
  <c r="D213" i="5"/>
  <c r="F213" i="5" s="1"/>
  <c r="F171" i="5"/>
  <c r="D223" i="5"/>
  <c r="F223" i="5" s="1"/>
  <c r="F142" i="5"/>
  <c r="D214" i="5"/>
  <c r="F214" i="5" s="1"/>
  <c r="D225" i="5"/>
  <c r="F225" i="5" s="1"/>
  <c r="D215" i="5"/>
  <c r="F215" i="5" s="1"/>
  <c r="F113" i="5"/>
  <c r="F84" i="5"/>
  <c r="F55" i="5"/>
  <c r="F26" i="5"/>
  <c r="D211" i="5"/>
  <c r="C229" i="5"/>
  <c r="D216" i="5"/>
  <c r="F216" i="5" s="1"/>
  <c r="D229" i="5" l="1"/>
  <c r="F211" i="5"/>
  <c r="F229" i="5" s="1"/>
  <c r="C230" i="5" s="1"/>
  <c r="E230" i="5" l="1"/>
  <c r="B230" i="5"/>
  <c r="F230" i="5" l="1"/>
</calcChain>
</file>

<file path=xl/sharedStrings.xml><?xml version="1.0" encoding="utf-8"?>
<sst xmlns="http://schemas.openxmlformats.org/spreadsheetml/2006/main" count="279" uniqueCount="39">
  <si>
    <t>TOTAL</t>
  </si>
  <si>
    <t>RSS 01  Bas-Saint-Laurent</t>
  </si>
  <si>
    <t>RSS 02  Saguenay--Lac-Saint-Jean</t>
  </si>
  <si>
    <t>RSS 03  Capitale Nationale</t>
  </si>
  <si>
    <t>RSS 04  Mauricie et Centre-du-Québec</t>
  </si>
  <si>
    <t>RSS 05  Estrie</t>
  </si>
  <si>
    <t>RSS 06  Montréal</t>
  </si>
  <si>
    <t>RSS 07  Outaouais</t>
  </si>
  <si>
    <t>RSS 08  Abitibi-Témiscamingue</t>
  </si>
  <si>
    <t>RSS 09  Côte-Nord</t>
  </si>
  <si>
    <t>RSS 10  Nord-du-Québec</t>
  </si>
  <si>
    <t>RSS 11  Gaspésie--Îles-de-la-Madeleine</t>
  </si>
  <si>
    <t>RSS 12  Chaudière-Appalaches</t>
  </si>
  <si>
    <t>RSS 13  Laval</t>
  </si>
  <si>
    <t>RSS 14  Lanaudière</t>
  </si>
  <si>
    <t>RSS 15  Laurentides</t>
  </si>
  <si>
    <t>RSS 16  Montérégie</t>
  </si>
  <si>
    <t>RSS 17  Nunavik</t>
  </si>
  <si>
    <t>RSS 18  Terres-Cries-de-la-Baie-James</t>
  </si>
  <si>
    <t>SERVICES GÉNÉRAUX</t>
  </si>
  <si>
    <t>SOUS</t>
  </si>
  <si>
    <t>ACTIVITÉS</t>
  </si>
  <si>
    <t>Organismes</t>
  </si>
  <si>
    <t>GRAND</t>
  </si>
  <si>
    <t xml:space="preserve">DE </t>
  </si>
  <si>
    <t>SERVICES</t>
  </si>
  <si>
    <t>communautaires</t>
  </si>
  <si>
    <t>SOUTIEN</t>
  </si>
  <si>
    <t>ET SOUTIEN</t>
  </si>
  <si>
    <t xml:space="preserve">TOTAL </t>
  </si>
  <si>
    <t>DÉFICIENCE PHYSIQUE</t>
  </si>
  <si>
    <t>SANTÉ MENTALE</t>
  </si>
  <si>
    <t>SANTÉ PHYSIQUE</t>
  </si>
  <si>
    <t>SANTÉ PUBLIQUE</t>
  </si>
  <si>
    <t>ENSEMBLE DES CLIENTÈLES</t>
  </si>
  <si>
    <t>SOUTIEN À L'AUTONOMIE DES PA</t>
  </si>
  <si>
    <t>DÉFICIENCE INTELLECTUELLE ET TSA</t>
  </si>
  <si>
    <t>DGFIB</t>
  </si>
  <si>
    <t>SERVICES À DOMICILE, 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</si>
</sst>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C]d\ mmm\ yyyy;@"/>
  </numFmts>
  <fonts count="10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name val="Arial"/>
      <family val="2"/>
    </font>
    <font>
      <b/>
      <sz val="18"/>
      <name val="Times New Roman"/>
      <family val="1"/>
    </font>
    <font>
      <b/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/>
    <xf numFmtId="3" fontId="2" fillId="0" borderId="4" xfId="0" applyNumberFormat="1" applyFont="1" applyBorder="1"/>
    <xf numFmtId="0" fontId="5" fillId="0" borderId="5" xfId="0" applyFont="1" applyBorder="1"/>
    <xf numFmtId="3" fontId="2" fillId="0" borderId="5" xfId="0" applyNumberFormat="1" applyFont="1" applyBorder="1"/>
    <xf numFmtId="0" fontId="5" fillId="0" borderId="5" xfId="0" applyFont="1" applyFill="1" applyBorder="1"/>
    <xf numFmtId="3" fontId="4" fillId="0" borderId="5" xfId="0" applyNumberFormat="1" applyFont="1" applyBorder="1"/>
    <xf numFmtId="3" fontId="2" fillId="0" borderId="7" xfId="0" applyNumberFormat="1" applyFont="1" applyBorder="1"/>
    <xf numFmtId="0" fontId="6" fillId="0" borderId="1" xfId="0" applyFont="1" applyBorder="1"/>
    <xf numFmtId="3" fontId="4" fillId="0" borderId="1" xfId="0" applyNumberFormat="1" applyFont="1" applyBorder="1"/>
    <xf numFmtId="3" fontId="2" fillId="0" borderId="0" xfId="0" applyNumberFormat="1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3" fontId="4" fillId="0" borderId="4" xfId="0" applyNumberFormat="1" applyFont="1" applyBorder="1"/>
    <xf numFmtId="0" fontId="5" fillId="0" borderId="6" xfId="0" applyFont="1" applyBorder="1"/>
    <xf numFmtId="0" fontId="5" fillId="0" borderId="8" xfId="0" applyFont="1" applyBorder="1"/>
    <xf numFmtId="2" fontId="2" fillId="0" borderId="0" xfId="0" applyNumberFormat="1" applyFont="1"/>
    <xf numFmtId="0" fontId="5" fillId="0" borderId="7" xfId="0" applyFont="1" applyBorder="1"/>
    <xf numFmtId="0" fontId="3" fillId="0" borderId="0" xfId="0" applyFont="1"/>
    <xf numFmtId="0" fontId="6" fillId="0" borderId="0" xfId="0" applyFont="1" applyBorder="1"/>
    <xf numFmtId="3" fontId="4" fillId="0" borderId="0" xfId="0" applyNumberFormat="1" applyFont="1" applyBorder="1"/>
    <xf numFmtId="10" fontId="2" fillId="0" borderId="1" xfId="1" applyNumberFormat="1" applyFont="1" applyBorder="1"/>
    <xf numFmtId="10" fontId="2" fillId="0" borderId="1" xfId="0" applyNumberFormat="1" applyFont="1" applyBorder="1"/>
    <xf numFmtId="0" fontId="9" fillId="0" borderId="0" xfId="0" applyFont="1" applyAlignment="1">
      <alignment horizontal="left"/>
    </xf>
    <xf numFmtId="3" fontId="4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showZeros="0" tabSelected="1" workbookViewId="0">
      <selection activeCell="A3" sqref="A3"/>
    </sheetView>
  </sheetViews>
  <sheetFormatPr baseColWidth="10" defaultRowHeight="12.75" x14ac:dyDescent="0.2"/>
  <cols>
    <col min="1" max="1" width="30.7109375" style="1" customWidth="1"/>
    <col min="2" max="2" width="12.28515625" style="1" bestFit="1" customWidth="1"/>
    <col min="3" max="3" width="11.7109375" style="1" customWidth="1"/>
    <col min="4" max="4" width="12.28515625" style="1" bestFit="1" customWidth="1"/>
    <col min="5" max="5" width="14" style="1" customWidth="1"/>
    <col min="6" max="6" width="14.7109375" style="1" bestFit="1" customWidth="1"/>
    <col min="7" max="16384" width="11.42578125" style="1"/>
  </cols>
  <sheetData>
    <row r="1" spans="1:7" ht="22.5" x14ac:dyDescent="0.3">
      <c r="A1" s="16" t="s">
        <v>38</v>
      </c>
      <c r="F1" s="2" t="s">
        <v>37</v>
      </c>
    </row>
    <row r="2" spans="1:7" ht="22.5" x14ac:dyDescent="0.3">
      <c r="A2" s="16" t="s">
        <v>19</v>
      </c>
      <c r="F2" s="3">
        <v>42808</v>
      </c>
    </row>
    <row r="3" spans="1:7" ht="18.75" x14ac:dyDescent="0.3">
      <c r="A3" s="28"/>
    </row>
    <row r="5" spans="1:7" x14ac:dyDescent="0.2">
      <c r="B5" s="17" t="s">
        <v>20</v>
      </c>
      <c r="C5" s="17" t="s">
        <v>21</v>
      </c>
      <c r="D5" s="17" t="s">
        <v>0</v>
      </c>
      <c r="E5" s="17" t="s">
        <v>22</v>
      </c>
      <c r="F5" s="17" t="s">
        <v>23</v>
      </c>
    </row>
    <row r="6" spans="1:7" x14ac:dyDescent="0.2">
      <c r="B6" s="4" t="s">
        <v>0</v>
      </c>
      <c r="C6" s="4" t="s">
        <v>24</v>
      </c>
      <c r="D6" s="4" t="s">
        <v>25</v>
      </c>
      <c r="E6" s="4" t="s">
        <v>26</v>
      </c>
      <c r="F6" s="4" t="s">
        <v>0</v>
      </c>
    </row>
    <row r="7" spans="1:7" x14ac:dyDescent="0.2">
      <c r="B7" s="5" t="s">
        <v>25</v>
      </c>
      <c r="C7" s="5" t="s">
        <v>27</v>
      </c>
      <c r="D7" s="5" t="s">
        <v>28</v>
      </c>
      <c r="E7" s="5"/>
      <c r="F7" s="5"/>
    </row>
    <row r="8" spans="1:7" x14ac:dyDescent="0.2">
      <c r="A8" s="6" t="s">
        <v>1</v>
      </c>
      <c r="B8" s="7">
        <v>5131500.8342046198</v>
      </c>
      <c r="C8" s="7">
        <v>941897.81909808202</v>
      </c>
      <c r="D8" s="7">
        <f t="shared" ref="D8:D25" si="0">SUM(B8,C8)</f>
        <v>6073398.6533027021</v>
      </c>
      <c r="E8" s="7"/>
      <c r="F8" s="18">
        <f>SUM(D8:E8)</f>
        <v>6073398.6533027021</v>
      </c>
      <c r="G8" s="15"/>
    </row>
    <row r="9" spans="1:7" x14ac:dyDescent="0.2">
      <c r="A9" s="8" t="s">
        <v>2</v>
      </c>
      <c r="B9" s="9">
        <v>3728192.7286136099</v>
      </c>
      <c r="C9" s="9">
        <v>719094.66061994899</v>
      </c>
      <c r="D9" s="9">
        <f t="shared" si="0"/>
        <v>4447287.3892335594</v>
      </c>
      <c r="E9" s="9"/>
      <c r="F9" s="11">
        <f t="shared" ref="F9:F25" si="1">SUM(D9:E9)</f>
        <v>4447287.3892335594</v>
      </c>
      <c r="G9" s="15"/>
    </row>
    <row r="10" spans="1:7" x14ac:dyDescent="0.2">
      <c r="A10" s="8" t="s">
        <v>3</v>
      </c>
      <c r="B10" s="9">
        <v>12011341.1556694</v>
      </c>
      <c r="C10" s="9">
        <v>2094547.62853504</v>
      </c>
      <c r="D10" s="9">
        <f t="shared" si="0"/>
        <v>14105888.78420444</v>
      </c>
      <c r="E10" s="9"/>
      <c r="F10" s="11">
        <f t="shared" si="1"/>
        <v>14105888.78420444</v>
      </c>
      <c r="G10" s="15"/>
    </row>
    <row r="11" spans="1:7" x14ac:dyDescent="0.2">
      <c r="A11" s="10" t="s">
        <v>4</v>
      </c>
      <c r="B11" s="9">
        <v>5133887.42257566</v>
      </c>
      <c r="C11" s="9">
        <v>924960.20980019704</v>
      </c>
      <c r="D11" s="9">
        <f t="shared" si="0"/>
        <v>6058847.6323758569</v>
      </c>
      <c r="E11" s="9"/>
      <c r="F11" s="11">
        <f t="shared" si="1"/>
        <v>6058847.6323758569</v>
      </c>
      <c r="G11" s="15"/>
    </row>
    <row r="12" spans="1:7" x14ac:dyDescent="0.2">
      <c r="A12" s="8" t="s">
        <v>5</v>
      </c>
      <c r="B12" s="9">
        <v>5118090.4209787603</v>
      </c>
      <c r="C12" s="9">
        <v>1016139.77676416</v>
      </c>
      <c r="D12" s="9">
        <f t="shared" si="0"/>
        <v>6134230.1977429204</v>
      </c>
      <c r="E12" s="9"/>
      <c r="F12" s="11">
        <f t="shared" si="1"/>
        <v>6134230.1977429204</v>
      </c>
      <c r="G12" s="15"/>
    </row>
    <row r="13" spans="1:7" x14ac:dyDescent="0.2">
      <c r="A13" s="8" t="s">
        <v>6</v>
      </c>
      <c r="B13" s="9">
        <v>19671659.681244001</v>
      </c>
      <c r="C13" s="9">
        <v>3738450.45010994</v>
      </c>
      <c r="D13" s="9">
        <f t="shared" si="0"/>
        <v>23410110.131353941</v>
      </c>
      <c r="E13" s="9"/>
      <c r="F13" s="11">
        <f t="shared" si="1"/>
        <v>23410110.131353941</v>
      </c>
      <c r="G13" s="15"/>
    </row>
    <row r="14" spans="1:7" x14ac:dyDescent="0.2">
      <c r="A14" s="8" t="s">
        <v>7</v>
      </c>
      <c r="B14" s="9">
        <v>3085862.9661380998</v>
      </c>
      <c r="C14" s="9">
        <v>555922.05616996496</v>
      </c>
      <c r="D14" s="9">
        <f t="shared" si="0"/>
        <v>3641785.0223080646</v>
      </c>
      <c r="E14" s="9"/>
      <c r="F14" s="11">
        <f t="shared" si="1"/>
        <v>3641785.0223080646</v>
      </c>
      <c r="G14" s="15"/>
    </row>
    <row r="15" spans="1:7" x14ac:dyDescent="0.2">
      <c r="A15" s="8" t="s">
        <v>8</v>
      </c>
      <c r="B15" s="9">
        <v>901450.31043023895</v>
      </c>
      <c r="C15" s="9">
        <v>174106.65026176101</v>
      </c>
      <c r="D15" s="9">
        <f t="shared" si="0"/>
        <v>1075556.9606919999</v>
      </c>
      <c r="E15" s="9"/>
      <c r="F15" s="11">
        <f t="shared" si="1"/>
        <v>1075556.9606919999</v>
      </c>
      <c r="G15" s="15"/>
    </row>
    <row r="16" spans="1:7" x14ac:dyDescent="0.2">
      <c r="A16" s="8" t="s">
        <v>9</v>
      </c>
      <c r="B16" s="9">
        <v>773420.24015555496</v>
      </c>
      <c r="C16" s="9">
        <v>132696.22809154799</v>
      </c>
      <c r="D16" s="9">
        <f t="shared" si="0"/>
        <v>906116.46824710292</v>
      </c>
      <c r="E16" s="9"/>
      <c r="F16" s="11">
        <f t="shared" si="1"/>
        <v>906116.46824710292</v>
      </c>
      <c r="G16" s="15"/>
    </row>
    <row r="17" spans="1:7" x14ac:dyDescent="0.2">
      <c r="A17" s="8" t="s">
        <v>10</v>
      </c>
      <c r="B17" s="9">
        <v>239596.338165297</v>
      </c>
      <c r="C17" s="9">
        <v>55451.301670483597</v>
      </c>
      <c r="D17" s="9">
        <f t="shared" si="0"/>
        <v>295047.6398357806</v>
      </c>
      <c r="E17" s="9"/>
      <c r="F17" s="11">
        <f t="shared" si="1"/>
        <v>295047.6398357806</v>
      </c>
      <c r="G17" s="15"/>
    </row>
    <row r="18" spans="1:7" x14ac:dyDescent="0.2">
      <c r="A18" s="8" t="s">
        <v>11</v>
      </c>
      <c r="B18" s="9">
        <v>1329921.89222572</v>
      </c>
      <c r="C18" s="9">
        <v>226209.04674776399</v>
      </c>
      <c r="D18" s="9">
        <f t="shared" si="0"/>
        <v>1556130.9389734841</v>
      </c>
      <c r="E18" s="9"/>
      <c r="F18" s="11">
        <f t="shared" si="1"/>
        <v>1556130.9389734841</v>
      </c>
      <c r="G18" s="15"/>
    </row>
    <row r="19" spans="1:7" x14ac:dyDescent="0.2">
      <c r="A19" s="8" t="s">
        <v>12</v>
      </c>
      <c r="B19" s="9">
        <v>6139001.0626182295</v>
      </c>
      <c r="C19" s="9">
        <v>1276727.58981712</v>
      </c>
      <c r="D19" s="9">
        <f t="shared" si="0"/>
        <v>7415728.6524353493</v>
      </c>
      <c r="E19" s="9"/>
      <c r="F19" s="11">
        <f t="shared" si="1"/>
        <v>7415728.6524353493</v>
      </c>
      <c r="G19" s="15"/>
    </row>
    <row r="20" spans="1:7" x14ac:dyDescent="0.2">
      <c r="A20" s="8" t="s">
        <v>13</v>
      </c>
      <c r="B20" s="9">
        <v>4777304.3632434299</v>
      </c>
      <c r="C20" s="9">
        <v>940565.630953477</v>
      </c>
      <c r="D20" s="9">
        <f t="shared" si="0"/>
        <v>5717869.9941969067</v>
      </c>
      <c r="E20" s="9"/>
      <c r="F20" s="11">
        <f t="shared" si="1"/>
        <v>5717869.9941969067</v>
      </c>
      <c r="G20" s="15"/>
    </row>
    <row r="21" spans="1:7" x14ac:dyDescent="0.2">
      <c r="A21" s="8" t="s">
        <v>14</v>
      </c>
      <c r="B21" s="9">
        <v>4736254.4182492699</v>
      </c>
      <c r="C21" s="9">
        <v>857511.53643168404</v>
      </c>
      <c r="D21" s="9">
        <f t="shared" si="0"/>
        <v>5593765.9546809541</v>
      </c>
      <c r="E21" s="9"/>
      <c r="F21" s="11">
        <f t="shared" si="1"/>
        <v>5593765.9546809541</v>
      </c>
      <c r="G21" s="15"/>
    </row>
    <row r="22" spans="1:7" x14ac:dyDescent="0.2">
      <c r="A22" s="8" t="s">
        <v>15</v>
      </c>
      <c r="B22" s="9">
        <v>5015077.3733641896</v>
      </c>
      <c r="C22" s="9">
        <v>902146.96716798795</v>
      </c>
      <c r="D22" s="9">
        <f t="shared" si="0"/>
        <v>5917224.3405321781</v>
      </c>
      <c r="E22" s="9"/>
      <c r="F22" s="11">
        <f t="shared" si="1"/>
        <v>5917224.3405321781</v>
      </c>
      <c r="G22" s="15"/>
    </row>
    <row r="23" spans="1:7" x14ac:dyDescent="0.2">
      <c r="A23" s="8" t="s">
        <v>16</v>
      </c>
      <c r="B23" s="9">
        <v>11693733.541559299</v>
      </c>
      <c r="C23" s="9">
        <v>2191637.6487686802</v>
      </c>
      <c r="D23" s="9">
        <f t="shared" si="0"/>
        <v>13885371.19032798</v>
      </c>
      <c r="E23" s="9"/>
      <c r="F23" s="11">
        <f t="shared" si="1"/>
        <v>13885371.19032798</v>
      </c>
      <c r="G23" s="15"/>
    </row>
    <row r="24" spans="1:7" x14ac:dyDescent="0.2">
      <c r="A24" s="19" t="s">
        <v>17</v>
      </c>
      <c r="B24" s="9">
        <v>95211.240956821406</v>
      </c>
      <c r="C24" s="9">
        <v>19780.361143982798</v>
      </c>
      <c r="D24" s="9">
        <f t="shared" si="0"/>
        <v>114991.6021008042</v>
      </c>
      <c r="E24" s="9"/>
      <c r="F24" s="11">
        <f t="shared" si="1"/>
        <v>114991.6021008042</v>
      </c>
      <c r="G24" s="15"/>
    </row>
    <row r="25" spans="1:7" x14ac:dyDescent="0.2">
      <c r="A25" s="20" t="s">
        <v>18</v>
      </c>
      <c r="B25" s="12">
        <v>47131.000000000102</v>
      </c>
      <c r="C25" s="12">
        <v>11200.3324051987</v>
      </c>
      <c r="D25" s="9">
        <f t="shared" si="0"/>
        <v>58331.332405198802</v>
      </c>
      <c r="E25" s="12"/>
      <c r="F25" s="11">
        <f t="shared" si="1"/>
        <v>58331.332405198802</v>
      </c>
      <c r="G25" s="15"/>
    </row>
    <row r="26" spans="1:7" x14ac:dyDescent="0.2">
      <c r="A26" s="13" t="s">
        <v>29</v>
      </c>
      <c r="B26" s="14">
        <f>SUM(B8:B25)</f>
        <v>89628636.990392208</v>
      </c>
      <c r="C26" s="14">
        <f>SUM(C8:C25)</f>
        <v>16779045.894557022</v>
      </c>
      <c r="D26" s="14">
        <f>SUM(D8:D25)</f>
        <v>106407682.88494924</v>
      </c>
      <c r="E26" s="14">
        <f>SUM(E8:E25)</f>
        <v>0</v>
      </c>
      <c r="F26" s="14">
        <f>SUM(F8:F25)</f>
        <v>106407682.88494924</v>
      </c>
      <c r="G26" s="29"/>
    </row>
    <row r="27" spans="1:7" x14ac:dyDescent="0.2">
      <c r="C27" s="21"/>
      <c r="D27" s="15"/>
    </row>
    <row r="30" spans="1:7" ht="22.5" x14ac:dyDescent="0.3">
      <c r="A30" s="16" t="s">
        <v>38</v>
      </c>
      <c r="F30" s="2" t="s">
        <v>37</v>
      </c>
    </row>
    <row r="31" spans="1:7" ht="22.5" x14ac:dyDescent="0.3">
      <c r="A31" s="16" t="s">
        <v>30</v>
      </c>
      <c r="F31" s="3">
        <f>F2</f>
        <v>42808</v>
      </c>
    </row>
    <row r="32" spans="1:7" ht="18.75" x14ac:dyDescent="0.3">
      <c r="A32" s="28"/>
    </row>
    <row r="34" spans="1:7" x14ac:dyDescent="0.2">
      <c r="B34" s="17" t="s">
        <v>20</v>
      </c>
      <c r="C34" s="17" t="s">
        <v>21</v>
      </c>
      <c r="D34" s="17" t="s">
        <v>0</v>
      </c>
      <c r="E34" s="17" t="s">
        <v>22</v>
      </c>
      <c r="F34" s="17" t="s">
        <v>23</v>
      </c>
    </row>
    <row r="35" spans="1:7" x14ac:dyDescent="0.2">
      <c r="B35" s="4" t="s">
        <v>0</v>
      </c>
      <c r="C35" s="4" t="s">
        <v>24</v>
      </c>
      <c r="D35" s="4" t="s">
        <v>25</v>
      </c>
      <c r="E35" s="4" t="s">
        <v>26</v>
      </c>
      <c r="F35" s="4" t="s">
        <v>0</v>
      </c>
    </row>
    <row r="36" spans="1:7" x14ac:dyDescent="0.2">
      <c r="B36" s="5" t="s">
        <v>25</v>
      </c>
      <c r="C36" s="5" t="s">
        <v>27</v>
      </c>
      <c r="D36" s="5" t="s">
        <v>28</v>
      </c>
      <c r="E36" s="5"/>
      <c r="F36" s="5"/>
    </row>
    <row r="37" spans="1:7" x14ac:dyDescent="0.2">
      <c r="A37" s="6" t="s">
        <v>1</v>
      </c>
      <c r="B37" s="7">
        <v>7878850.5353773003</v>
      </c>
      <c r="C37" s="7">
        <v>1446179.6608909401</v>
      </c>
      <c r="D37" s="7">
        <f t="shared" ref="D37:D54" si="2">SUM(B37,C37)</f>
        <v>9325030.19626824</v>
      </c>
      <c r="E37" s="7">
        <v>0</v>
      </c>
      <c r="F37" s="18">
        <f>SUM(D37:E37)</f>
        <v>9325030.19626824</v>
      </c>
      <c r="G37" s="15"/>
    </row>
    <row r="38" spans="1:7" x14ac:dyDescent="0.2">
      <c r="A38" s="8" t="s">
        <v>2</v>
      </c>
      <c r="B38" s="9">
        <v>10402167.7892216</v>
      </c>
      <c r="C38" s="9">
        <v>2006372.4867795899</v>
      </c>
      <c r="D38" s="9">
        <f t="shared" si="2"/>
        <v>12408540.276001189</v>
      </c>
      <c r="E38" s="9">
        <v>348816</v>
      </c>
      <c r="F38" s="11">
        <f t="shared" ref="F38:F54" si="3">SUM(D38:E38)</f>
        <v>12757356.276001189</v>
      </c>
      <c r="G38" s="15"/>
    </row>
    <row r="39" spans="1:7" x14ac:dyDescent="0.2">
      <c r="A39" s="8" t="s">
        <v>3</v>
      </c>
      <c r="B39" s="9">
        <v>25907064.345050201</v>
      </c>
      <c r="C39" s="9">
        <v>4517695.3583253399</v>
      </c>
      <c r="D39" s="9">
        <f t="shared" si="2"/>
        <v>30424759.703375541</v>
      </c>
      <c r="E39" s="9">
        <v>0</v>
      </c>
      <c r="F39" s="11">
        <f t="shared" si="3"/>
        <v>30424759.703375541</v>
      </c>
      <c r="G39" s="15"/>
    </row>
    <row r="40" spans="1:7" x14ac:dyDescent="0.2">
      <c r="A40" s="10" t="s">
        <v>4</v>
      </c>
      <c r="B40" s="9">
        <v>15381741.394213701</v>
      </c>
      <c r="C40" s="9">
        <v>2771291.5332970801</v>
      </c>
      <c r="D40" s="9">
        <f t="shared" si="2"/>
        <v>18153032.927510779</v>
      </c>
      <c r="E40" s="9">
        <v>0</v>
      </c>
      <c r="F40" s="11">
        <f t="shared" si="3"/>
        <v>18153032.927510779</v>
      </c>
      <c r="G40" s="15"/>
    </row>
    <row r="41" spans="1:7" x14ac:dyDescent="0.2">
      <c r="A41" s="8" t="s">
        <v>5</v>
      </c>
      <c r="B41" s="9">
        <v>12537630.551920399</v>
      </c>
      <c r="C41" s="9">
        <v>2489206.7279545101</v>
      </c>
      <c r="D41" s="9">
        <f t="shared" si="2"/>
        <v>15026837.27987491</v>
      </c>
      <c r="E41" s="9">
        <v>175513</v>
      </c>
      <c r="F41" s="11">
        <f t="shared" si="3"/>
        <v>15202350.27987491</v>
      </c>
      <c r="G41" s="15"/>
    </row>
    <row r="42" spans="1:7" x14ac:dyDescent="0.2">
      <c r="A42" s="8" t="s">
        <v>6</v>
      </c>
      <c r="B42" s="9">
        <v>47390191.859776199</v>
      </c>
      <c r="C42" s="9">
        <v>9023020.6264390796</v>
      </c>
      <c r="D42" s="9">
        <f t="shared" si="2"/>
        <v>56413212.486215279</v>
      </c>
      <c r="E42" s="9">
        <v>0</v>
      </c>
      <c r="F42" s="11">
        <f t="shared" si="3"/>
        <v>56413212.486215279</v>
      </c>
      <c r="G42" s="15"/>
    </row>
    <row r="43" spans="1:7" x14ac:dyDescent="0.2">
      <c r="A43" s="8" t="s">
        <v>7</v>
      </c>
      <c r="B43" s="9">
        <v>9336131.9876325503</v>
      </c>
      <c r="C43" s="9">
        <v>1681915.8038421399</v>
      </c>
      <c r="D43" s="9">
        <f t="shared" si="2"/>
        <v>11018047.791474691</v>
      </c>
      <c r="E43" s="9">
        <v>833779</v>
      </c>
      <c r="F43" s="11">
        <f t="shared" si="3"/>
        <v>11851826.791474691</v>
      </c>
      <c r="G43" s="15"/>
    </row>
    <row r="44" spans="1:7" x14ac:dyDescent="0.2">
      <c r="A44" s="8" t="s">
        <v>8</v>
      </c>
      <c r="B44" s="9">
        <v>5450014.8996423399</v>
      </c>
      <c r="C44" s="9">
        <v>1052619.12617295</v>
      </c>
      <c r="D44" s="9">
        <f t="shared" si="2"/>
        <v>6502634.0258152895</v>
      </c>
      <c r="E44" s="9">
        <v>0</v>
      </c>
      <c r="F44" s="11">
        <f t="shared" si="3"/>
        <v>6502634.0258152895</v>
      </c>
      <c r="G44" s="15"/>
    </row>
    <row r="45" spans="1:7" x14ac:dyDescent="0.2">
      <c r="A45" s="8" t="s">
        <v>9</v>
      </c>
      <c r="B45" s="9">
        <v>4269980.9286358701</v>
      </c>
      <c r="C45" s="9">
        <v>720921.36166402604</v>
      </c>
      <c r="D45" s="9">
        <f t="shared" si="2"/>
        <v>4990902.2902998962</v>
      </c>
      <c r="E45" s="9">
        <v>0</v>
      </c>
      <c r="F45" s="11">
        <f t="shared" si="3"/>
        <v>4990902.2902998962</v>
      </c>
      <c r="G45" s="15"/>
    </row>
    <row r="46" spans="1:7" x14ac:dyDescent="0.2">
      <c r="A46" s="8" t="s">
        <v>10</v>
      </c>
      <c r="B46" s="9">
        <v>385763.32919008902</v>
      </c>
      <c r="C46" s="9">
        <v>89279.656375933599</v>
      </c>
      <c r="D46" s="9">
        <f t="shared" si="2"/>
        <v>475042.98556602263</v>
      </c>
      <c r="E46" s="9">
        <v>0</v>
      </c>
      <c r="F46" s="11">
        <f t="shared" si="3"/>
        <v>475042.98556602263</v>
      </c>
      <c r="G46" s="15"/>
    </row>
    <row r="47" spans="1:7" x14ac:dyDescent="0.2">
      <c r="A47" s="8" t="s">
        <v>11</v>
      </c>
      <c r="B47" s="9">
        <v>5467114.1637393497</v>
      </c>
      <c r="C47" s="9">
        <v>929837.22604400804</v>
      </c>
      <c r="D47" s="9">
        <f t="shared" si="2"/>
        <v>6396951.3897833582</v>
      </c>
      <c r="E47" s="9">
        <v>0</v>
      </c>
      <c r="F47" s="11">
        <f t="shared" si="3"/>
        <v>6396951.3897833582</v>
      </c>
      <c r="G47" s="15"/>
    </row>
    <row r="48" spans="1:7" x14ac:dyDescent="0.2">
      <c r="A48" s="8" t="s">
        <v>12</v>
      </c>
      <c r="B48" s="9">
        <v>7360784.10487305</v>
      </c>
      <c r="C48" s="9">
        <v>1530821.7173317501</v>
      </c>
      <c r="D48" s="9">
        <f t="shared" si="2"/>
        <v>8891605.8222048003</v>
      </c>
      <c r="E48" s="9">
        <v>0</v>
      </c>
      <c r="F48" s="11">
        <f t="shared" si="3"/>
        <v>8891605.8222048003</v>
      </c>
      <c r="G48" s="15"/>
    </row>
    <row r="49" spans="1:7" x14ac:dyDescent="0.2">
      <c r="A49" s="8" t="s">
        <v>13</v>
      </c>
      <c r="B49" s="9">
        <v>7371103.6907034796</v>
      </c>
      <c r="C49" s="9">
        <v>1451238.24368666</v>
      </c>
      <c r="D49" s="9">
        <f t="shared" si="2"/>
        <v>8822341.9343901388</v>
      </c>
      <c r="E49" s="9">
        <v>14704</v>
      </c>
      <c r="F49" s="11">
        <f t="shared" si="3"/>
        <v>8837045.9343901388</v>
      </c>
      <c r="G49" s="15"/>
    </row>
    <row r="50" spans="1:7" x14ac:dyDescent="0.2">
      <c r="A50" s="8" t="s">
        <v>14</v>
      </c>
      <c r="B50" s="9">
        <v>9821947.4453716408</v>
      </c>
      <c r="C50" s="9">
        <v>1778289.8680821301</v>
      </c>
      <c r="D50" s="9">
        <f t="shared" si="2"/>
        <v>11600237.313453771</v>
      </c>
      <c r="E50" s="9">
        <v>129698</v>
      </c>
      <c r="F50" s="11">
        <f t="shared" si="3"/>
        <v>11729935.313453771</v>
      </c>
      <c r="G50" s="15"/>
    </row>
    <row r="51" spans="1:7" x14ac:dyDescent="0.2">
      <c r="A51" s="8" t="s">
        <v>15</v>
      </c>
      <c r="B51" s="9">
        <v>13326980.6137705</v>
      </c>
      <c r="C51" s="9">
        <v>2397349.8805970498</v>
      </c>
      <c r="D51" s="9">
        <f t="shared" si="2"/>
        <v>15724330.494367549</v>
      </c>
      <c r="E51" s="9"/>
      <c r="F51" s="11">
        <f t="shared" si="3"/>
        <v>15724330.494367549</v>
      </c>
      <c r="G51" s="15"/>
    </row>
    <row r="52" spans="1:7" x14ac:dyDescent="0.2">
      <c r="A52" s="8" t="s">
        <v>16</v>
      </c>
      <c r="B52" s="9">
        <v>26823723.5545827</v>
      </c>
      <c r="C52" s="9">
        <v>5038155.6299523097</v>
      </c>
      <c r="D52" s="9">
        <f t="shared" si="2"/>
        <v>31861879.184535012</v>
      </c>
      <c r="E52" s="9"/>
      <c r="F52" s="11">
        <f t="shared" si="3"/>
        <v>31861879.184535012</v>
      </c>
      <c r="G52" s="15"/>
    </row>
    <row r="53" spans="1:7" x14ac:dyDescent="0.2">
      <c r="A53" s="8" t="s">
        <v>17</v>
      </c>
      <c r="B53" s="9">
        <v>172869.899505448</v>
      </c>
      <c r="C53" s="9">
        <v>37006.170230855401</v>
      </c>
      <c r="D53" s="9">
        <f t="shared" si="2"/>
        <v>209876.06973630341</v>
      </c>
      <c r="E53" s="9"/>
      <c r="F53" s="11">
        <f t="shared" si="3"/>
        <v>209876.06973630341</v>
      </c>
      <c r="G53" s="15"/>
    </row>
    <row r="54" spans="1:7" x14ac:dyDescent="0.2">
      <c r="A54" s="22" t="s">
        <v>18</v>
      </c>
      <c r="B54" s="12">
        <v>711363.00000000198</v>
      </c>
      <c r="C54" s="12">
        <v>169050.138141762</v>
      </c>
      <c r="D54" s="9">
        <f t="shared" si="2"/>
        <v>880413.13814176398</v>
      </c>
      <c r="E54" s="12"/>
      <c r="F54" s="11">
        <f t="shared" si="3"/>
        <v>880413.13814176398</v>
      </c>
      <c r="G54" s="15"/>
    </row>
    <row r="55" spans="1:7" ht="15.75" customHeight="1" x14ac:dyDescent="0.2">
      <c r="A55" s="13" t="s">
        <v>29</v>
      </c>
      <c r="B55" s="14">
        <f>SUM(B37:B54)</f>
        <v>209995424.09320641</v>
      </c>
      <c r="C55" s="14">
        <f>SUM(C37:C54)</f>
        <v>39130251.215808108</v>
      </c>
      <c r="D55" s="14">
        <f>SUM(D37:D54)</f>
        <v>249125675.3090145</v>
      </c>
      <c r="E55" s="14">
        <f>SUM(E37:E54)</f>
        <v>1502510</v>
      </c>
      <c r="F55" s="14">
        <f>SUM(F37:F54)</f>
        <v>250628185.3090145</v>
      </c>
      <c r="G55" s="15"/>
    </row>
    <row r="56" spans="1:7" x14ac:dyDescent="0.2">
      <c r="C56" s="21"/>
      <c r="D56" s="15"/>
    </row>
    <row r="58" spans="1:7" x14ac:dyDescent="0.2">
      <c r="A58" s="23"/>
    </row>
    <row r="59" spans="1:7" ht="22.5" x14ac:dyDescent="0.3">
      <c r="A59" s="16" t="s">
        <v>38</v>
      </c>
      <c r="F59" s="2" t="s">
        <v>37</v>
      </c>
    </row>
    <row r="60" spans="1:7" ht="22.5" x14ac:dyDescent="0.3">
      <c r="A60" s="16" t="s">
        <v>36</v>
      </c>
      <c r="F60" s="3">
        <f>F2</f>
        <v>42808</v>
      </c>
    </row>
    <row r="61" spans="1:7" ht="18.75" x14ac:dyDescent="0.3">
      <c r="A61" s="28"/>
    </row>
    <row r="63" spans="1:7" x14ac:dyDescent="0.2">
      <c r="B63" s="17" t="s">
        <v>20</v>
      </c>
      <c r="C63" s="17" t="s">
        <v>21</v>
      </c>
      <c r="D63" s="17" t="s">
        <v>0</v>
      </c>
      <c r="E63" s="17" t="s">
        <v>22</v>
      </c>
      <c r="F63" s="17" t="s">
        <v>23</v>
      </c>
    </row>
    <row r="64" spans="1:7" x14ac:dyDescent="0.2">
      <c r="B64" s="4" t="s">
        <v>0</v>
      </c>
      <c r="C64" s="4" t="s">
        <v>24</v>
      </c>
      <c r="D64" s="4" t="s">
        <v>25</v>
      </c>
      <c r="E64" s="4" t="s">
        <v>26</v>
      </c>
      <c r="F64" s="4" t="s">
        <v>0</v>
      </c>
    </row>
    <row r="65" spans="1:7" x14ac:dyDescent="0.2">
      <c r="B65" s="5" t="s">
        <v>25</v>
      </c>
      <c r="C65" s="5" t="s">
        <v>27</v>
      </c>
      <c r="D65" s="5" t="s">
        <v>28</v>
      </c>
      <c r="E65" s="5"/>
      <c r="F65" s="5"/>
    </row>
    <row r="66" spans="1:7" x14ac:dyDescent="0.2">
      <c r="A66" s="6" t="s">
        <v>1</v>
      </c>
      <c r="B66" s="7">
        <v>675714.10517685802</v>
      </c>
      <c r="C66" s="7">
        <v>124028.751541369</v>
      </c>
      <c r="D66" s="7">
        <f t="shared" ref="D66:D83" si="4">SUM(B66,C66)</f>
        <v>799742.85671822703</v>
      </c>
      <c r="E66" s="7">
        <v>0</v>
      </c>
      <c r="F66" s="18">
        <f>SUM(D66:E66)</f>
        <v>799742.85671822703</v>
      </c>
      <c r="G66" s="15"/>
    </row>
    <row r="67" spans="1:7" x14ac:dyDescent="0.2">
      <c r="A67" s="8" t="s">
        <v>2</v>
      </c>
      <c r="B67" s="9">
        <v>1900716.86816368</v>
      </c>
      <c r="C67" s="9">
        <v>366610.70141484903</v>
      </c>
      <c r="D67" s="9">
        <f t="shared" si="4"/>
        <v>2267327.5695785289</v>
      </c>
      <c r="E67" s="9">
        <v>339033</v>
      </c>
      <c r="F67" s="11">
        <f t="shared" ref="F67:F83" si="5">SUM(D67:E67)</f>
        <v>2606360.5695785289</v>
      </c>
      <c r="G67" s="15"/>
    </row>
    <row r="68" spans="1:7" x14ac:dyDescent="0.2">
      <c r="A68" s="8" t="s">
        <v>3</v>
      </c>
      <c r="B68" s="9">
        <v>5679312.0627942802</v>
      </c>
      <c r="C68" s="9">
        <v>990363.14585249103</v>
      </c>
      <c r="D68" s="9">
        <f t="shared" si="4"/>
        <v>6669675.2086467715</v>
      </c>
      <c r="E68" s="9">
        <v>0</v>
      </c>
      <c r="F68" s="11">
        <f t="shared" si="5"/>
        <v>6669675.2086467715</v>
      </c>
      <c r="G68" s="15"/>
    </row>
    <row r="69" spans="1:7" x14ac:dyDescent="0.2">
      <c r="A69" s="10" t="s">
        <v>4</v>
      </c>
      <c r="B69" s="9">
        <v>2916112.94104703</v>
      </c>
      <c r="C69" s="9">
        <v>525389.089346005</v>
      </c>
      <c r="D69" s="9">
        <f t="shared" si="4"/>
        <v>3441502.0303930352</v>
      </c>
      <c r="E69" s="9">
        <v>0</v>
      </c>
      <c r="F69" s="11">
        <f t="shared" si="5"/>
        <v>3441502.0303930352</v>
      </c>
      <c r="G69" s="15"/>
    </row>
    <row r="70" spans="1:7" x14ac:dyDescent="0.2">
      <c r="A70" s="8" t="s">
        <v>5</v>
      </c>
      <c r="B70" s="9">
        <v>3583345.55304224</v>
      </c>
      <c r="C70" s="9">
        <v>711433.29852325399</v>
      </c>
      <c r="D70" s="9">
        <f t="shared" si="4"/>
        <v>4294778.8515654942</v>
      </c>
      <c r="E70" s="9">
        <v>0</v>
      </c>
      <c r="F70" s="11">
        <f t="shared" si="5"/>
        <v>4294778.8515654942</v>
      </c>
      <c r="G70" s="15"/>
    </row>
    <row r="71" spans="1:7" x14ac:dyDescent="0.2">
      <c r="A71" s="8" t="s">
        <v>6</v>
      </c>
      <c r="B71" s="9">
        <v>13285050.221870501</v>
      </c>
      <c r="C71" s="9">
        <v>2524258.1473828801</v>
      </c>
      <c r="D71" s="9">
        <f t="shared" si="4"/>
        <v>15809308.36925338</v>
      </c>
      <c r="E71" s="9">
        <v>0</v>
      </c>
      <c r="F71" s="11">
        <f t="shared" si="5"/>
        <v>15809308.36925338</v>
      </c>
      <c r="G71" s="15"/>
    </row>
    <row r="72" spans="1:7" x14ac:dyDescent="0.2">
      <c r="A72" s="8" t="s">
        <v>7</v>
      </c>
      <c r="B72" s="9">
        <v>1989487.91824933</v>
      </c>
      <c r="C72" s="9">
        <v>358408.72597872</v>
      </c>
      <c r="D72" s="9">
        <f t="shared" si="4"/>
        <v>2347896.64422805</v>
      </c>
      <c r="E72" s="9">
        <v>0</v>
      </c>
      <c r="F72" s="11">
        <f t="shared" si="5"/>
        <v>2347896.64422805</v>
      </c>
      <c r="G72" s="15"/>
    </row>
    <row r="73" spans="1:7" x14ac:dyDescent="0.2">
      <c r="A73" s="8" t="s">
        <v>8</v>
      </c>
      <c r="B73" s="9">
        <v>1070953.93094982</v>
      </c>
      <c r="C73" s="9">
        <v>206844.680560757</v>
      </c>
      <c r="D73" s="9">
        <f t="shared" si="4"/>
        <v>1277798.6115105769</v>
      </c>
      <c r="E73" s="9">
        <v>0</v>
      </c>
      <c r="F73" s="11">
        <f t="shared" si="5"/>
        <v>1277798.6115105769</v>
      </c>
      <c r="G73" s="15"/>
    </row>
    <row r="74" spans="1:7" x14ac:dyDescent="0.2">
      <c r="A74" s="8" t="s">
        <v>9</v>
      </c>
      <c r="B74" s="9">
        <v>1173350.2413511199</v>
      </c>
      <c r="C74" s="9">
        <v>195806.99645189801</v>
      </c>
      <c r="D74" s="9">
        <f t="shared" si="4"/>
        <v>1369157.237803018</v>
      </c>
      <c r="E74" s="9">
        <v>0</v>
      </c>
      <c r="F74" s="11">
        <f t="shared" si="5"/>
        <v>1369157.237803018</v>
      </c>
      <c r="G74" s="15"/>
    </row>
    <row r="75" spans="1:7" x14ac:dyDescent="0.2">
      <c r="A75" s="8" t="s">
        <v>10</v>
      </c>
      <c r="B75" s="9">
        <v>161550.717986106</v>
      </c>
      <c r="C75" s="9">
        <v>37388.708303006599</v>
      </c>
      <c r="D75" s="9">
        <f t="shared" si="4"/>
        <v>198939.4262891126</v>
      </c>
      <c r="E75" s="9">
        <v>0</v>
      </c>
      <c r="F75" s="11">
        <f t="shared" si="5"/>
        <v>198939.4262891126</v>
      </c>
      <c r="G75" s="15"/>
    </row>
    <row r="76" spans="1:7" x14ac:dyDescent="0.2">
      <c r="A76" s="8" t="s">
        <v>11</v>
      </c>
      <c r="B76" s="9">
        <v>1241203.2822654999</v>
      </c>
      <c r="C76" s="9">
        <v>210969.42670163899</v>
      </c>
      <c r="D76" s="9">
        <f t="shared" si="4"/>
        <v>1452172.708967139</v>
      </c>
      <c r="E76" s="9">
        <v>0</v>
      </c>
      <c r="F76" s="11">
        <f t="shared" si="5"/>
        <v>1452172.708967139</v>
      </c>
      <c r="G76" s="15"/>
    </row>
    <row r="77" spans="1:7" x14ac:dyDescent="0.2">
      <c r="A77" s="8" t="s">
        <v>12</v>
      </c>
      <c r="B77" s="9">
        <v>4718737.2823270196</v>
      </c>
      <c r="C77" s="9">
        <v>981355.43812336901</v>
      </c>
      <c r="D77" s="9">
        <f t="shared" si="4"/>
        <v>5700092.7204503883</v>
      </c>
      <c r="E77" s="9">
        <v>0</v>
      </c>
      <c r="F77" s="11">
        <f t="shared" si="5"/>
        <v>5700092.7204503883</v>
      </c>
      <c r="G77" s="15"/>
    </row>
    <row r="78" spans="1:7" x14ac:dyDescent="0.2">
      <c r="A78" s="8" t="s">
        <v>13</v>
      </c>
      <c r="B78" s="9">
        <v>3865882.7531404402</v>
      </c>
      <c r="C78" s="9">
        <v>761123.04647699895</v>
      </c>
      <c r="D78" s="9">
        <f t="shared" si="4"/>
        <v>4627005.7996174395</v>
      </c>
      <c r="E78" s="9">
        <v>0</v>
      </c>
      <c r="F78" s="11">
        <f t="shared" si="5"/>
        <v>4627005.7996174395</v>
      </c>
      <c r="G78" s="15"/>
    </row>
    <row r="79" spans="1:7" x14ac:dyDescent="0.2">
      <c r="A79" s="8" t="s">
        <v>14</v>
      </c>
      <c r="B79" s="9">
        <v>1892674.70763926</v>
      </c>
      <c r="C79" s="9">
        <v>342673.82053201902</v>
      </c>
      <c r="D79" s="9">
        <f t="shared" si="4"/>
        <v>2235348.528171279</v>
      </c>
      <c r="E79" s="9">
        <v>0</v>
      </c>
      <c r="F79" s="11">
        <f t="shared" si="5"/>
        <v>2235348.528171279</v>
      </c>
      <c r="G79" s="15"/>
    </row>
    <row r="80" spans="1:7" x14ac:dyDescent="0.2">
      <c r="A80" s="8" t="s">
        <v>15</v>
      </c>
      <c r="B80" s="9">
        <v>2494960.12257883</v>
      </c>
      <c r="C80" s="9">
        <v>448810.76406597497</v>
      </c>
      <c r="D80" s="9">
        <f t="shared" si="4"/>
        <v>2943770.8866448049</v>
      </c>
      <c r="E80" s="9">
        <v>0</v>
      </c>
      <c r="F80" s="11">
        <f t="shared" si="5"/>
        <v>2943770.8866448049</v>
      </c>
      <c r="G80" s="15"/>
    </row>
    <row r="81" spans="1:7" x14ac:dyDescent="0.2">
      <c r="A81" s="8" t="s">
        <v>16</v>
      </c>
      <c r="B81" s="9">
        <v>9344946.8686012793</v>
      </c>
      <c r="C81" s="9">
        <v>1743126.18344253</v>
      </c>
      <c r="D81" s="9">
        <f t="shared" si="4"/>
        <v>11088073.052043809</v>
      </c>
      <c r="E81" s="9">
        <v>0</v>
      </c>
      <c r="F81" s="11">
        <f t="shared" si="5"/>
        <v>11088073.052043809</v>
      </c>
      <c r="G81" s="15"/>
    </row>
    <row r="82" spans="1:7" x14ac:dyDescent="0.2">
      <c r="A82" s="8" t="s">
        <v>17</v>
      </c>
      <c r="B82" s="9">
        <v>82877.767486783705</v>
      </c>
      <c r="C82" s="9">
        <v>17218.0527763426</v>
      </c>
      <c r="D82" s="9">
        <f t="shared" si="4"/>
        <v>100095.82026312631</v>
      </c>
      <c r="E82" s="9">
        <v>0</v>
      </c>
      <c r="F82" s="11">
        <f t="shared" si="5"/>
        <v>100095.82026312631</v>
      </c>
      <c r="G82" s="15"/>
    </row>
    <row r="83" spans="1:7" x14ac:dyDescent="0.2">
      <c r="A83" s="22" t="s">
        <v>18</v>
      </c>
      <c r="B83" s="12">
        <v>55119.999999999898</v>
      </c>
      <c r="C83" s="12">
        <v>13098.858971262</v>
      </c>
      <c r="D83" s="9">
        <f t="shared" si="4"/>
        <v>68218.8589712619</v>
      </c>
      <c r="E83" s="12"/>
      <c r="F83" s="11">
        <f t="shared" si="5"/>
        <v>68218.8589712619</v>
      </c>
      <c r="G83" s="15"/>
    </row>
    <row r="84" spans="1:7" x14ac:dyDescent="0.2">
      <c r="A84" s="13" t="s">
        <v>29</v>
      </c>
      <c r="B84" s="14">
        <f>SUM(B66:B83)</f>
        <v>56131997.34467008</v>
      </c>
      <c r="C84" s="14">
        <f>SUM(C66:C83)</f>
        <v>10558907.836445365</v>
      </c>
      <c r="D84" s="14">
        <f>SUM(D66:D83)</f>
        <v>66690905.181115434</v>
      </c>
      <c r="E84" s="14">
        <f>SUM(E66:E83)</f>
        <v>339033</v>
      </c>
      <c r="F84" s="14">
        <f>SUM(F66:F83)</f>
        <v>67029938.181115434</v>
      </c>
      <c r="G84" s="29"/>
    </row>
    <row r="85" spans="1:7" x14ac:dyDescent="0.2">
      <c r="C85" s="21"/>
      <c r="D85" s="15"/>
    </row>
    <row r="88" spans="1:7" ht="22.5" x14ac:dyDescent="0.3">
      <c r="A88" s="16" t="s">
        <v>38</v>
      </c>
      <c r="F88" s="2" t="s">
        <v>37</v>
      </c>
    </row>
    <row r="89" spans="1:7" ht="22.5" x14ac:dyDescent="0.3">
      <c r="A89" s="16" t="s">
        <v>35</v>
      </c>
      <c r="F89" s="3">
        <f>F2</f>
        <v>42808</v>
      </c>
    </row>
    <row r="90" spans="1:7" ht="18.75" x14ac:dyDescent="0.3">
      <c r="A90" s="28"/>
    </row>
    <row r="92" spans="1:7" x14ac:dyDescent="0.2">
      <c r="B92" s="17" t="s">
        <v>20</v>
      </c>
      <c r="C92" s="17" t="s">
        <v>21</v>
      </c>
      <c r="D92" s="17" t="s">
        <v>0</v>
      </c>
      <c r="E92" s="17" t="s">
        <v>22</v>
      </c>
      <c r="F92" s="17" t="s">
        <v>23</v>
      </c>
    </row>
    <row r="93" spans="1:7" x14ac:dyDescent="0.2">
      <c r="B93" s="4" t="s">
        <v>0</v>
      </c>
      <c r="C93" s="4" t="s">
        <v>24</v>
      </c>
      <c r="D93" s="4" t="s">
        <v>25</v>
      </c>
      <c r="E93" s="4" t="s">
        <v>26</v>
      </c>
      <c r="F93" s="4" t="s">
        <v>0</v>
      </c>
    </row>
    <row r="94" spans="1:7" x14ac:dyDescent="0.2">
      <c r="B94" s="5" t="s">
        <v>25</v>
      </c>
      <c r="C94" s="5" t="s">
        <v>27</v>
      </c>
      <c r="D94" s="5" t="s">
        <v>28</v>
      </c>
      <c r="E94" s="5"/>
      <c r="F94" s="5"/>
    </row>
    <row r="95" spans="1:7" x14ac:dyDescent="0.2">
      <c r="A95" s="6" t="s">
        <v>1</v>
      </c>
      <c r="B95" s="7">
        <v>16536678.8623372</v>
      </c>
      <c r="C95" s="7">
        <v>3035342.3411213402</v>
      </c>
      <c r="D95" s="7">
        <f t="shared" ref="D95:D112" si="6">SUM(B95,C95)</f>
        <v>19572021.20345854</v>
      </c>
      <c r="E95" s="7">
        <v>3155607</v>
      </c>
      <c r="F95" s="18">
        <f>SUM(D95:E95)</f>
        <v>22727628.20345854</v>
      </c>
      <c r="G95" s="15"/>
    </row>
    <row r="96" spans="1:7" x14ac:dyDescent="0.2">
      <c r="A96" s="8" t="s">
        <v>2</v>
      </c>
      <c r="B96" s="9">
        <v>20769302.4769479</v>
      </c>
      <c r="C96" s="9">
        <v>4005987.7809824902</v>
      </c>
      <c r="D96" s="9">
        <f t="shared" si="6"/>
        <v>24775290.257930391</v>
      </c>
      <c r="E96" s="9">
        <v>2205257</v>
      </c>
      <c r="F96" s="11">
        <f t="shared" ref="F96:F112" si="7">SUM(D96:E96)</f>
        <v>26980547.257930391</v>
      </c>
      <c r="G96" s="15"/>
    </row>
    <row r="97" spans="1:7" x14ac:dyDescent="0.2">
      <c r="A97" s="8" t="s">
        <v>3</v>
      </c>
      <c r="B97" s="9">
        <v>44637827.948238201</v>
      </c>
      <c r="C97" s="9">
        <v>7783981.4438878996</v>
      </c>
      <c r="D97" s="9">
        <f t="shared" si="6"/>
        <v>52421809.392126098</v>
      </c>
      <c r="E97" s="9">
        <v>3948379</v>
      </c>
      <c r="F97" s="11">
        <f t="shared" si="7"/>
        <v>56370188.392126098</v>
      </c>
      <c r="G97" s="15"/>
    </row>
    <row r="98" spans="1:7" x14ac:dyDescent="0.2">
      <c r="A98" s="10" t="s">
        <v>4</v>
      </c>
      <c r="B98" s="9">
        <v>43262943.140272401</v>
      </c>
      <c r="C98" s="9">
        <v>7794580.9227589499</v>
      </c>
      <c r="D98" s="9">
        <f t="shared" si="6"/>
        <v>51057524.063031353</v>
      </c>
      <c r="E98" s="9">
        <v>1572284</v>
      </c>
      <c r="F98" s="11">
        <f t="shared" si="7"/>
        <v>52629808.063031353</v>
      </c>
      <c r="G98" s="15"/>
    </row>
    <row r="99" spans="1:7" x14ac:dyDescent="0.2">
      <c r="A99" s="8" t="s">
        <v>5</v>
      </c>
      <c r="B99" s="9">
        <v>41829376.404925197</v>
      </c>
      <c r="C99" s="9">
        <v>8304756.2090855697</v>
      </c>
      <c r="D99" s="9">
        <f t="shared" si="6"/>
        <v>50134132.614010766</v>
      </c>
      <c r="E99" s="9">
        <v>3674106</v>
      </c>
      <c r="F99" s="11">
        <f t="shared" si="7"/>
        <v>53808238.614010766</v>
      </c>
      <c r="G99" s="15"/>
    </row>
    <row r="100" spans="1:7" x14ac:dyDescent="0.2">
      <c r="A100" s="8" t="s">
        <v>6</v>
      </c>
      <c r="B100" s="9">
        <v>168947122.29193199</v>
      </c>
      <c r="C100" s="9">
        <v>32059036.463145901</v>
      </c>
      <c r="D100" s="9">
        <f t="shared" si="6"/>
        <v>201006158.7550779</v>
      </c>
      <c r="E100" s="9">
        <v>12685831</v>
      </c>
      <c r="F100" s="11">
        <f t="shared" si="7"/>
        <v>213691989.7550779</v>
      </c>
      <c r="G100" s="15"/>
    </row>
    <row r="101" spans="1:7" x14ac:dyDescent="0.2">
      <c r="A101" s="8" t="s">
        <v>7</v>
      </c>
      <c r="B101" s="9">
        <v>17581547.7279974</v>
      </c>
      <c r="C101" s="9">
        <v>3167337.7174718198</v>
      </c>
      <c r="D101" s="9">
        <f t="shared" si="6"/>
        <v>20748885.445469219</v>
      </c>
      <c r="E101" s="9">
        <v>2255358</v>
      </c>
      <c r="F101" s="11">
        <f t="shared" si="7"/>
        <v>23004243.445469219</v>
      </c>
      <c r="G101" s="15"/>
    </row>
    <row r="102" spans="1:7" x14ac:dyDescent="0.2">
      <c r="A102" s="8" t="s">
        <v>8</v>
      </c>
      <c r="B102" s="9">
        <v>14102747.981199</v>
      </c>
      <c r="C102" s="9">
        <v>2723813.1509661302</v>
      </c>
      <c r="D102" s="9">
        <f t="shared" si="6"/>
        <v>16826561.13216513</v>
      </c>
      <c r="E102" s="9">
        <v>504561</v>
      </c>
      <c r="F102" s="11">
        <f t="shared" si="7"/>
        <v>17331122.13216513</v>
      </c>
      <c r="G102" s="15"/>
    </row>
    <row r="103" spans="1:7" x14ac:dyDescent="0.2">
      <c r="A103" s="8" t="s">
        <v>9</v>
      </c>
      <c r="B103" s="9">
        <v>7905360.8665917404</v>
      </c>
      <c r="C103" s="9">
        <v>1329050.93516662</v>
      </c>
      <c r="D103" s="9">
        <f t="shared" si="6"/>
        <v>9234411.8017583601</v>
      </c>
      <c r="E103" s="9">
        <v>934747</v>
      </c>
      <c r="F103" s="11">
        <f t="shared" si="7"/>
        <v>10169158.80175836</v>
      </c>
      <c r="G103" s="15"/>
    </row>
    <row r="104" spans="1:7" x14ac:dyDescent="0.2">
      <c r="A104" s="8" t="s">
        <v>10</v>
      </c>
      <c r="B104" s="9">
        <v>1389661.7678441401</v>
      </c>
      <c r="C104" s="9">
        <v>321618.24549881299</v>
      </c>
      <c r="D104" s="9">
        <f t="shared" si="6"/>
        <v>1711280.0133429531</v>
      </c>
      <c r="E104" s="9">
        <v>21596</v>
      </c>
      <c r="F104" s="11">
        <f t="shared" si="7"/>
        <v>1732876.0133429531</v>
      </c>
      <c r="G104" s="15"/>
    </row>
    <row r="105" spans="1:7" x14ac:dyDescent="0.2">
      <c r="A105" s="8" t="s">
        <v>11</v>
      </c>
      <c r="B105" s="9">
        <v>11061421.1501892</v>
      </c>
      <c r="C105" s="9">
        <v>1880808.9731317</v>
      </c>
      <c r="D105" s="9">
        <f t="shared" si="6"/>
        <v>12942230.1233209</v>
      </c>
      <c r="E105" s="9">
        <v>1041527</v>
      </c>
      <c r="F105" s="11">
        <f t="shared" si="7"/>
        <v>13983757.1233209</v>
      </c>
      <c r="G105" s="15"/>
    </row>
    <row r="106" spans="1:7" x14ac:dyDescent="0.2">
      <c r="A106" s="8" t="s">
        <v>12</v>
      </c>
      <c r="B106" s="9">
        <v>24723985.316685598</v>
      </c>
      <c r="C106" s="9">
        <v>5141845.3689895999</v>
      </c>
      <c r="D106" s="9">
        <f t="shared" si="6"/>
        <v>29865830.685675196</v>
      </c>
      <c r="E106" s="9">
        <v>3209348</v>
      </c>
      <c r="F106" s="11">
        <f t="shared" si="7"/>
        <v>33075178.685675196</v>
      </c>
      <c r="G106" s="15"/>
    </row>
    <row r="107" spans="1:7" x14ac:dyDescent="0.2">
      <c r="A107" s="8" t="s">
        <v>13</v>
      </c>
      <c r="B107" s="9">
        <v>33200235.826772202</v>
      </c>
      <c r="C107" s="9">
        <v>6536531.5633797003</v>
      </c>
      <c r="D107" s="9">
        <f t="shared" si="6"/>
        <v>39736767.390151903</v>
      </c>
      <c r="E107" s="9">
        <v>2360091</v>
      </c>
      <c r="F107" s="11">
        <f t="shared" si="7"/>
        <v>42096858.390151903</v>
      </c>
      <c r="G107" s="15"/>
    </row>
    <row r="108" spans="1:7" x14ac:dyDescent="0.2">
      <c r="A108" s="8" t="s">
        <v>14</v>
      </c>
      <c r="B108" s="9">
        <v>34012217.4347293</v>
      </c>
      <c r="C108" s="9">
        <v>6158002.9817494899</v>
      </c>
      <c r="D108" s="9">
        <f t="shared" si="6"/>
        <v>40170220.41647879</v>
      </c>
      <c r="E108" s="9">
        <v>64143</v>
      </c>
      <c r="F108" s="11">
        <f t="shared" si="7"/>
        <v>40234363.41647879</v>
      </c>
      <c r="G108" s="15"/>
    </row>
    <row r="109" spans="1:7" x14ac:dyDescent="0.2">
      <c r="A109" s="8" t="s">
        <v>15</v>
      </c>
      <c r="B109" s="9">
        <v>39803654.079673402</v>
      </c>
      <c r="C109" s="9">
        <v>7160157.8872736199</v>
      </c>
      <c r="D109" s="9">
        <f t="shared" si="6"/>
        <v>46963811.966947019</v>
      </c>
      <c r="E109" s="9">
        <v>2203936</v>
      </c>
      <c r="F109" s="11">
        <f t="shared" si="7"/>
        <v>49167747.966947019</v>
      </c>
      <c r="G109" s="15"/>
    </row>
    <row r="110" spans="1:7" x14ac:dyDescent="0.2">
      <c r="A110" s="8" t="s">
        <v>16</v>
      </c>
      <c r="B110" s="9">
        <v>76372100.313723996</v>
      </c>
      <c r="C110" s="9">
        <v>14319308.4527181</v>
      </c>
      <c r="D110" s="9">
        <f t="shared" si="6"/>
        <v>90691408.76644209</v>
      </c>
      <c r="E110" s="9">
        <v>4610282</v>
      </c>
      <c r="F110" s="11">
        <f t="shared" si="7"/>
        <v>95301690.76644209</v>
      </c>
      <c r="G110" s="15"/>
    </row>
    <row r="111" spans="1:7" x14ac:dyDescent="0.2">
      <c r="A111" s="8" t="s">
        <v>17</v>
      </c>
      <c r="B111" s="9">
        <v>1775836.8158050701</v>
      </c>
      <c r="C111" s="9">
        <v>379912.30839608097</v>
      </c>
      <c r="D111" s="9">
        <f t="shared" si="6"/>
        <v>2155749.1242011511</v>
      </c>
      <c r="E111" s="9"/>
      <c r="F111" s="11">
        <f t="shared" si="7"/>
        <v>2155749.1242011511</v>
      </c>
      <c r="G111" s="15"/>
    </row>
    <row r="112" spans="1:7" x14ac:dyDescent="0.2">
      <c r="A112" s="22" t="s">
        <v>18</v>
      </c>
      <c r="B112" s="12">
        <v>3041166</v>
      </c>
      <c r="C112" s="12">
        <v>722710.53233304003</v>
      </c>
      <c r="D112" s="9">
        <f t="shared" si="6"/>
        <v>3763876.5323330401</v>
      </c>
      <c r="E112" s="12"/>
      <c r="F112" s="11">
        <f t="shared" si="7"/>
        <v>3763876.5323330401</v>
      </c>
      <c r="G112" s="15"/>
    </row>
    <row r="113" spans="1:7" x14ac:dyDescent="0.2">
      <c r="A113" s="13" t="s">
        <v>29</v>
      </c>
      <c r="B113" s="14">
        <f>SUM(B95:B112)</f>
        <v>600953186.405864</v>
      </c>
      <c r="C113" s="14">
        <f>SUM(C95:C112)</f>
        <v>112824783.27805689</v>
      </c>
      <c r="D113" s="14">
        <f>SUM(D95:D112)</f>
        <v>713777969.68392086</v>
      </c>
      <c r="E113" s="14">
        <f>SUM(E95:E112)</f>
        <v>44447053</v>
      </c>
      <c r="F113" s="14">
        <f>SUM(F95:F112)</f>
        <v>758225022.68392062</v>
      </c>
      <c r="G113" s="15"/>
    </row>
    <row r="114" spans="1:7" x14ac:dyDescent="0.2">
      <c r="C114" s="21"/>
      <c r="D114" s="15"/>
    </row>
    <row r="115" spans="1:7" x14ac:dyDescent="0.2">
      <c r="G115" s="15"/>
    </row>
    <row r="117" spans="1:7" ht="22.5" x14ac:dyDescent="0.3">
      <c r="A117" s="16" t="s">
        <v>38</v>
      </c>
      <c r="F117" s="2" t="s">
        <v>37</v>
      </c>
    </row>
    <row r="118" spans="1:7" ht="22.5" x14ac:dyDescent="0.3">
      <c r="A118" s="16" t="s">
        <v>31</v>
      </c>
      <c r="F118" s="3">
        <f>F2</f>
        <v>42808</v>
      </c>
    </row>
    <row r="119" spans="1:7" ht="18.75" x14ac:dyDescent="0.3">
      <c r="A119" s="28"/>
    </row>
    <row r="121" spans="1:7" x14ac:dyDescent="0.2">
      <c r="B121" s="17" t="s">
        <v>20</v>
      </c>
      <c r="C121" s="17" t="s">
        <v>21</v>
      </c>
      <c r="D121" s="17" t="s">
        <v>0</v>
      </c>
      <c r="E121" s="17" t="s">
        <v>22</v>
      </c>
      <c r="F121" s="17" t="s">
        <v>23</v>
      </c>
    </row>
    <row r="122" spans="1:7" x14ac:dyDescent="0.2">
      <c r="B122" s="4" t="s">
        <v>0</v>
      </c>
      <c r="C122" s="4" t="s">
        <v>24</v>
      </c>
      <c r="D122" s="4" t="s">
        <v>25</v>
      </c>
      <c r="E122" s="4" t="s">
        <v>26</v>
      </c>
      <c r="F122" s="4" t="s">
        <v>0</v>
      </c>
    </row>
    <row r="123" spans="1:7" x14ac:dyDescent="0.2">
      <c r="B123" s="5" t="s">
        <v>25</v>
      </c>
      <c r="C123" s="5" t="s">
        <v>27</v>
      </c>
      <c r="D123" s="5" t="s">
        <v>28</v>
      </c>
      <c r="E123" s="5"/>
      <c r="F123" s="5"/>
    </row>
    <row r="124" spans="1:7" x14ac:dyDescent="0.2">
      <c r="A124" s="6" t="s">
        <v>1</v>
      </c>
      <c r="B124" s="7">
        <v>134064.17889746701</v>
      </c>
      <c r="C124" s="7">
        <v>24607.763265086101</v>
      </c>
      <c r="D124" s="7">
        <f t="shared" ref="D124:D141" si="8">SUM(B124,C124)</f>
        <v>158671.94216255311</v>
      </c>
      <c r="E124" s="7"/>
      <c r="F124" s="18">
        <f>SUM(D124:E124)</f>
        <v>158671.94216255311</v>
      </c>
      <c r="G124" s="15"/>
    </row>
    <row r="125" spans="1:7" x14ac:dyDescent="0.2">
      <c r="A125" s="8" t="s">
        <v>2</v>
      </c>
      <c r="B125" s="9">
        <v>149927.383995173</v>
      </c>
      <c r="C125" s="9">
        <v>28918.027891690301</v>
      </c>
      <c r="D125" s="9">
        <f t="shared" si="8"/>
        <v>178845.41188686329</v>
      </c>
      <c r="E125" s="9"/>
      <c r="F125" s="11">
        <f t="shared" ref="F125:F141" si="9">SUM(D125:E125)</f>
        <v>178845.41188686329</v>
      </c>
      <c r="G125" s="15"/>
    </row>
    <row r="126" spans="1:7" x14ac:dyDescent="0.2">
      <c r="A126" s="8" t="s">
        <v>3</v>
      </c>
      <c r="B126" s="9">
        <v>364436.756923387</v>
      </c>
      <c r="C126" s="9">
        <v>70938.681414259903</v>
      </c>
      <c r="D126" s="9">
        <f t="shared" si="8"/>
        <v>435375.43833764689</v>
      </c>
      <c r="E126" s="9"/>
      <c r="F126" s="11">
        <f t="shared" si="9"/>
        <v>435375.43833764689</v>
      </c>
      <c r="G126" s="15"/>
    </row>
    <row r="127" spans="1:7" x14ac:dyDescent="0.2">
      <c r="A127" s="10" t="s">
        <v>4</v>
      </c>
      <c r="B127" s="9">
        <v>267243.82120840403</v>
      </c>
      <c r="C127" s="9">
        <v>48148.679662460701</v>
      </c>
      <c r="D127" s="9">
        <f t="shared" si="8"/>
        <v>315392.50087086472</v>
      </c>
      <c r="E127" s="9"/>
      <c r="F127" s="11">
        <f t="shared" si="9"/>
        <v>315392.50087086472</v>
      </c>
      <c r="G127" s="15"/>
    </row>
    <row r="128" spans="1:7" x14ac:dyDescent="0.2">
      <c r="A128" s="8" t="s">
        <v>5</v>
      </c>
      <c r="B128" s="9">
        <v>305048.91621996003</v>
      </c>
      <c r="C128" s="9">
        <v>60564.060447103497</v>
      </c>
      <c r="D128" s="9">
        <f t="shared" si="8"/>
        <v>365612.97666706354</v>
      </c>
      <c r="E128" s="9"/>
      <c r="F128" s="11">
        <f t="shared" si="9"/>
        <v>365612.97666706354</v>
      </c>
      <c r="G128" s="15"/>
    </row>
    <row r="129" spans="1:7" x14ac:dyDescent="0.2">
      <c r="A129" s="8" t="s">
        <v>6</v>
      </c>
      <c r="B129" s="9">
        <v>3517432.1137401601</v>
      </c>
      <c r="C129" s="9">
        <v>697771.28502691502</v>
      </c>
      <c r="D129" s="9">
        <f t="shared" si="8"/>
        <v>4215203.3987670755</v>
      </c>
      <c r="E129" s="9"/>
      <c r="F129" s="11">
        <f t="shared" si="9"/>
        <v>4215203.3987670755</v>
      </c>
      <c r="G129" s="15"/>
    </row>
    <row r="130" spans="1:7" x14ac:dyDescent="0.2">
      <c r="A130" s="8" t="s">
        <v>7</v>
      </c>
      <c r="B130" s="9">
        <v>76764.425298262606</v>
      </c>
      <c r="C130" s="9">
        <v>13829.2068120973</v>
      </c>
      <c r="D130" s="9">
        <f t="shared" si="8"/>
        <v>90593.632110359904</v>
      </c>
      <c r="E130" s="9"/>
      <c r="F130" s="11">
        <f t="shared" si="9"/>
        <v>90593.632110359904</v>
      </c>
      <c r="G130" s="15"/>
    </row>
    <row r="131" spans="1:7" x14ac:dyDescent="0.2">
      <c r="A131" s="8" t="s">
        <v>8</v>
      </c>
      <c r="B131" s="9">
        <v>180747.376943237</v>
      </c>
      <c r="C131" s="9">
        <v>34909.6561164503</v>
      </c>
      <c r="D131" s="9">
        <f t="shared" si="8"/>
        <v>215657.0330596873</v>
      </c>
      <c r="E131" s="9"/>
      <c r="F131" s="11">
        <f t="shared" si="9"/>
        <v>215657.0330596873</v>
      </c>
      <c r="G131" s="15"/>
    </row>
    <row r="132" spans="1:7" x14ac:dyDescent="0.2">
      <c r="A132" s="8" t="s">
        <v>9</v>
      </c>
      <c r="B132" s="9">
        <v>208576.38622155599</v>
      </c>
      <c r="C132" s="9">
        <v>35169.265931973197</v>
      </c>
      <c r="D132" s="9">
        <f t="shared" si="8"/>
        <v>243745.6521535292</v>
      </c>
      <c r="E132" s="9"/>
      <c r="F132" s="11">
        <f t="shared" si="9"/>
        <v>243745.6521535292</v>
      </c>
      <c r="G132" s="15"/>
    </row>
    <row r="133" spans="1:7" x14ac:dyDescent="0.2">
      <c r="A133" s="8" t="s">
        <v>10</v>
      </c>
      <c r="B133" s="9">
        <v>25695.288954173899</v>
      </c>
      <c r="C133" s="9">
        <v>5946.8238547333503</v>
      </c>
      <c r="D133" s="9">
        <f t="shared" si="8"/>
        <v>31642.112808907248</v>
      </c>
      <c r="E133" s="9"/>
      <c r="F133" s="11">
        <f t="shared" si="9"/>
        <v>31642.112808907248</v>
      </c>
      <c r="G133" s="15"/>
    </row>
    <row r="134" spans="1:7" x14ac:dyDescent="0.2">
      <c r="A134" s="8" t="s">
        <v>11</v>
      </c>
      <c r="B134" s="9">
        <v>49101.249568594001</v>
      </c>
      <c r="C134" s="9">
        <v>8328.8335045895892</v>
      </c>
      <c r="D134" s="9">
        <f t="shared" si="8"/>
        <v>57430.083073183589</v>
      </c>
      <c r="E134" s="9"/>
      <c r="F134" s="11">
        <f t="shared" si="9"/>
        <v>57430.083073183589</v>
      </c>
      <c r="G134" s="15"/>
    </row>
    <row r="135" spans="1:7" x14ac:dyDescent="0.2">
      <c r="A135" s="8" t="s">
        <v>12</v>
      </c>
      <c r="B135" s="9">
        <v>162536.965651537</v>
      </c>
      <c r="C135" s="9">
        <v>33802.800536406903</v>
      </c>
      <c r="D135" s="9">
        <f t="shared" si="8"/>
        <v>196339.7661879439</v>
      </c>
      <c r="E135" s="9"/>
      <c r="F135" s="11">
        <f t="shared" si="9"/>
        <v>196339.7661879439</v>
      </c>
      <c r="G135" s="15"/>
    </row>
    <row r="136" spans="1:7" x14ac:dyDescent="0.2">
      <c r="A136" s="8" t="s">
        <v>13</v>
      </c>
      <c r="B136" s="9">
        <v>102583.93049761299</v>
      </c>
      <c r="C136" s="9">
        <v>20196.9378498355</v>
      </c>
      <c r="D136" s="9">
        <f t="shared" si="8"/>
        <v>122780.8683474485</v>
      </c>
      <c r="E136" s="9"/>
      <c r="F136" s="11">
        <f t="shared" si="9"/>
        <v>122780.8683474485</v>
      </c>
      <c r="G136" s="15"/>
    </row>
    <row r="137" spans="1:7" x14ac:dyDescent="0.2">
      <c r="A137" s="8" t="s">
        <v>14</v>
      </c>
      <c r="B137" s="9">
        <v>411948.95514771302</v>
      </c>
      <c r="C137" s="9">
        <v>74584.460686704304</v>
      </c>
      <c r="D137" s="9">
        <f t="shared" si="8"/>
        <v>486533.41583441733</v>
      </c>
      <c r="E137" s="9"/>
      <c r="F137" s="11">
        <f t="shared" si="9"/>
        <v>486533.41583441733</v>
      </c>
      <c r="G137" s="15"/>
    </row>
    <row r="138" spans="1:7" x14ac:dyDescent="0.2">
      <c r="A138" s="8" t="s">
        <v>15</v>
      </c>
      <c r="B138" s="9">
        <v>351852.742898556</v>
      </c>
      <c r="C138" s="9">
        <v>63293.716380439</v>
      </c>
      <c r="D138" s="9">
        <f t="shared" si="8"/>
        <v>415146.459278995</v>
      </c>
      <c r="E138" s="9"/>
      <c r="F138" s="11">
        <f t="shared" si="9"/>
        <v>415146.459278995</v>
      </c>
      <c r="G138" s="15"/>
    </row>
    <row r="139" spans="1:7" x14ac:dyDescent="0.2">
      <c r="A139" s="8" t="s">
        <v>16</v>
      </c>
      <c r="B139" s="9">
        <v>327792.757395886</v>
      </c>
      <c r="C139" s="9">
        <v>61603.309596121398</v>
      </c>
      <c r="D139" s="9">
        <f t="shared" si="8"/>
        <v>389396.06699200743</v>
      </c>
      <c r="E139" s="9"/>
      <c r="F139" s="11">
        <f t="shared" si="9"/>
        <v>389396.06699200743</v>
      </c>
      <c r="G139" s="15"/>
    </row>
    <row r="140" spans="1:7" x14ac:dyDescent="0.2">
      <c r="A140" s="8" t="s">
        <v>17</v>
      </c>
      <c r="B140" s="9">
        <v>274644.17102543399</v>
      </c>
      <c r="C140" s="9">
        <v>57057.977969603002</v>
      </c>
      <c r="D140" s="9">
        <f t="shared" si="8"/>
        <v>331702.14899503696</v>
      </c>
      <c r="E140" s="9"/>
      <c r="F140" s="11">
        <f t="shared" si="9"/>
        <v>331702.14899503696</v>
      </c>
      <c r="G140" s="15"/>
    </row>
    <row r="141" spans="1:7" x14ac:dyDescent="0.2">
      <c r="A141" s="22" t="s">
        <v>18</v>
      </c>
      <c r="B141" s="12">
        <v>23965</v>
      </c>
      <c r="C141" s="12">
        <v>5695.1044130314904</v>
      </c>
      <c r="D141" s="9">
        <f t="shared" si="8"/>
        <v>29660.104413031491</v>
      </c>
      <c r="E141" s="12"/>
      <c r="F141" s="11">
        <f t="shared" si="9"/>
        <v>29660.104413031491</v>
      </c>
      <c r="G141" s="15"/>
    </row>
    <row r="142" spans="1:7" x14ac:dyDescent="0.2">
      <c r="A142" s="13" t="s">
        <v>29</v>
      </c>
      <c r="B142" s="14">
        <f>SUM(B124:B141)</f>
        <v>6934362.4205871141</v>
      </c>
      <c r="C142" s="14">
        <f>SUM(C124:C141)</f>
        <v>1345366.591359501</v>
      </c>
      <c r="D142" s="14">
        <f>SUM(D124:D141)</f>
        <v>8279729.0119466158</v>
      </c>
      <c r="E142" s="14">
        <f>SUM(E124:E141)</f>
        <v>0</v>
      </c>
      <c r="F142" s="14">
        <f>SUM(F124:F141)</f>
        <v>8279729.0119466158</v>
      </c>
      <c r="G142" s="29"/>
    </row>
    <row r="143" spans="1:7" x14ac:dyDescent="0.2">
      <c r="C143" s="21"/>
      <c r="D143" s="15"/>
    </row>
    <row r="146" spans="1:7" ht="22.5" x14ac:dyDescent="0.3">
      <c r="A146" s="16" t="s">
        <v>38</v>
      </c>
      <c r="F146" s="2" t="s">
        <v>37</v>
      </c>
    </row>
    <row r="147" spans="1:7" ht="22.5" x14ac:dyDescent="0.3">
      <c r="A147" s="16" t="s">
        <v>32</v>
      </c>
      <c r="F147" s="3">
        <f>F2</f>
        <v>42808</v>
      </c>
    </row>
    <row r="148" spans="1:7" ht="18.75" x14ac:dyDescent="0.3">
      <c r="A148" s="28"/>
    </row>
    <row r="150" spans="1:7" x14ac:dyDescent="0.2">
      <c r="B150" s="17" t="s">
        <v>20</v>
      </c>
      <c r="C150" s="17" t="s">
        <v>21</v>
      </c>
      <c r="D150" s="17" t="s">
        <v>0</v>
      </c>
      <c r="E150" s="17" t="s">
        <v>22</v>
      </c>
      <c r="F150" s="17" t="s">
        <v>23</v>
      </c>
    </row>
    <row r="151" spans="1:7" x14ac:dyDescent="0.2">
      <c r="B151" s="4" t="s">
        <v>0</v>
      </c>
      <c r="C151" s="4" t="s">
        <v>24</v>
      </c>
      <c r="D151" s="4" t="s">
        <v>25</v>
      </c>
      <c r="E151" s="4" t="s">
        <v>26</v>
      </c>
      <c r="F151" s="4" t="s">
        <v>0</v>
      </c>
    </row>
    <row r="152" spans="1:7" x14ac:dyDescent="0.2">
      <c r="B152" s="5" t="s">
        <v>25</v>
      </c>
      <c r="C152" s="5" t="s">
        <v>27</v>
      </c>
      <c r="D152" s="5" t="s">
        <v>28</v>
      </c>
      <c r="E152" s="5"/>
      <c r="F152" s="5"/>
    </row>
    <row r="153" spans="1:7" x14ac:dyDescent="0.2">
      <c r="A153" s="6" t="s">
        <v>1</v>
      </c>
      <c r="B153" s="7">
        <v>4224502.6328992499</v>
      </c>
      <c r="C153" s="7">
        <v>775416.38309382903</v>
      </c>
      <c r="D153" s="7">
        <f t="shared" ref="D153:D170" si="10">SUM(B153,C153)</f>
        <v>4999919.0159930792</v>
      </c>
      <c r="E153" s="7"/>
      <c r="F153" s="18">
        <f>SUM(D153:E153)</f>
        <v>4999919.0159930792</v>
      </c>
      <c r="G153" s="15"/>
    </row>
    <row r="154" spans="1:7" x14ac:dyDescent="0.2">
      <c r="A154" s="8" t="s">
        <v>2</v>
      </c>
      <c r="B154" s="9">
        <v>5431486.4639830803</v>
      </c>
      <c r="C154" s="9">
        <v>1047626.3433227</v>
      </c>
      <c r="D154" s="9">
        <f t="shared" si="10"/>
        <v>6479112.8073057802</v>
      </c>
      <c r="E154" s="9"/>
      <c r="F154" s="11">
        <f t="shared" ref="F154:F170" si="11">SUM(D154:E154)</f>
        <v>6479112.8073057802</v>
      </c>
      <c r="G154" s="15"/>
    </row>
    <row r="155" spans="1:7" x14ac:dyDescent="0.2">
      <c r="A155" s="8" t="s">
        <v>3</v>
      </c>
      <c r="B155" s="9">
        <v>12633778.2442479</v>
      </c>
      <c r="C155" s="9">
        <v>2402443.1294391202</v>
      </c>
      <c r="D155" s="9">
        <f t="shared" si="10"/>
        <v>15036221.373687021</v>
      </c>
      <c r="E155" s="9"/>
      <c r="F155" s="11">
        <f t="shared" si="11"/>
        <v>15036221.373687021</v>
      </c>
      <c r="G155" s="15"/>
    </row>
    <row r="156" spans="1:7" x14ac:dyDescent="0.2">
      <c r="A156" s="10" t="s">
        <v>4</v>
      </c>
      <c r="B156" s="9">
        <v>8292997.0915449699</v>
      </c>
      <c r="C156" s="9">
        <v>1494129.4380427799</v>
      </c>
      <c r="D156" s="9">
        <f t="shared" si="10"/>
        <v>9787126.5295877494</v>
      </c>
      <c r="E156" s="9"/>
      <c r="F156" s="11">
        <f t="shared" si="11"/>
        <v>9787126.5295877494</v>
      </c>
      <c r="G156" s="15"/>
    </row>
    <row r="157" spans="1:7" x14ac:dyDescent="0.2">
      <c r="A157" s="8" t="s">
        <v>5</v>
      </c>
      <c r="B157" s="9">
        <v>6656821.571331</v>
      </c>
      <c r="C157" s="9">
        <v>1321637.68692417</v>
      </c>
      <c r="D157" s="9">
        <f t="shared" si="10"/>
        <v>7978459.2582551697</v>
      </c>
      <c r="E157" s="9"/>
      <c r="F157" s="11">
        <f t="shared" si="11"/>
        <v>7978459.2582551697</v>
      </c>
      <c r="G157" s="15"/>
    </row>
    <row r="158" spans="1:7" x14ac:dyDescent="0.2">
      <c r="A158" s="8" t="s">
        <v>6</v>
      </c>
      <c r="B158" s="9">
        <v>31430063.685058601</v>
      </c>
      <c r="C158" s="9">
        <v>6397807.9473708998</v>
      </c>
      <c r="D158" s="9">
        <f t="shared" si="10"/>
        <v>37827871.632429503</v>
      </c>
      <c r="E158" s="9"/>
      <c r="F158" s="11">
        <f t="shared" si="11"/>
        <v>37827871.632429503</v>
      </c>
      <c r="G158" s="15"/>
    </row>
    <row r="159" spans="1:7" x14ac:dyDescent="0.2">
      <c r="A159" s="8" t="s">
        <v>7</v>
      </c>
      <c r="B159" s="9">
        <v>4798655.3222707696</v>
      </c>
      <c r="C159" s="9">
        <v>864483.73206482898</v>
      </c>
      <c r="D159" s="9">
        <f t="shared" si="10"/>
        <v>5663139.0543355988</v>
      </c>
      <c r="E159" s="9"/>
      <c r="F159" s="11">
        <f t="shared" si="11"/>
        <v>5663139.0543355988</v>
      </c>
      <c r="G159" s="15"/>
    </row>
    <row r="160" spans="1:7" x14ac:dyDescent="0.2">
      <c r="A160" s="8" t="s">
        <v>8</v>
      </c>
      <c r="B160" s="9">
        <v>1353402.50083534</v>
      </c>
      <c r="C160" s="9">
        <v>261396.965700603</v>
      </c>
      <c r="D160" s="9">
        <f t="shared" si="10"/>
        <v>1614799.4665359431</v>
      </c>
      <c r="E160" s="9"/>
      <c r="F160" s="11">
        <f t="shared" si="11"/>
        <v>1614799.4665359431</v>
      </c>
      <c r="G160" s="15"/>
    </row>
    <row r="161" spans="1:7" x14ac:dyDescent="0.2">
      <c r="A161" s="8" t="s">
        <v>9</v>
      </c>
      <c r="B161" s="9">
        <v>1417073.33106242</v>
      </c>
      <c r="C161" s="9">
        <v>240150.18134980201</v>
      </c>
      <c r="D161" s="9">
        <f t="shared" si="10"/>
        <v>1657223.5124122221</v>
      </c>
      <c r="E161" s="9"/>
      <c r="F161" s="11">
        <f t="shared" si="11"/>
        <v>1657223.5124122221</v>
      </c>
      <c r="G161" s="15"/>
    </row>
    <row r="162" spans="1:7" x14ac:dyDescent="0.2">
      <c r="A162" s="8" t="s">
        <v>10</v>
      </c>
      <c r="B162" s="9">
        <v>559500.55786019203</v>
      </c>
      <c r="C162" s="9">
        <v>129488.766215222</v>
      </c>
      <c r="D162" s="9">
        <f t="shared" si="10"/>
        <v>688989.32407541398</v>
      </c>
      <c r="E162" s="9"/>
      <c r="F162" s="11">
        <f t="shared" si="11"/>
        <v>688989.32407541398</v>
      </c>
      <c r="G162" s="15"/>
    </row>
    <row r="163" spans="1:7" x14ac:dyDescent="0.2">
      <c r="A163" s="8" t="s">
        <v>11</v>
      </c>
      <c r="B163" s="9">
        <v>2853143.2620116398</v>
      </c>
      <c r="C163" s="9">
        <v>485073.188106113</v>
      </c>
      <c r="D163" s="9">
        <f t="shared" si="10"/>
        <v>3338216.4501177529</v>
      </c>
      <c r="E163" s="9"/>
      <c r="F163" s="11">
        <f t="shared" si="11"/>
        <v>3338216.4501177529</v>
      </c>
      <c r="G163" s="15"/>
    </row>
    <row r="164" spans="1:7" x14ac:dyDescent="0.2">
      <c r="A164" s="8" t="s">
        <v>12</v>
      </c>
      <c r="B164" s="9">
        <v>7370906.8851640401</v>
      </c>
      <c r="C164" s="9">
        <v>1532926.95118843</v>
      </c>
      <c r="D164" s="9">
        <f t="shared" si="10"/>
        <v>8903833.8363524694</v>
      </c>
      <c r="E164" s="9"/>
      <c r="F164" s="11">
        <f t="shared" si="11"/>
        <v>8903833.8363524694</v>
      </c>
      <c r="G164" s="15"/>
    </row>
    <row r="165" spans="1:7" x14ac:dyDescent="0.2">
      <c r="A165" s="8" t="s">
        <v>13</v>
      </c>
      <c r="B165" s="9">
        <v>2963245.2059953399</v>
      </c>
      <c r="C165" s="9">
        <v>583409.88660697802</v>
      </c>
      <c r="D165" s="9">
        <f t="shared" si="10"/>
        <v>3546655.0926023182</v>
      </c>
      <c r="E165" s="9"/>
      <c r="F165" s="11">
        <f t="shared" si="11"/>
        <v>3546655.0926023182</v>
      </c>
      <c r="G165" s="15"/>
    </row>
    <row r="166" spans="1:7" x14ac:dyDescent="0.2">
      <c r="A166" s="8" t="s">
        <v>14</v>
      </c>
      <c r="B166" s="9">
        <v>4791284.3822578704</v>
      </c>
      <c r="C166" s="9">
        <v>867474.85867319303</v>
      </c>
      <c r="D166" s="9">
        <f t="shared" si="10"/>
        <v>5658759.2409310639</v>
      </c>
      <c r="E166" s="9"/>
      <c r="F166" s="11">
        <f t="shared" si="11"/>
        <v>5658759.2409310639</v>
      </c>
      <c r="G166" s="15"/>
    </row>
    <row r="167" spans="1:7" x14ac:dyDescent="0.2">
      <c r="A167" s="8" t="s">
        <v>15</v>
      </c>
      <c r="B167" s="9">
        <v>7135515.1116816197</v>
      </c>
      <c r="C167" s="9">
        <v>1283586.0422362101</v>
      </c>
      <c r="D167" s="9">
        <f t="shared" si="10"/>
        <v>8419101.1539178304</v>
      </c>
      <c r="E167" s="9"/>
      <c r="F167" s="11">
        <f t="shared" si="11"/>
        <v>8419101.1539178304</v>
      </c>
      <c r="G167" s="15"/>
    </row>
    <row r="168" spans="1:7" x14ac:dyDescent="0.2">
      <c r="A168" s="8" t="s">
        <v>16</v>
      </c>
      <c r="B168" s="9">
        <v>16879628.384343799</v>
      </c>
      <c r="C168" s="9">
        <v>3233981.1106297099</v>
      </c>
      <c r="D168" s="9">
        <f t="shared" si="10"/>
        <v>20113609.494973511</v>
      </c>
      <c r="E168" s="9"/>
      <c r="F168" s="11">
        <f t="shared" si="11"/>
        <v>20113609.494973511</v>
      </c>
      <c r="G168" s="15"/>
    </row>
    <row r="169" spans="1:7" x14ac:dyDescent="0.2">
      <c r="A169" s="8" t="s">
        <v>17</v>
      </c>
      <c r="B169" s="9">
        <v>2171881.1052204501</v>
      </c>
      <c r="C169" s="9">
        <v>494008.82185983198</v>
      </c>
      <c r="D169" s="9">
        <f t="shared" si="10"/>
        <v>2665889.927080282</v>
      </c>
      <c r="E169" s="9"/>
      <c r="F169" s="11">
        <f t="shared" si="11"/>
        <v>2665889.927080282</v>
      </c>
      <c r="G169" s="15"/>
    </row>
    <row r="170" spans="1:7" x14ac:dyDescent="0.2">
      <c r="A170" s="22" t="s">
        <v>18</v>
      </c>
      <c r="B170" s="12">
        <v>115431</v>
      </c>
      <c r="C170" s="12">
        <v>27431.320571693599</v>
      </c>
      <c r="D170" s="9">
        <f t="shared" si="10"/>
        <v>142862.32057169359</v>
      </c>
      <c r="E170" s="12"/>
      <c r="F170" s="11">
        <f t="shared" si="11"/>
        <v>142862.32057169359</v>
      </c>
      <c r="G170" s="15"/>
    </row>
    <row r="171" spans="1:7" x14ac:dyDescent="0.2">
      <c r="A171" s="13" t="s">
        <v>29</v>
      </c>
      <c r="B171" s="14">
        <f>SUM(B153:B170)</f>
        <v>121079316.73776828</v>
      </c>
      <c r="C171" s="14">
        <f>SUM(C153:C170)</f>
        <v>23442472.753396112</v>
      </c>
      <c r="D171" s="14">
        <f>SUM(D153:D170)</f>
        <v>144521789.49116439</v>
      </c>
      <c r="E171" s="14">
        <f>SUM(E153:E170)</f>
        <v>0</v>
      </c>
      <c r="F171" s="14">
        <f>SUM(F153:F170)</f>
        <v>144521789.49116439</v>
      </c>
      <c r="G171" s="29"/>
    </row>
    <row r="172" spans="1:7" x14ac:dyDescent="0.2">
      <c r="C172" s="21"/>
      <c r="D172" s="15"/>
    </row>
    <row r="175" spans="1:7" ht="22.5" x14ac:dyDescent="0.3">
      <c r="A175" s="16" t="s">
        <v>38</v>
      </c>
      <c r="F175" s="2" t="s">
        <v>37</v>
      </c>
    </row>
    <row r="176" spans="1:7" ht="22.5" x14ac:dyDescent="0.3">
      <c r="A176" s="16" t="s">
        <v>33</v>
      </c>
      <c r="F176" s="3">
        <f>F2</f>
        <v>42808</v>
      </c>
    </row>
    <row r="177" spans="1:7" ht="18.75" x14ac:dyDescent="0.3">
      <c r="A177" s="28"/>
    </row>
    <row r="179" spans="1:7" x14ac:dyDescent="0.2">
      <c r="B179" s="17" t="s">
        <v>20</v>
      </c>
      <c r="C179" s="17" t="s">
        <v>21</v>
      </c>
      <c r="D179" s="17" t="s">
        <v>0</v>
      </c>
      <c r="E179" s="17" t="s">
        <v>22</v>
      </c>
      <c r="F179" s="17" t="s">
        <v>23</v>
      </c>
    </row>
    <row r="180" spans="1:7" x14ac:dyDescent="0.2">
      <c r="B180" s="4" t="s">
        <v>0</v>
      </c>
      <c r="C180" s="4" t="s">
        <v>24</v>
      </c>
      <c r="D180" s="4" t="s">
        <v>25</v>
      </c>
      <c r="E180" s="4" t="s">
        <v>26</v>
      </c>
      <c r="F180" s="4" t="s">
        <v>0</v>
      </c>
    </row>
    <row r="181" spans="1:7" x14ac:dyDescent="0.2">
      <c r="B181" s="5" t="s">
        <v>25</v>
      </c>
      <c r="C181" s="5" t="s">
        <v>27</v>
      </c>
      <c r="D181" s="5" t="s">
        <v>28</v>
      </c>
      <c r="E181" s="5"/>
      <c r="F181" s="5"/>
    </row>
    <row r="182" spans="1:7" x14ac:dyDescent="0.2">
      <c r="A182" s="6" t="s">
        <v>1</v>
      </c>
      <c r="B182" s="7">
        <v>14366.8511072856</v>
      </c>
      <c r="C182" s="7">
        <v>2637.0658726311299</v>
      </c>
      <c r="D182" s="7">
        <f t="shared" ref="D182:D199" si="12">SUM(B182,C182)</f>
        <v>17003.916979916728</v>
      </c>
      <c r="E182" s="7"/>
      <c r="F182" s="18">
        <f>SUM(D182:E182)</f>
        <v>17003.916979916728</v>
      </c>
      <c r="G182" s="15"/>
    </row>
    <row r="183" spans="1:7" x14ac:dyDescent="0.2">
      <c r="A183" s="8" t="s">
        <v>2</v>
      </c>
      <c r="B183" s="9">
        <v>415.28907496642699</v>
      </c>
      <c r="C183" s="9">
        <v>80.101051142065501</v>
      </c>
      <c r="D183" s="9">
        <f t="shared" si="12"/>
        <v>495.3901261084925</v>
      </c>
      <c r="E183" s="9"/>
      <c r="F183" s="11">
        <f t="shared" ref="F183:F199" si="13">SUM(D183:E183)</f>
        <v>495.3901261084925</v>
      </c>
      <c r="G183" s="15"/>
    </row>
    <row r="184" spans="1:7" x14ac:dyDescent="0.2">
      <c r="A184" s="8" t="s">
        <v>3</v>
      </c>
      <c r="B184" s="9">
        <v>87.487076650332</v>
      </c>
      <c r="C184" s="9">
        <v>15.2560689560403</v>
      </c>
      <c r="D184" s="9">
        <f t="shared" si="12"/>
        <v>102.74314560637229</v>
      </c>
      <c r="E184" s="9"/>
      <c r="F184" s="11">
        <f t="shared" si="13"/>
        <v>102.74314560637229</v>
      </c>
      <c r="G184" s="15"/>
    </row>
    <row r="185" spans="1:7" x14ac:dyDescent="0.2">
      <c r="A185" s="10" t="s">
        <v>4</v>
      </c>
      <c r="B185" s="9">
        <v>144350.18913784</v>
      </c>
      <c r="C185" s="9">
        <v>26007.228098244701</v>
      </c>
      <c r="D185" s="9">
        <f t="shared" si="12"/>
        <v>170357.4172360847</v>
      </c>
      <c r="E185" s="9"/>
      <c r="F185" s="11">
        <f t="shared" si="13"/>
        <v>170357.4172360847</v>
      </c>
      <c r="G185" s="15"/>
    </row>
    <row r="186" spans="1:7" x14ac:dyDescent="0.2">
      <c r="A186" s="8" t="s">
        <v>5</v>
      </c>
      <c r="B186" s="9">
        <v>84546.581582465296</v>
      </c>
      <c r="C186" s="9">
        <v>16785.780920015401</v>
      </c>
      <c r="D186" s="9">
        <f t="shared" si="12"/>
        <v>101332.3625024807</v>
      </c>
      <c r="E186" s="9"/>
      <c r="F186" s="11">
        <f t="shared" si="13"/>
        <v>101332.3625024807</v>
      </c>
      <c r="G186" s="15"/>
    </row>
    <row r="187" spans="1:7" x14ac:dyDescent="0.2">
      <c r="A187" s="8" t="s">
        <v>6</v>
      </c>
      <c r="B187" s="9">
        <v>12491.146378334701</v>
      </c>
      <c r="C187" s="9">
        <v>2345.4912416657698</v>
      </c>
      <c r="D187" s="9">
        <f t="shared" si="12"/>
        <v>14836.637620000471</v>
      </c>
      <c r="E187" s="9"/>
      <c r="F187" s="11">
        <f t="shared" si="13"/>
        <v>14836.637620000471</v>
      </c>
      <c r="G187" s="15"/>
    </row>
    <row r="188" spans="1:7" x14ac:dyDescent="0.2">
      <c r="A188" s="8" t="s">
        <v>7</v>
      </c>
      <c r="B188" s="9">
        <v>1475.65241359589</v>
      </c>
      <c r="C188" s="9">
        <v>265.84061993687499</v>
      </c>
      <c r="D188" s="9">
        <f t="shared" si="12"/>
        <v>1741.4930335327649</v>
      </c>
      <c r="E188" s="9"/>
      <c r="F188" s="11">
        <f t="shared" si="13"/>
        <v>1741.4930335327649</v>
      </c>
      <c r="G188" s="15"/>
    </row>
    <row r="189" spans="1:7" x14ac:dyDescent="0.2">
      <c r="A189" s="8" t="s">
        <v>8</v>
      </c>
      <c r="B189" s="9"/>
      <c r="C189" s="9">
        <v>0</v>
      </c>
      <c r="D189" s="9">
        <f t="shared" si="12"/>
        <v>0</v>
      </c>
      <c r="E189" s="9"/>
      <c r="F189" s="11">
        <f t="shared" si="13"/>
        <v>0</v>
      </c>
      <c r="G189" s="15"/>
    </row>
    <row r="190" spans="1:7" x14ac:dyDescent="0.2">
      <c r="A190" s="8" t="s">
        <v>9</v>
      </c>
      <c r="B190" s="9">
        <v>731.00598173793605</v>
      </c>
      <c r="C190" s="9">
        <v>128.48224151315699</v>
      </c>
      <c r="D190" s="9">
        <f t="shared" si="12"/>
        <v>859.48822325109302</v>
      </c>
      <c r="E190" s="9"/>
      <c r="F190" s="11">
        <f t="shared" si="13"/>
        <v>859.48822325109302</v>
      </c>
      <c r="G190" s="15"/>
    </row>
    <row r="191" spans="1:7" x14ac:dyDescent="0.2">
      <c r="A191" s="8" t="s">
        <v>10</v>
      </c>
      <c r="B191" s="9"/>
      <c r="C191" s="9">
        <v>0</v>
      </c>
      <c r="D191" s="9">
        <f t="shared" si="12"/>
        <v>0</v>
      </c>
      <c r="E191" s="9"/>
      <c r="F191" s="11">
        <f t="shared" si="13"/>
        <v>0</v>
      </c>
      <c r="G191" s="15"/>
    </row>
    <row r="192" spans="1:7" x14ac:dyDescent="0.2">
      <c r="A192" s="8" t="s">
        <v>11</v>
      </c>
      <c r="B192" s="9"/>
      <c r="C192" s="9">
        <v>0</v>
      </c>
      <c r="D192" s="9">
        <f t="shared" si="12"/>
        <v>0</v>
      </c>
      <c r="E192" s="9"/>
      <c r="F192" s="11">
        <f t="shared" si="13"/>
        <v>0</v>
      </c>
      <c r="G192" s="15"/>
    </row>
    <row r="193" spans="1:7" x14ac:dyDescent="0.2">
      <c r="A193" s="8" t="s">
        <v>12</v>
      </c>
      <c r="B193" s="9">
        <v>19422.382680542902</v>
      </c>
      <c r="C193" s="9">
        <v>4039.27146701934</v>
      </c>
      <c r="D193" s="9">
        <f t="shared" si="12"/>
        <v>23461.654147562243</v>
      </c>
      <c r="E193" s="9"/>
      <c r="F193" s="11">
        <f t="shared" si="13"/>
        <v>23461.654147562243</v>
      </c>
      <c r="G193" s="15"/>
    </row>
    <row r="194" spans="1:7" x14ac:dyDescent="0.2">
      <c r="A194" s="8" t="s">
        <v>13</v>
      </c>
      <c r="B194" s="9">
        <v>10923.2296474717</v>
      </c>
      <c r="C194" s="9">
        <v>2150.5881987491098</v>
      </c>
      <c r="D194" s="9">
        <f t="shared" si="12"/>
        <v>13073.817846220811</v>
      </c>
      <c r="E194" s="9"/>
      <c r="F194" s="11">
        <f t="shared" si="13"/>
        <v>13073.817846220811</v>
      </c>
      <c r="G194" s="15"/>
    </row>
    <row r="195" spans="1:7" x14ac:dyDescent="0.2">
      <c r="A195" s="8" t="s">
        <v>14</v>
      </c>
      <c r="B195" s="9">
        <v>97912.656604924196</v>
      </c>
      <c r="C195" s="9">
        <v>17727.348488266402</v>
      </c>
      <c r="D195" s="9">
        <f t="shared" si="12"/>
        <v>115640.0050931906</v>
      </c>
      <c r="E195" s="9"/>
      <c r="F195" s="11">
        <f t="shared" si="13"/>
        <v>115640.0050931906</v>
      </c>
      <c r="G195" s="15"/>
    </row>
    <row r="196" spans="1:7" x14ac:dyDescent="0.2">
      <c r="A196" s="8" t="s">
        <v>15</v>
      </c>
      <c r="B196" s="9">
        <v>99.956032882524497</v>
      </c>
      <c r="C196" s="9">
        <v>17.980785778908601</v>
      </c>
      <c r="D196" s="9">
        <f t="shared" si="12"/>
        <v>117.93681866143309</v>
      </c>
      <c r="E196" s="9"/>
      <c r="F196" s="11">
        <f t="shared" si="13"/>
        <v>117.93681866143309</v>
      </c>
      <c r="G196" s="15"/>
    </row>
    <row r="197" spans="1:7" x14ac:dyDescent="0.2">
      <c r="A197" s="8" t="s">
        <v>16</v>
      </c>
      <c r="B197" s="9">
        <v>1901.5797929324101</v>
      </c>
      <c r="C197" s="9">
        <v>348.63382193782098</v>
      </c>
      <c r="D197" s="9">
        <f t="shared" si="12"/>
        <v>2250.2136148702311</v>
      </c>
      <c r="E197" s="9"/>
      <c r="F197" s="11">
        <f t="shared" si="13"/>
        <v>2250.2136148702311</v>
      </c>
      <c r="G197" s="15"/>
    </row>
    <row r="198" spans="1:7" x14ac:dyDescent="0.2">
      <c r="A198" s="8" t="s">
        <v>17</v>
      </c>
      <c r="B198" s="9"/>
      <c r="C198" s="9">
        <v>0</v>
      </c>
      <c r="D198" s="9">
        <f t="shared" si="12"/>
        <v>0</v>
      </c>
      <c r="E198" s="9"/>
      <c r="F198" s="11">
        <f t="shared" si="13"/>
        <v>0</v>
      </c>
      <c r="G198" s="15"/>
    </row>
    <row r="199" spans="1:7" x14ac:dyDescent="0.2">
      <c r="A199" s="22" t="s">
        <v>18</v>
      </c>
      <c r="B199" s="12"/>
      <c r="C199" s="12">
        <v>0</v>
      </c>
      <c r="D199" s="9">
        <f t="shared" si="12"/>
        <v>0</v>
      </c>
      <c r="E199" s="12"/>
      <c r="F199" s="11">
        <f t="shared" si="13"/>
        <v>0</v>
      </c>
      <c r="G199" s="15"/>
    </row>
    <row r="200" spans="1:7" x14ac:dyDescent="0.2">
      <c r="A200" s="13" t="s">
        <v>29</v>
      </c>
      <c r="B200" s="14">
        <f>SUM(B182:B199)</f>
        <v>388724.0075116299</v>
      </c>
      <c r="C200" s="14">
        <f>SUM(C182:C199)</f>
        <v>72549.068875856727</v>
      </c>
      <c r="D200" s="14">
        <f>SUM(D182:D199)</f>
        <v>461273.07638748654</v>
      </c>
      <c r="E200" s="14">
        <f>SUM(E182:E199)</f>
        <v>0</v>
      </c>
      <c r="F200" s="14">
        <f>SUM(F182:F199)</f>
        <v>461273.07638748654</v>
      </c>
      <c r="G200" s="29"/>
    </row>
    <row r="201" spans="1:7" x14ac:dyDescent="0.2">
      <c r="A201" s="24"/>
      <c r="B201" s="25"/>
      <c r="C201" s="21"/>
      <c r="D201" s="25"/>
      <c r="E201" s="25"/>
      <c r="F201" s="25"/>
    </row>
    <row r="202" spans="1:7" x14ac:dyDescent="0.2">
      <c r="A202" s="24"/>
      <c r="B202" s="25"/>
      <c r="C202" s="25"/>
      <c r="D202" s="25"/>
      <c r="E202" s="25"/>
      <c r="F202" s="25"/>
    </row>
    <row r="204" spans="1:7" ht="22.5" x14ac:dyDescent="0.3">
      <c r="A204" s="16" t="s">
        <v>38</v>
      </c>
      <c r="F204" s="2" t="s">
        <v>37</v>
      </c>
    </row>
    <row r="205" spans="1:7" ht="22.5" x14ac:dyDescent="0.3">
      <c r="A205" s="16" t="s">
        <v>34</v>
      </c>
      <c r="F205" s="3">
        <f>F2</f>
        <v>42808</v>
      </c>
    </row>
    <row r="206" spans="1:7" ht="18.75" x14ac:dyDescent="0.3">
      <c r="A206" s="28"/>
    </row>
    <row r="208" spans="1:7" x14ac:dyDescent="0.2">
      <c r="B208" s="17"/>
      <c r="C208" s="17" t="s">
        <v>21</v>
      </c>
      <c r="D208" s="17" t="s">
        <v>0</v>
      </c>
      <c r="E208" s="17" t="s">
        <v>22</v>
      </c>
      <c r="F208" s="17" t="s">
        <v>23</v>
      </c>
    </row>
    <row r="209" spans="1:7" x14ac:dyDescent="0.2">
      <c r="B209" s="4" t="s">
        <v>0</v>
      </c>
      <c r="C209" s="4" t="s">
        <v>24</v>
      </c>
      <c r="D209" s="4" t="s">
        <v>25</v>
      </c>
      <c r="E209" s="4" t="s">
        <v>26</v>
      </c>
      <c r="F209" s="4" t="s">
        <v>0</v>
      </c>
    </row>
    <row r="210" spans="1:7" x14ac:dyDescent="0.2">
      <c r="B210" s="5" t="s">
        <v>25</v>
      </c>
      <c r="C210" s="5" t="s">
        <v>27</v>
      </c>
      <c r="D210" s="5" t="s">
        <v>28</v>
      </c>
      <c r="E210" s="5"/>
      <c r="F210" s="5"/>
    </row>
    <row r="211" spans="1:7" x14ac:dyDescent="0.2">
      <c r="A211" s="6" t="s">
        <v>1</v>
      </c>
      <c r="B211" s="7">
        <f t="shared" ref="B211:B228" si="14">B8+B37+B66+B95+B124+B153+B182</f>
        <v>34595677.999999978</v>
      </c>
      <c r="C211" s="7">
        <f t="shared" ref="C211:C228" si="15">C8+C37+C66+C95+C124+C153+C182</f>
        <v>6350109.7848832775</v>
      </c>
      <c r="D211" s="7">
        <f t="shared" ref="D211:D228" si="16">SUM(B211,C211)</f>
        <v>40945787.784883253</v>
      </c>
      <c r="E211" s="7">
        <f t="shared" ref="E211:E228" si="17">E8+E37+E66+E95+E124+E153+E182</f>
        <v>3155607</v>
      </c>
      <c r="F211" s="18">
        <f>SUM(D211:E211)</f>
        <v>44101394.784883253</v>
      </c>
      <c r="G211" s="15"/>
    </row>
    <row r="212" spans="1:7" x14ac:dyDescent="0.2">
      <c r="A212" s="8" t="s">
        <v>2</v>
      </c>
      <c r="B212" s="9">
        <f t="shared" si="14"/>
        <v>42382209.000000015</v>
      </c>
      <c r="C212" s="9">
        <f t="shared" si="15"/>
        <v>8174690.1020624107</v>
      </c>
      <c r="D212" s="9">
        <f t="shared" si="16"/>
        <v>50556899.102062427</v>
      </c>
      <c r="E212" s="9">
        <f t="shared" si="17"/>
        <v>2893106</v>
      </c>
      <c r="F212" s="11">
        <f t="shared" ref="F212:F228" si="18">SUM(D212:E212)</f>
        <v>53450005.102062427</v>
      </c>
      <c r="G212" s="15"/>
    </row>
    <row r="213" spans="1:7" x14ac:dyDescent="0.2">
      <c r="A213" s="8" t="s">
        <v>3</v>
      </c>
      <c r="B213" s="9">
        <f t="shared" si="14"/>
        <v>101233848.00000003</v>
      </c>
      <c r="C213" s="9">
        <f t="shared" si="15"/>
        <v>17859984.643523108</v>
      </c>
      <c r="D213" s="9">
        <f t="shared" si="16"/>
        <v>119093832.64352314</v>
      </c>
      <c r="E213" s="9">
        <f t="shared" si="17"/>
        <v>3948379</v>
      </c>
      <c r="F213" s="11">
        <f t="shared" si="18"/>
        <v>123042211.64352314</v>
      </c>
      <c r="G213" s="15"/>
    </row>
    <row r="214" spans="1:7" x14ac:dyDescent="0.2">
      <c r="A214" s="10" t="s">
        <v>4</v>
      </c>
      <c r="B214" s="9">
        <f t="shared" si="14"/>
        <v>75399276.000000015</v>
      </c>
      <c r="C214" s="9">
        <f t="shared" si="15"/>
        <v>13584507.101005718</v>
      </c>
      <c r="D214" s="9">
        <f t="shared" si="16"/>
        <v>88983783.101005733</v>
      </c>
      <c r="E214" s="9">
        <f t="shared" si="17"/>
        <v>1572284</v>
      </c>
      <c r="F214" s="11">
        <f t="shared" si="18"/>
        <v>90556067.101005733</v>
      </c>
      <c r="G214" s="15"/>
    </row>
    <row r="215" spans="1:7" x14ac:dyDescent="0.2">
      <c r="A215" s="8" t="s">
        <v>5</v>
      </c>
      <c r="B215" s="9">
        <f t="shared" si="14"/>
        <v>70114860.00000003</v>
      </c>
      <c r="C215" s="9">
        <f t="shared" si="15"/>
        <v>13920523.540618785</v>
      </c>
      <c r="D215" s="9">
        <f t="shared" si="16"/>
        <v>84035383.540618807</v>
      </c>
      <c r="E215" s="9">
        <f t="shared" si="17"/>
        <v>3849619</v>
      </c>
      <c r="F215" s="11">
        <f t="shared" si="18"/>
        <v>87885002.540618807</v>
      </c>
      <c r="G215" s="15"/>
    </row>
    <row r="216" spans="1:7" x14ac:dyDescent="0.2">
      <c r="A216" s="8" t="s">
        <v>6</v>
      </c>
      <c r="B216" s="9">
        <f t="shared" si="14"/>
        <v>284254010.99999976</v>
      </c>
      <c r="C216" s="9">
        <f t="shared" si="15"/>
        <v>54442690.410717279</v>
      </c>
      <c r="D216" s="9">
        <f t="shared" si="16"/>
        <v>338696701.41071701</v>
      </c>
      <c r="E216" s="9">
        <f t="shared" si="17"/>
        <v>12685831</v>
      </c>
      <c r="F216" s="11">
        <f t="shared" si="18"/>
        <v>351382532.41071701</v>
      </c>
      <c r="G216" s="15"/>
    </row>
    <row r="217" spans="1:7" x14ac:dyDescent="0.2">
      <c r="A217" s="8" t="s">
        <v>7</v>
      </c>
      <c r="B217" s="9">
        <f t="shared" si="14"/>
        <v>36869926.000000007</v>
      </c>
      <c r="C217" s="9">
        <f t="shared" si="15"/>
        <v>6642163.0829595085</v>
      </c>
      <c r="D217" s="9">
        <f t="shared" si="16"/>
        <v>43512089.082959518</v>
      </c>
      <c r="E217" s="9">
        <f t="shared" si="17"/>
        <v>3089137</v>
      </c>
      <c r="F217" s="11">
        <f t="shared" si="18"/>
        <v>46601226.082959518</v>
      </c>
      <c r="G217" s="15"/>
    </row>
    <row r="218" spans="1:7" x14ac:dyDescent="0.2">
      <c r="A218" s="8" t="s">
        <v>8</v>
      </c>
      <c r="B218" s="9">
        <f t="shared" si="14"/>
        <v>23059316.999999978</v>
      </c>
      <c r="C218" s="9">
        <f t="shared" si="15"/>
        <v>4453690.2297786511</v>
      </c>
      <c r="D218" s="9">
        <f t="shared" si="16"/>
        <v>27513007.229778629</v>
      </c>
      <c r="E218" s="9">
        <f t="shared" si="17"/>
        <v>504561</v>
      </c>
      <c r="F218" s="11">
        <f t="shared" si="18"/>
        <v>28017568.229778629</v>
      </c>
      <c r="G218" s="15"/>
    </row>
    <row r="219" spans="1:7" x14ac:dyDescent="0.2">
      <c r="A219" s="8" t="s">
        <v>9</v>
      </c>
      <c r="B219" s="9">
        <f t="shared" si="14"/>
        <v>15748492.999999998</v>
      </c>
      <c r="C219" s="9">
        <f t="shared" si="15"/>
        <v>2653923.4508973802</v>
      </c>
      <c r="D219" s="9">
        <f t="shared" si="16"/>
        <v>18402416.450897377</v>
      </c>
      <c r="E219" s="9">
        <f t="shared" si="17"/>
        <v>934747</v>
      </c>
      <c r="F219" s="11">
        <f t="shared" si="18"/>
        <v>19337163.450897377</v>
      </c>
      <c r="G219" s="15"/>
    </row>
    <row r="220" spans="1:7" x14ac:dyDescent="0.2">
      <c r="A220" s="8" t="s">
        <v>10</v>
      </c>
      <c r="B220" s="9">
        <f t="shared" si="14"/>
        <v>2761767.9999999977</v>
      </c>
      <c r="C220" s="9">
        <f t="shared" si="15"/>
        <v>639173.50191819214</v>
      </c>
      <c r="D220" s="9">
        <f t="shared" si="16"/>
        <v>3400941.5019181897</v>
      </c>
      <c r="E220" s="9">
        <f t="shared" si="17"/>
        <v>21596</v>
      </c>
      <c r="F220" s="11">
        <f t="shared" si="18"/>
        <v>3422537.5019181897</v>
      </c>
      <c r="G220" s="15"/>
    </row>
    <row r="221" spans="1:7" x14ac:dyDescent="0.2">
      <c r="A221" s="8" t="s">
        <v>11</v>
      </c>
      <c r="B221" s="9">
        <f t="shared" si="14"/>
        <v>22001905.000000004</v>
      </c>
      <c r="C221" s="9">
        <f t="shared" si="15"/>
        <v>3741226.6942358143</v>
      </c>
      <c r="D221" s="9">
        <f t="shared" si="16"/>
        <v>25743131.694235817</v>
      </c>
      <c r="E221" s="9">
        <f t="shared" si="17"/>
        <v>1041527</v>
      </c>
      <c r="F221" s="11">
        <f t="shared" si="18"/>
        <v>26784658.694235817</v>
      </c>
      <c r="G221" s="15"/>
    </row>
    <row r="222" spans="1:7" x14ac:dyDescent="0.2">
      <c r="A222" s="8" t="s">
        <v>12</v>
      </c>
      <c r="B222" s="9">
        <f t="shared" si="14"/>
        <v>50495374.000000015</v>
      </c>
      <c r="C222" s="9">
        <f t="shared" si="15"/>
        <v>10501519.137453696</v>
      </c>
      <c r="D222" s="9">
        <f t="shared" si="16"/>
        <v>60996893.137453713</v>
      </c>
      <c r="E222" s="9">
        <f t="shared" si="17"/>
        <v>3209348</v>
      </c>
      <c r="F222" s="11">
        <f t="shared" si="18"/>
        <v>64206241.137453713</v>
      </c>
      <c r="G222" s="15"/>
    </row>
    <row r="223" spans="1:7" x14ac:dyDescent="0.2">
      <c r="A223" s="8" t="s">
        <v>13</v>
      </c>
      <c r="B223" s="9">
        <f t="shared" si="14"/>
        <v>52291278.999999985</v>
      </c>
      <c r="C223" s="9">
        <f t="shared" si="15"/>
        <v>10295215.8971524</v>
      </c>
      <c r="D223" s="9">
        <f t="shared" si="16"/>
        <v>62586494.897152387</v>
      </c>
      <c r="E223" s="9">
        <f t="shared" si="17"/>
        <v>2374795</v>
      </c>
      <c r="F223" s="11">
        <f t="shared" si="18"/>
        <v>64961289.897152387</v>
      </c>
      <c r="G223" s="15"/>
    </row>
    <row r="224" spans="1:7" x14ac:dyDescent="0.2">
      <c r="A224" s="8" t="s">
        <v>14</v>
      </c>
      <c r="B224" s="9">
        <f t="shared" si="14"/>
        <v>55764239.999999978</v>
      </c>
      <c r="C224" s="9">
        <f t="shared" si="15"/>
        <v>10096264.874643486</v>
      </c>
      <c r="D224" s="9">
        <f t="shared" si="16"/>
        <v>65860504.87464346</v>
      </c>
      <c r="E224" s="9">
        <f t="shared" si="17"/>
        <v>193841</v>
      </c>
      <c r="F224" s="11">
        <f t="shared" si="18"/>
        <v>66054345.87464346</v>
      </c>
      <c r="G224" s="15"/>
    </row>
    <row r="225" spans="1:7" x14ac:dyDescent="0.2">
      <c r="A225" s="8" t="s">
        <v>15</v>
      </c>
      <c r="B225" s="9">
        <f t="shared" si="14"/>
        <v>68128139.999999985</v>
      </c>
      <c r="C225" s="9">
        <f t="shared" si="15"/>
        <v>12255363.238507062</v>
      </c>
      <c r="D225" s="9">
        <f t="shared" si="16"/>
        <v>80383503.238507047</v>
      </c>
      <c r="E225" s="9">
        <f t="shared" si="17"/>
        <v>2203936</v>
      </c>
      <c r="F225" s="11">
        <f t="shared" si="18"/>
        <v>82587439.238507047</v>
      </c>
      <c r="G225" s="15"/>
    </row>
    <row r="226" spans="1:7" x14ac:dyDescent="0.2">
      <c r="A226" s="8" t="s">
        <v>16</v>
      </c>
      <c r="B226" s="9">
        <f t="shared" si="14"/>
        <v>141443826.99999991</v>
      </c>
      <c r="C226" s="9">
        <f t="shared" si="15"/>
        <v>26588160.968929388</v>
      </c>
      <c r="D226" s="9">
        <f t="shared" si="16"/>
        <v>168031987.96892929</v>
      </c>
      <c r="E226" s="9">
        <f t="shared" si="17"/>
        <v>4610282</v>
      </c>
      <c r="F226" s="11">
        <f t="shared" si="18"/>
        <v>172642269.96892929</v>
      </c>
      <c r="G226" s="15"/>
    </row>
    <row r="227" spans="1:7" x14ac:dyDescent="0.2">
      <c r="A227" s="8" t="s">
        <v>17</v>
      </c>
      <c r="B227" s="9">
        <f t="shared" si="14"/>
        <v>4573321.0000000075</v>
      </c>
      <c r="C227" s="9">
        <f t="shared" si="15"/>
        <v>1004983.6923766967</v>
      </c>
      <c r="D227" s="9">
        <f t="shared" si="16"/>
        <v>5578304.692376704</v>
      </c>
      <c r="E227" s="9">
        <f t="shared" si="17"/>
        <v>0</v>
      </c>
      <c r="F227" s="11">
        <f t="shared" si="18"/>
        <v>5578304.692376704</v>
      </c>
      <c r="G227" s="15"/>
    </row>
    <row r="228" spans="1:7" x14ac:dyDescent="0.2">
      <c r="A228" s="22" t="s">
        <v>18</v>
      </c>
      <c r="B228" s="12">
        <f t="shared" si="14"/>
        <v>3994176.0000000019</v>
      </c>
      <c r="C228" s="12">
        <f t="shared" si="15"/>
        <v>949186.28683598782</v>
      </c>
      <c r="D228" s="9">
        <f t="shared" si="16"/>
        <v>4943362.2868359899</v>
      </c>
      <c r="E228" s="12">
        <f t="shared" si="17"/>
        <v>0</v>
      </c>
      <c r="F228" s="11">
        <f t="shared" si="18"/>
        <v>4943362.2868359899</v>
      </c>
      <c r="G228" s="15"/>
    </row>
    <row r="229" spans="1:7" x14ac:dyDescent="0.2">
      <c r="A229" s="13" t="s">
        <v>29</v>
      </c>
      <c r="B229" s="14">
        <f>SUM(B211:B228)</f>
        <v>1085111647.9999998</v>
      </c>
      <c r="C229" s="14">
        <f>SUM(C211:C228)</f>
        <v>204153376.63849884</v>
      </c>
      <c r="D229" s="14">
        <f>SUM(D211:D228)</f>
        <v>1289265024.6384983</v>
      </c>
      <c r="E229" s="14">
        <f>SUM(E211:E228)</f>
        <v>46288596</v>
      </c>
      <c r="F229" s="14">
        <f>SUM(F211:F228)</f>
        <v>1335553620.6384983</v>
      </c>
      <c r="G229" s="15"/>
    </row>
    <row r="230" spans="1:7" x14ac:dyDescent="0.2">
      <c r="B230" s="26">
        <f>B229/F229</f>
        <v>0.81248078042814342</v>
      </c>
      <c r="C230" s="26">
        <f>C229/F229</f>
        <v>0.15286048683009648</v>
      </c>
      <c r="D230" s="26"/>
      <c r="E230" s="26">
        <f>E229/F229</f>
        <v>3.4658732741760276E-2</v>
      </c>
      <c r="F230" s="27">
        <f>SUM(B230:E230)</f>
        <v>1.0000000000000002</v>
      </c>
    </row>
    <row r="231" spans="1:7" x14ac:dyDescent="0.2">
      <c r="B231" s="15"/>
      <c r="C231" s="21"/>
      <c r="D231" s="15"/>
      <c r="F231" s="15"/>
    </row>
    <row r="232" spans="1:7" x14ac:dyDescent="0.2">
      <c r="B232" s="15"/>
      <c r="C232" s="21"/>
      <c r="F232" s="15"/>
    </row>
    <row r="233" spans="1:7" x14ac:dyDescent="0.2">
      <c r="B233" s="15"/>
      <c r="C233" s="15"/>
      <c r="E233" s="15"/>
      <c r="F233" s="15"/>
      <c r="G233" s="15"/>
    </row>
    <row r="235" spans="1:7" x14ac:dyDescent="0.2">
      <c r="C235" s="15"/>
    </row>
    <row r="236" spans="1:7" x14ac:dyDescent="0.2">
      <c r="C236" s="15"/>
    </row>
  </sheetData>
  <phoneticPr fontId="7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Dépenses par prog</vt:lpstr>
      <vt:lpstr>'Dépenses par prog'!Zone_d_impression</vt:lpstr>
    </vt:vector>
  </TitlesOfParts>
  <Company>MSSS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kirre</dc:creator>
  <cp:lastModifiedBy>René Kirouac</cp:lastModifiedBy>
  <cp:lastPrinted>2012-09-20T14:38:26Z</cp:lastPrinted>
  <dcterms:created xsi:type="dcterms:W3CDTF">2006-11-20T19:25:16Z</dcterms:created>
  <dcterms:modified xsi:type="dcterms:W3CDTF">2017-03-24T18:25:33Z</dcterms:modified>
</cp:coreProperties>
</file>