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L:\GRP\N\4\E\2\René Kirouac\Espace informationnel site WEB\Sous thème 1 - Contour financier\2021-2022\Base publication du MSSS 2021\"/>
    </mc:Choice>
  </mc:AlternateContent>
  <xr:revisionPtr revIDLastSave="0" documentId="13_ncr:1_{BA12D010-BAA2-4CE9-AE0C-304F3DA7128C}" xr6:coauthVersionLast="47" xr6:coauthVersionMax="47" xr10:uidLastSave="{00000000-0000-0000-0000-000000000000}"/>
  <bookViews>
    <workbookView xWindow="28690" yWindow="-110" windowWidth="29020" windowHeight="15820" tabRatio="754" xr2:uid="{00000000-000D-0000-FFFF-FFFF00000000}"/>
  </bookViews>
  <sheets>
    <sheet name="Dépenses SAD par région 2122" sheetId="4" r:id="rId1"/>
  </sheets>
  <externalReferences>
    <externalReference r:id="rId2"/>
  </externalReferences>
  <definedNames>
    <definedName name="_xlnm.Print_Area" localSheetId="0">'Dépenses SAD par région 2122'!$A$1:$I$28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" i="4" l="1"/>
  <c r="E27" i="4"/>
  <c r="E28" i="4" s="1"/>
  <c r="B27" i="4"/>
  <c r="B28" i="4" s="1"/>
  <c r="H24" i="4"/>
  <c r="H28" i="4" s="1"/>
  <c r="G24" i="4"/>
  <c r="G28" i="4" s="1"/>
  <c r="F24" i="4"/>
  <c r="F28" i="4" s="1"/>
  <c r="D24" i="4"/>
  <c r="C24" i="4"/>
  <c r="C28" i="4" s="1"/>
  <c r="H23" i="4"/>
  <c r="G23" i="4"/>
  <c r="F23" i="4"/>
  <c r="D23" i="4"/>
  <c r="C23" i="4"/>
  <c r="I23" i="4" s="1"/>
  <c r="H22" i="4"/>
  <c r="G22" i="4"/>
  <c r="F22" i="4"/>
  <c r="D22" i="4"/>
  <c r="C22" i="4"/>
  <c r="I22" i="4" s="1"/>
  <c r="I21" i="4"/>
  <c r="H21" i="4"/>
  <c r="G21" i="4"/>
  <c r="F21" i="4"/>
  <c r="D21" i="4"/>
  <c r="C21" i="4"/>
  <c r="H20" i="4"/>
  <c r="G20" i="4"/>
  <c r="I20" i="4" s="1"/>
  <c r="F20" i="4"/>
  <c r="D20" i="4"/>
  <c r="C20" i="4"/>
  <c r="H19" i="4"/>
  <c r="G19" i="4"/>
  <c r="F19" i="4"/>
  <c r="D19" i="4"/>
  <c r="C19" i="4"/>
  <c r="I19" i="4" s="1"/>
  <c r="H18" i="4"/>
  <c r="G18" i="4"/>
  <c r="F18" i="4"/>
  <c r="D18" i="4"/>
  <c r="C18" i="4"/>
  <c r="I18" i="4" s="1"/>
  <c r="I17" i="4"/>
  <c r="H17" i="4"/>
  <c r="G17" i="4"/>
  <c r="F17" i="4"/>
  <c r="D17" i="4"/>
  <c r="C17" i="4"/>
  <c r="H16" i="4"/>
  <c r="G16" i="4"/>
  <c r="I16" i="4" s="1"/>
  <c r="F16" i="4"/>
  <c r="D16" i="4"/>
  <c r="C16" i="4"/>
  <c r="H15" i="4"/>
  <c r="G15" i="4"/>
  <c r="G27" i="4" s="1"/>
  <c r="F15" i="4"/>
  <c r="F27" i="4" s="1"/>
  <c r="D15" i="4"/>
  <c r="D27" i="4" s="1"/>
  <c r="D28" i="4" s="1"/>
  <c r="C15" i="4"/>
  <c r="C27" i="4" s="1"/>
  <c r="H14" i="4"/>
  <c r="G14" i="4"/>
  <c r="F14" i="4"/>
  <c r="D14" i="4"/>
  <c r="C14" i="4"/>
  <c r="I14" i="4" s="1"/>
  <c r="I13" i="4"/>
  <c r="H13" i="4"/>
  <c r="G13" i="4"/>
  <c r="F13" i="4"/>
  <c r="D13" i="4"/>
  <c r="C13" i="4"/>
  <c r="H12" i="4"/>
  <c r="G12" i="4"/>
  <c r="I12" i="4" s="1"/>
  <c r="F12" i="4"/>
  <c r="D12" i="4"/>
  <c r="C12" i="4"/>
  <c r="H11" i="4"/>
  <c r="G11" i="4"/>
  <c r="F11" i="4"/>
  <c r="D11" i="4"/>
  <c r="C11" i="4"/>
  <c r="I11" i="4" s="1"/>
  <c r="H10" i="4"/>
  <c r="G10" i="4"/>
  <c r="F10" i="4"/>
  <c r="D10" i="4"/>
  <c r="C10" i="4"/>
  <c r="I10" i="4" s="1"/>
  <c r="I9" i="4"/>
  <c r="H9" i="4"/>
  <c r="G9" i="4"/>
  <c r="F9" i="4"/>
  <c r="D9" i="4"/>
  <c r="C9" i="4"/>
  <c r="H8" i="4"/>
  <c r="G8" i="4"/>
  <c r="I8" i="4" s="1"/>
  <c r="F8" i="4"/>
  <c r="D8" i="4"/>
  <c r="C8" i="4"/>
  <c r="H7" i="4"/>
  <c r="G7" i="4"/>
  <c r="F7" i="4"/>
  <c r="D7" i="4"/>
  <c r="C7" i="4"/>
  <c r="I7" i="4" s="1"/>
  <c r="H6" i="4"/>
  <c r="G6" i="4"/>
  <c r="F6" i="4"/>
  <c r="D6" i="4"/>
  <c r="C6" i="4"/>
  <c r="I6" i="4" s="1"/>
  <c r="I15" i="4" l="1"/>
  <c r="I27" i="4" s="1"/>
  <c r="I24" i="4" l="1"/>
  <c r="E25" i="4" l="1"/>
  <c r="D25" i="4"/>
  <c r="B25" i="4"/>
  <c r="I28" i="4"/>
  <c r="I25" i="4"/>
  <c r="C25" i="4"/>
  <c r="F25" i="4"/>
  <c r="G25" i="4"/>
  <c r="H25" i="4"/>
</calcChain>
</file>

<file path=xl/sharedStrings.xml><?xml version="1.0" encoding="utf-8"?>
<sst xmlns="http://schemas.openxmlformats.org/spreadsheetml/2006/main" count="31" uniqueCount="31">
  <si>
    <t>RSS 01  Bas-Saint-Laurent</t>
  </si>
  <si>
    <t>RSS 02  Saguenay--Lac-Saint-Jean</t>
  </si>
  <si>
    <t>RSS 03  Capitale Nationale</t>
  </si>
  <si>
    <t>RSS 04  Mauricie et Centre-du-Québec</t>
  </si>
  <si>
    <t>RSS 05  Estrie</t>
  </si>
  <si>
    <t>RSS 06  Montréal</t>
  </si>
  <si>
    <t>RSS 07  Outaouais</t>
  </si>
  <si>
    <t>RSS 08  Abitibi-Témiscamingue</t>
  </si>
  <si>
    <t>RSS 09  Côte-Nord</t>
  </si>
  <si>
    <t>RSS 10  Nord-du-Québec</t>
  </si>
  <si>
    <t>RSS 11  Gaspésie--Îles-de-la-Madeleine</t>
  </si>
  <si>
    <t>RSS 12  Chaudière-Appalaches</t>
  </si>
  <si>
    <t>RSS 13  Laval</t>
  </si>
  <si>
    <t>RSS 14  Lanaudière</t>
  </si>
  <si>
    <t>RSS 15  Laurentides</t>
  </si>
  <si>
    <t>RSS 16  Montérégie</t>
  </si>
  <si>
    <t>RSS 17  Nunavik</t>
  </si>
  <si>
    <t>RSS 18  Terres-Cries-de-la-Baie-James</t>
  </si>
  <si>
    <t>TOTAL QUÉBEC</t>
  </si>
  <si>
    <t>Services généraux</t>
  </si>
  <si>
    <t>Santé physique</t>
  </si>
  <si>
    <t>Santé mentale</t>
  </si>
  <si>
    <t>Santé publique</t>
  </si>
  <si>
    <t>Déficience physique</t>
  </si>
  <si>
    <t>GRAND TOTAL</t>
  </si>
  <si>
    <t>Pourcentage</t>
  </si>
  <si>
    <t>TOTAL régions 10, 17 et18</t>
  </si>
  <si>
    <t>TOTAL moins régions 10, 17 et18</t>
  </si>
  <si>
    <t>Déficience intellectuelle et TSA</t>
  </si>
  <si>
    <t>Soutien à l'autonomie des PA</t>
  </si>
  <si>
    <t>SERVICES À DOMICILE PAR PROGRAMME, 2021-2022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</si>
</sst>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C]d\ mmm\ yyyy;@"/>
  </numFmts>
  <fonts count="10" x14ac:knownFonts="1">
    <font>
      <sz val="10"/>
      <name val="Arial"/>
    </font>
    <font>
      <sz val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8"/>
      <name val="Arial"/>
      <family val="2"/>
    </font>
    <font>
      <b/>
      <sz val="20"/>
      <name val="Times New Roman"/>
      <family val="1"/>
    </font>
    <font>
      <b/>
      <sz val="16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4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4" fillId="0" borderId="1" xfId="0" applyFont="1" applyBorder="1"/>
    <xf numFmtId="0" fontId="3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3" fontId="4" fillId="0" borderId="0" xfId="0" applyNumberFormat="1" applyFont="1"/>
    <xf numFmtId="0" fontId="4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3" fontId="3" fillId="0" borderId="0" xfId="0" applyNumberFormat="1" applyFont="1"/>
    <xf numFmtId="3" fontId="4" fillId="0" borderId="1" xfId="0" applyNumberFormat="1" applyFont="1" applyBorder="1" applyAlignment="1">
      <alignment horizontal="center" vertical="center" wrapText="1"/>
    </xf>
    <xf numFmtId="3" fontId="4" fillId="0" borderId="5" xfId="0" applyNumberFormat="1" applyFont="1" applyBorder="1"/>
    <xf numFmtId="3" fontId="4" fillId="0" borderId="6" xfId="0" applyNumberFormat="1" applyFont="1" applyBorder="1"/>
    <xf numFmtId="3" fontId="4" fillId="0" borderId="7" xfId="0" applyNumberFormat="1" applyFont="1" applyBorder="1"/>
    <xf numFmtId="3" fontId="4" fillId="0" borderId="1" xfId="0" applyNumberFormat="1" applyFont="1" applyBorder="1"/>
    <xf numFmtId="0" fontId="9" fillId="0" borderId="0" xfId="0" applyFont="1" applyAlignment="1">
      <alignment horizontal="left"/>
    </xf>
    <xf numFmtId="0" fontId="1" fillId="2" borderId="0" xfId="0" applyFont="1" applyFill="1"/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/>
    <xf numFmtId="0" fontId="2" fillId="0" borderId="0" xfId="0" applyFont="1"/>
    <xf numFmtId="0" fontId="2" fillId="0" borderId="2" xfId="0" applyFont="1" applyBorder="1"/>
    <xf numFmtId="3" fontId="2" fillId="0" borderId="2" xfId="0" applyNumberFormat="1" applyFont="1" applyBorder="1"/>
    <xf numFmtId="3" fontId="2" fillId="2" borderId="2" xfId="0" applyNumberFormat="1" applyFont="1" applyFill="1" applyBorder="1"/>
    <xf numFmtId="0" fontId="2" fillId="0" borderId="3" xfId="0" applyFont="1" applyBorder="1"/>
    <xf numFmtId="3" fontId="2" fillId="0" borderId="3" xfId="0" applyNumberFormat="1" applyFont="1" applyBorder="1"/>
    <xf numFmtId="3" fontId="2" fillId="2" borderId="3" xfId="0" applyNumberFormat="1" applyFont="1" applyFill="1" applyBorder="1"/>
    <xf numFmtId="0" fontId="2" fillId="0" borderId="4" xfId="0" applyFont="1" applyBorder="1"/>
    <xf numFmtId="3" fontId="2" fillId="0" borderId="4" xfId="0" applyNumberFormat="1" applyFont="1" applyBorder="1"/>
    <xf numFmtId="3" fontId="2" fillId="2" borderId="4" xfId="0" applyNumberFormat="1" applyFont="1" applyFill="1" applyBorder="1"/>
    <xf numFmtId="10" fontId="2" fillId="0" borderId="1" xfId="0" applyNumberFormat="1" applyFont="1" applyBorder="1" applyAlignment="1">
      <alignment horizontal="center"/>
    </xf>
    <xf numFmtId="10" fontId="2" fillId="2" borderId="1" xfId="0" applyNumberFormat="1" applyFont="1" applyFill="1" applyBorder="1" applyAlignment="1">
      <alignment horizontal="center"/>
    </xf>
    <xf numFmtId="3" fontId="2" fillId="0" borderId="1" xfId="0" applyNumberFormat="1" applyFont="1" applyBorder="1"/>
    <xf numFmtId="3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RP/N/4/E/2/Contour/SAD/SAD%202122%20FINA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épenses par prog"/>
      <sheetName val="Feuil2"/>
      <sheetName val="SYNTHÈSE # 1"/>
      <sheetName val="Synthèse # 2"/>
      <sheetName val="SAD par CA"/>
      <sheetName val="SBFR 2122"/>
      <sheetName val="Base de données étab"/>
    </sheetNames>
    <sheetDataSet>
      <sheetData sheetId="0">
        <row r="37">
          <cell r="F37">
            <v>20303248.395021245</v>
          </cell>
        </row>
        <row r="38">
          <cell r="F38">
            <v>16904550.588874839</v>
          </cell>
        </row>
        <row r="39">
          <cell r="F39">
            <v>62488457.313704774</v>
          </cell>
        </row>
        <row r="40">
          <cell r="F40">
            <v>25528279.214785013</v>
          </cell>
        </row>
        <row r="41">
          <cell r="F41">
            <v>30629954.539305024</v>
          </cell>
        </row>
        <row r="42">
          <cell r="F42">
            <v>87492067.129133344</v>
          </cell>
        </row>
        <row r="43">
          <cell r="F43">
            <v>23105129.586141396</v>
          </cell>
        </row>
        <row r="44">
          <cell r="F44">
            <v>9465340.7571248151</v>
          </cell>
        </row>
        <row r="45">
          <cell r="F45">
            <v>7377036.0702473773</v>
          </cell>
        </row>
        <row r="46">
          <cell r="F46">
            <v>559734.9626913406</v>
          </cell>
        </row>
        <row r="47">
          <cell r="F47">
            <v>8575764.3362024873</v>
          </cell>
        </row>
        <row r="48">
          <cell r="F48">
            <v>15830350.904283945</v>
          </cell>
        </row>
        <row r="49">
          <cell r="F49">
            <v>14071050.272552485</v>
          </cell>
        </row>
        <row r="50">
          <cell r="F50">
            <v>12879352.762599532</v>
          </cell>
        </row>
        <row r="51">
          <cell r="F51">
            <v>28288539.072687529</v>
          </cell>
        </row>
        <row r="52">
          <cell r="F52">
            <v>60477365.505570345</v>
          </cell>
        </row>
        <row r="53">
          <cell r="F53">
            <v>126644.91378833933</v>
          </cell>
        </row>
        <row r="54">
          <cell r="F54">
            <v>756508.39835235337</v>
          </cell>
        </row>
        <row r="55">
          <cell r="F55">
            <v>424859374.72306633</v>
          </cell>
        </row>
        <row r="66">
          <cell r="F66">
            <v>42650376.929780051</v>
          </cell>
        </row>
        <row r="67">
          <cell r="F67">
            <v>39499850.204619005</v>
          </cell>
        </row>
        <row r="68">
          <cell r="F68">
            <v>90854306.086605519</v>
          </cell>
        </row>
        <row r="69">
          <cell r="F69">
            <v>95093067.824522272</v>
          </cell>
        </row>
        <row r="70">
          <cell r="F70">
            <v>90359994.551472321</v>
          </cell>
        </row>
        <row r="71">
          <cell r="F71">
            <v>378717058.63306743</v>
          </cell>
        </row>
        <row r="72">
          <cell r="F72">
            <v>53014280.861403286</v>
          </cell>
        </row>
        <row r="73">
          <cell r="F73">
            <v>31665538.055845331</v>
          </cell>
        </row>
        <row r="74">
          <cell r="F74">
            <v>24720393.307036892</v>
          </cell>
        </row>
        <row r="75">
          <cell r="F75">
            <v>2874132.3041661056</v>
          </cell>
        </row>
        <row r="76">
          <cell r="F76">
            <v>29996670.677237075</v>
          </cell>
        </row>
        <row r="77">
          <cell r="F77">
            <v>66046768.178001307</v>
          </cell>
        </row>
        <row r="78">
          <cell r="F78">
            <v>76262904.288213983</v>
          </cell>
        </row>
        <row r="79">
          <cell r="F79">
            <v>77975046.335695311</v>
          </cell>
        </row>
        <row r="80">
          <cell r="F80">
            <v>78765975.749385163</v>
          </cell>
        </row>
        <row r="81">
          <cell r="F81">
            <v>216967532.92416748</v>
          </cell>
        </row>
        <row r="82">
          <cell r="F82">
            <v>2429448.638893472</v>
          </cell>
        </row>
        <row r="83">
          <cell r="F83">
            <v>3326983.9809235926</v>
          </cell>
        </row>
        <row r="84">
          <cell r="F84">
            <v>1401220329.5310354</v>
          </cell>
        </row>
        <row r="95">
          <cell r="F95">
            <v>91627.615191805467</v>
          </cell>
        </row>
        <row r="96">
          <cell r="F96">
            <v>71235.600855708879</v>
          </cell>
        </row>
        <row r="97">
          <cell r="F97">
            <v>755391.22995131649</v>
          </cell>
        </row>
        <row r="98">
          <cell r="F98">
            <v>444879.96616854565</v>
          </cell>
        </row>
        <row r="99">
          <cell r="F99">
            <v>244923.41589183372</v>
          </cell>
        </row>
        <row r="100">
          <cell r="F100">
            <v>4009682.8231272842</v>
          </cell>
        </row>
        <row r="101">
          <cell r="F101">
            <v>41931.924970086606</v>
          </cell>
        </row>
        <row r="102">
          <cell r="F102">
            <v>162713.0045882808</v>
          </cell>
        </row>
        <row r="103">
          <cell r="F103">
            <v>290121.71970428166</v>
          </cell>
        </row>
        <row r="104">
          <cell r="F104">
            <v>53783.781453748132</v>
          </cell>
        </row>
        <row r="105">
          <cell r="F105">
            <v>151013.48133097269</v>
          </cell>
        </row>
        <row r="106">
          <cell r="F106">
            <v>194161.52508977827</v>
          </cell>
        </row>
        <row r="107">
          <cell r="F107">
            <v>327744.06585707725</v>
          </cell>
        </row>
        <row r="108">
          <cell r="F108">
            <v>210894.56689733284</v>
          </cell>
        </row>
        <row r="109">
          <cell r="F109">
            <v>1547323.4101630908</v>
          </cell>
        </row>
        <row r="110">
          <cell r="F110">
            <v>1050999.6527759368</v>
          </cell>
        </row>
        <row r="111">
          <cell r="F111">
            <v>5279012.2246336248</v>
          </cell>
        </row>
        <row r="112">
          <cell r="F112">
            <v>31117.794847823741</v>
          </cell>
        </row>
        <row r="113">
          <cell r="F113">
            <v>14958557.803498529</v>
          </cell>
        </row>
        <row r="124">
          <cell r="F124">
            <v>10498767.08346569</v>
          </cell>
        </row>
        <row r="125">
          <cell r="F125">
            <v>10902071.76200079</v>
          </cell>
        </row>
        <row r="126">
          <cell r="F126">
            <v>18200522.969831254</v>
          </cell>
        </row>
        <row r="127">
          <cell r="F127">
            <v>17456015.629764467</v>
          </cell>
        </row>
        <row r="128">
          <cell r="F128">
            <v>13243767.346963964</v>
          </cell>
        </row>
        <row r="129">
          <cell r="F129">
            <v>54190335.201308623</v>
          </cell>
        </row>
        <row r="130">
          <cell r="F130">
            <v>11704356.796994355</v>
          </cell>
        </row>
        <row r="131">
          <cell r="F131">
            <v>2588551.7936290144</v>
          </cell>
        </row>
        <row r="132">
          <cell r="F132">
            <v>4251121.680918402</v>
          </cell>
        </row>
        <row r="133">
          <cell r="F133">
            <v>804740.79531344329</v>
          </cell>
        </row>
        <row r="134">
          <cell r="F134">
            <v>6149407.5668473952</v>
          </cell>
        </row>
        <row r="135">
          <cell r="F135">
            <v>12657939.488402365</v>
          </cell>
        </row>
        <row r="136">
          <cell r="F136">
            <v>5238767.0602879338</v>
          </cell>
        </row>
        <row r="137">
          <cell r="F137">
            <v>7349946.0943896053</v>
          </cell>
        </row>
        <row r="138">
          <cell r="F138">
            <v>14768719.233320123</v>
          </cell>
        </row>
        <row r="139">
          <cell r="F139">
            <v>33420923.878608353</v>
          </cell>
        </row>
        <row r="140">
          <cell r="F140">
            <v>2058784.9752063239</v>
          </cell>
        </row>
        <row r="141">
          <cell r="F141">
            <v>234921.52659184247</v>
          </cell>
        </row>
        <row r="142">
          <cell r="F142">
            <v>225408119.88384396</v>
          </cell>
        </row>
        <row r="152">
          <cell r="F152">
            <v>2812529.1830644719</v>
          </cell>
        </row>
        <row r="153">
          <cell r="F153">
            <v>3626365.7605688702</v>
          </cell>
        </row>
        <row r="154">
          <cell r="F154">
            <v>28454215.041641716</v>
          </cell>
        </row>
        <row r="155">
          <cell r="F155">
            <v>9113418.0378217287</v>
          </cell>
        </row>
        <row r="156">
          <cell r="F156">
            <v>11263385.847997386</v>
          </cell>
        </row>
        <row r="157">
          <cell r="F157">
            <v>22075684.479446881</v>
          </cell>
        </row>
        <row r="158">
          <cell r="F158">
            <v>6218878.6148433601</v>
          </cell>
        </row>
        <row r="159">
          <cell r="F159">
            <v>1986214.8325372883</v>
          </cell>
        </row>
        <row r="160">
          <cell r="F160">
            <v>1391426.1677375564</v>
          </cell>
        </row>
        <row r="161">
          <cell r="F161">
            <v>140738.61754281656</v>
          </cell>
        </row>
        <row r="162">
          <cell r="F162">
            <v>3061892.506129852</v>
          </cell>
        </row>
        <row r="163">
          <cell r="F163">
            <v>7839783.1498837555</v>
          </cell>
        </row>
        <row r="164">
          <cell r="F164">
            <v>8037375.8632273655</v>
          </cell>
        </row>
        <row r="165">
          <cell r="F165">
            <v>7124156.5049711596</v>
          </cell>
        </row>
        <row r="166">
          <cell r="F166">
            <v>8368468.1428181864</v>
          </cell>
        </row>
        <row r="167">
          <cell r="F167">
            <v>24745127.71248088</v>
          </cell>
        </row>
        <row r="168">
          <cell r="F168">
            <v>57483.080726519976</v>
          </cell>
        </row>
        <row r="169">
          <cell r="F169">
            <v>68617.492996699832</v>
          </cell>
        </row>
        <row r="170">
          <cell r="F170">
            <v>146385761.0364365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showZeros="0" tabSelected="1" workbookViewId="0">
      <selection activeCell="C35" sqref="C35"/>
    </sheetView>
  </sheetViews>
  <sheetFormatPr baseColWidth="10" defaultColWidth="11.453125" defaultRowHeight="13" x14ac:dyDescent="0.3"/>
  <cols>
    <col min="1" max="1" width="30.6328125" style="5" customWidth="1"/>
    <col min="2" max="2" width="12.453125" style="5" customWidth="1"/>
    <col min="3" max="3" width="12.36328125" style="5" customWidth="1"/>
    <col min="4" max="5" width="11" style="5" customWidth="1"/>
    <col min="6" max="6" width="13.6328125" style="5" customWidth="1"/>
    <col min="7" max="8" width="11.453125" style="5"/>
    <col min="9" max="9" width="13.36328125" style="5" customWidth="1"/>
    <col min="10" max="16384" width="11.453125" style="5"/>
  </cols>
  <sheetData>
    <row r="1" spans="1:10" ht="25" x14ac:dyDescent="0.5">
      <c r="A1" s="6" t="s">
        <v>30</v>
      </c>
      <c r="B1" s="7"/>
      <c r="C1" s="8"/>
      <c r="D1" s="8"/>
      <c r="E1" s="8"/>
      <c r="F1" s="8"/>
      <c r="G1" s="8"/>
      <c r="H1" s="8"/>
      <c r="I1" s="2"/>
    </row>
    <row r="2" spans="1:10" x14ac:dyDescent="0.3">
      <c r="A2" s="9"/>
      <c r="B2" s="9"/>
      <c r="C2" s="8"/>
      <c r="D2" s="8"/>
      <c r="E2" s="8"/>
      <c r="F2" s="8"/>
      <c r="G2" s="8"/>
      <c r="H2" s="8"/>
      <c r="I2" s="3"/>
    </row>
    <row r="3" spans="1:10" ht="17.5" x14ac:dyDescent="0.35">
      <c r="A3" s="17"/>
      <c r="B3" s="10"/>
      <c r="C3" s="8"/>
      <c r="D3" s="8"/>
      <c r="E3" s="8"/>
      <c r="F3" s="8"/>
      <c r="G3" s="8"/>
      <c r="H3" s="8"/>
    </row>
    <row r="4" spans="1:10" x14ac:dyDescent="0.3">
      <c r="C4" s="11"/>
      <c r="D4" s="11"/>
      <c r="E4" s="11"/>
      <c r="F4" s="11"/>
      <c r="G4" s="11"/>
      <c r="H4" s="11"/>
      <c r="I4" s="11"/>
    </row>
    <row r="5" spans="1:10" ht="39" x14ac:dyDescent="0.3">
      <c r="A5" s="21"/>
      <c r="B5" s="12" t="s">
        <v>19</v>
      </c>
      <c r="C5" s="12" t="s">
        <v>20</v>
      </c>
      <c r="D5" s="12" t="s">
        <v>21</v>
      </c>
      <c r="E5" s="19" t="s">
        <v>22</v>
      </c>
      <c r="F5" s="12" t="s">
        <v>29</v>
      </c>
      <c r="G5" s="12" t="s">
        <v>28</v>
      </c>
      <c r="H5" s="12" t="s">
        <v>23</v>
      </c>
      <c r="I5" s="12" t="s">
        <v>24</v>
      </c>
    </row>
    <row r="6" spans="1:10" x14ac:dyDescent="0.3">
      <c r="A6" s="22" t="s">
        <v>0</v>
      </c>
      <c r="B6" s="23">
        <v>8646236.2912496813</v>
      </c>
      <c r="C6" s="23">
        <f>'[1]Dépenses par prog'!F124</f>
        <v>10498767.08346569</v>
      </c>
      <c r="D6" s="23">
        <f>'[1]Dépenses par prog'!F95</f>
        <v>91627.615191805467</v>
      </c>
      <c r="E6" s="24"/>
      <c r="F6" s="23">
        <f>'[1]Dépenses par prog'!F66</f>
        <v>42650376.929780051</v>
      </c>
      <c r="G6" s="23">
        <f>'[1]Dépenses par prog'!F152</f>
        <v>2812529.1830644719</v>
      </c>
      <c r="H6" s="23">
        <f>'[1]Dépenses par prog'!F37</f>
        <v>20303248.395021245</v>
      </c>
      <c r="I6" s="13">
        <f t="shared" ref="I6:I23" si="0">SUM(B6:H6)</f>
        <v>85002785.497772947</v>
      </c>
      <c r="J6" s="11"/>
    </row>
    <row r="7" spans="1:10" x14ac:dyDescent="0.3">
      <c r="A7" s="25" t="s">
        <v>1</v>
      </c>
      <c r="B7" s="26">
        <v>5412761.6367446296</v>
      </c>
      <c r="C7" s="23">
        <f>'[1]Dépenses par prog'!F125</f>
        <v>10902071.76200079</v>
      </c>
      <c r="D7" s="23">
        <f>'[1]Dépenses par prog'!F96</f>
        <v>71235.600855708879</v>
      </c>
      <c r="E7" s="27"/>
      <c r="F7" s="23">
        <f>'[1]Dépenses par prog'!F67</f>
        <v>39499850.204619005</v>
      </c>
      <c r="G7" s="23">
        <f>'[1]Dépenses par prog'!F153</f>
        <v>3626365.7605688702</v>
      </c>
      <c r="H7" s="23">
        <f>'[1]Dépenses par prog'!F38</f>
        <v>16904550.588874839</v>
      </c>
      <c r="I7" s="14">
        <f t="shared" si="0"/>
        <v>76416835.55366385</v>
      </c>
      <c r="J7" s="11"/>
    </row>
    <row r="8" spans="1:10" x14ac:dyDescent="0.3">
      <c r="A8" s="25" t="s">
        <v>2</v>
      </c>
      <c r="B8" s="26">
        <v>25996040.442281801</v>
      </c>
      <c r="C8" s="23">
        <f>'[1]Dépenses par prog'!F126</f>
        <v>18200522.969831254</v>
      </c>
      <c r="D8" s="23">
        <f>'[1]Dépenses par prog'!F97</f>
        <v>755391.22995131649</v>
      </c>
      <c r="E8" s="27"/>
      <c r="F8" s="23">
        <f>'[1]Dépenses par prog'!F68</f>
        <v>90854306.086605519</v>
      </c>
      <c r="G8" s="23">
        <f>'[1]Dépenses par prog'!F154</f>
        <v>28454215.041641716</v>
      </c>
      <c r="H8" s="23">
        <f>'[1]Dépenses par prog'!F39</f>
        <v>62488457.313704774</v>
      </c>
      <c r="I8" s="14">
        <f t="shared" si="0"/>
        <v>226748933.08401638</v>
      </c>
      <c r="J8" s="11"/>
    </row>
    <row r="9" spans="1:10" x14ac:dyDescent="0.3">
      <c r="A9" s="25" t="s">
        <v>3</v>
      </c>
      <c r="B9" s="26">
        <v>13714534.777825583</v>
      </c>
      <c r="C9" s="23">
        <f>'[1]Dépenses par prog'!F127</f>
        <v>17456015.629764467</v>
      </c>
      <c r="D9" s="23">
        <f>'[1]Dépenses par prog'!F98</f>
        <v>444879.96616854565</v>
      </c>
      <c r="E9" s="27"/>
      <c r="F9" s="23">
        <f>'[1]Dépenses par prog'!F69</f>
        <v>95093067.824522272</v>
      </c>
      <c r="G9" s="23">
        <f>'[1]Dépenses par prog'!F155</f>
        <v>9113418.0378217287</v>
      </c>
      <c r="H9" s="23">
        <f>'[1]Dépenses par prog'!F40</f>
        <v>25528279.214785013</v>
      </c>
      <c r="I9" s="14">
        <f t="shared" si="0"/>
        <v>161350195.45088762</v>
      </c>
      <c r="J9" s="11"/>
    </row>
    <row r="10" spans="1:10" x14ac:dyDescent="0.3">
      <c r="A10" s="25" t="s">
        <v>4</v>
      </c>
      <c r="B10" s="26">
        <v>7281506.9112446383</v>
      </c>
      <c r="C10" s="23">
        <f>'[1]Dépenses par prog'!F128</f>
        <v>13243767.346963964</v>
      </c>
      <c r="D10" s="23">
        <f>'[1]Dépenses par prog'!F99</f>
        <v>244923.41589183372</v>
      </c>
      <c r="E10" s="27"/>
      <c r="F10" s="23">
        <f>'[1]Dépenses par prog'!F70</f>
        <v>90359994.551472321</v>
      </c>
      <c r="G10" s="23">
        <f>'[1]Dépenses par prog'!F156</f>
        <v>11263385.847997386</v>
      </c>
      <c r="H10" s="23">
        <f>'[1]Dépenses par prog'!F41</f>
        <v>30629954.539305024</v>
      </c>
      <c r="I10" s="14">
        <f t="shared" si="0"/>
        <v>153023532.61287516</v>
      </c>
      <c r="J10" s="11"/>
    </row>
    <row r="11" spans="1:10" x14ac:dyDescent="0.3">
      <c r="A11" s="25" t="s">
        <v>5</v>
      </c>
      <c r="B11" s="26">
        <v>31640839.476474736</v>
      </c>
      <c r="C11" s="23">
        <f>'[1]Dépenses par prog'!F129</f>
        <v>54190335.201308623</v>
      </c>
      <c r="D11" s="23">
        <f>'[1]Dépenses par prog'!F100</f>
        <v>4009682.8231272842</v>
      </c>
      <c r="E11" s="27"/>
      <c r="F11" s="23">
        <f>'[1]Dépenses par prog'!F71</f>
        <v>378717058.63306743</v>
      </c>
      <c r="G11" s="23">
        <f>'[1]Dépenses par prog'!F157</f>
        <v>22075684.479446881</v>
      </c>
      <c r="H11" s="23">
        <f>'[1]Dépenses par prog'!F42</f>
        <v>87492067.129133344</v>
      </c>
      <c r="I11" s="14">
        <f t="shared" si="0"/>
        <v>578125667.74255824</v>
      </c>
      <c r="J11" s="11"/>
    </row>
    <row r="12" spans="1:10" x14ac:dyDescent="0.3">
      <c r="A12" s="25" t="s">
        <v>6</v>
      </c>
      <c r="B12" s="26">
        <v>6282406.9691076782</v>
      </c>
      <c r="C12" s="23">
        <f>'[1]Dépenses par prog'!F130</f>
        <v>11704356.796994355</v>
      </c>
      <c r="D12" s="23">
        <f>'[1]Dépenses par prog'!F101</f>
        <v>41931.924970086606</v>
      </c>
      <c r="E12" s="27"/>
      <c r="F12" s="23">
        <f>'[1]Dépenses par prog'!F72</f>
        <v>53014280.861403286</v>
      </c>
      <c r="G12" s="23">
        <f>'[1]Dépenses par prog'!F158</f>
        <v>6218878.6148433601</v>
      </c>
      <c r="H12" s="23">
        <f>'[1]Dépenses par prog'!F43</f>
        <v>23105129.586141396</v>
      </c>
      <c r="I12" s="14">
        <f t="shared" si="0"/>
        <v>100366984.75346015</v>
      </c>
      <c r="J12" s="11"/>
    </row>
    <row r="13" spans="1:10" x14ac:dyDescent="0.3">
      <c r="A13" s="25" t="s">
        <v>7</v>
      </c>
      <c r="B13" s="26">
        <v>1248172.3305400433</v>
      </c>
      <c r="C13" s="23">
        <f>'[1]Dépenses par prog'!F131</f>
        <v>2588551.7936290144</v>
      </c>
      <c r="D13" s="23">
        <f>'[1]Dépenses par prog'!F102</f>
        <v>162713.0045882808</v>
      </c>
      <c r="E13" s="27"/>
      <c r="F13" s="23">
        <f>'[1]Dépenses par prog'!F73</f>
        <v>31665538.055845331</v>
      </c>
      <c r="G13" s="23">
        <f>'[1]Dépenses par prog'!F159</f>
        <v>1986214.8325372883</v>
      </c>
      <c r="H13" s="23">
        <f>'[1]Dépenses par prog'!F44</f>
        <v>9465340.7571248151</v>
      </c>
      <c r="I13" s="14">
        <f t="shared" si="0"/>
        <v>47116530.774264768</v>
      </c>
      <c r="J13" s="11"/>
    </row>
    <row r="14" spans="1:10" x14ac:dyDescent="0.3">
      <c r="A14" s="25" t="s">
        <v>8</v>
      </c>
      <c r="B14" s="26">
        <v>1691766.6788432244</v>
      </c>
      <c r="C14" s="23">
        <f>'[1]Dépenses par prog'!F132</f>
        <v>4251121.680918402</v>
      </c>
      <c r="D14" s="23">
        <f>'[1]Dépenses par prog'!F103</f>
        <v>290121.71970428166</v>
      </c>
      <c r="E14" s="27"/>
      <c r="F14" s="23">
        <f>'[1]Dépenses par prog'!F74</f>
        <v>24720393.307036892</v>
      </c>
      <c r="G14" s="23">
        <f>'[1]Dépenses par prog'!F160</f>
        <v>1391426.1677375564</v>
      </c>
      <c r="H14" s="23">
        <f>'[1]Dépenses par prog'!F45</f>
        <v>7377036.0702473773</v>
      </c>
      <c r="I14" s="14">
        <f t="shared" si="0"/>
        <v>39721865.624487728</v>
      </c>
      <c r="J14" s="11"/>
    </row>
    <row r="15" spans="1:10" x14ac:dyDescent="0.3">
      <c r="A15" s="25" t="s">
        <v>9</v>
      </c>
      <c r="B15" s="26">
        <v>365884.83277093753</v>
      </c>
      <c r="C15" s="23">
        <f>'[1]Dépenses par prog'!F133</f>
        <v>804740.79531344329</v>
      </c>
      <c r="D15" s="23">
        <f>'[1]Dépenses par prog'!F104</f>
        <v>53783.781453748132</v>
      </c>
      <c r="E15" s="27"/>
      <c r="F15" s="23">
        <f>'[1]Dépenses par prog'!F75</f>
        <v>2874132.3041661056</v>
      </c>
      <c r="G15" s="23">
        <f>'[1]Dépenses par prog'!F161</f>
        <v>140738.61754281656</v>
      </c>
      <c r="H15" s="23">
        <f>'[1]Dépenses par prog'!F46</f>
        <v>559734.9626913406</v>
      </c>
      <c r="I15" s="14">
        <f t="shared" si="0"/>
        <v>4799015.2939383918</v>
      </c>
      <c r="J15" s="11"/>
    </row>
    <row r="16" spans="1:10" x14ac:dyDescent="0.3">
      <c r="A16" s="25" t="s">
        <v>10</v>
      </c>
      <c r="B16" s="26">
        <v>3628809.2628705283</v>
      </c>
      <c r="C16" s="23">
        <f>'[1]Dépenses par prog'!F134</f>
        <v>6149407.5668473952</v>
      </c>
      <c r="D16" s="23">
        <f>'[1]Dépenses par prog'!F105</f>
        <v>151013.48133097269</v>
      </c>
      <c r="E16" s="27"/>
      <c r="F16" s="23">
        <f>'[1]Dépenses par prog'!F76</f>
        <v>29996670.677237075</v>
      </c>
      <c r="G16" s="23">
        <f>'[1]Dépenses par prog'!F162</f>
        <v>3061892.506129852</v>
      </c>
      <c r="H16" s="23">
        <f>'[1]Dépenses par prog'!F47</f>
        <v>8575764.3362024873</v>
      </c>
      <c r="I16" s="14">
        <f t="shared" si="0"/>
        <v>51563557.830618314</v>
      </c>
      <c r="J16" s="11"/>
    </row>
    <row r="17" spans="1:10" x14ac:dyDescent="0.3">
      <c r="A17" s="25" t="s">
        <v>11</v>
      </c>
      <c r="B17" s="26">
        <v>12248362.289082296</v>
      </c>
      <c r="C17" s="23">
        <f>'[1]Dépenses par prog'!F135</f>
        <v>12657939.488402365</v>
      </c>
      <c r="D17" s="23">
        <f>'[1]Dépenses par prog'!F106</f>
        <v>194161.52508977827</v>
      </c>
      <c r="E17" s="27"/>
      <c r="F17" s="23">
        <f>'[1]Dépenses par prog'!F77</f>
        <v>66046768.178001307</v>
      </c>
      <c r="G17" s="23">
        <f>'[1]Dépenses par prog'!F163</f>
        <v>7839783.1498837555</v>
      </c>
      <c r="H17" s="23">
        <f>'[1]Dépenses par prog'!F48</f>
        <v>15830350.904283945</v>
      </c>
      <c r="I17" s="14">
        <f t="shared" si="0"/>
        <v>114817365.53474344</v>
      </c>
      <c r="J17" s="11"/>
    </row>
    <row r="18" spans="1:10" x14ac:dyDescent="0.3">
      <c r="A18" s="25" t="s">
        <v>12</v>
      </c>
      <c r="B18" s="26">
        <v>8112708.0746532697</v>
      </c>
      <c r="C18" s="23">
        <f>'[1]Dépenses par prog'!F136</f>
        <v>5238767.0602879338</v>
      </c>
      <c r="D18" s="23">
        <f>'[1]Dépenses par prog'!F107</f>
        <v>327744.06585707725</v>
      </c>
      <c r="E18" s="27"/>
      <c r="F18" s="23">
        <f>'[1]Dépenses par prog'!F78</f>
        <v>76262904.288213983</v>
      </c>
      <c r="G18" s="23">
        <f>'[1]Dépenses par prog'!F164</f>
        <v>8037375.8632273655</v>
      </c>
      <c r="H18" s="23">
        <f>'[1]Dépenses par prog'!F49</f>
        <v>14071050.272552485</v>
      </c>
      <c r="I18" s="14">
        <f t="shared" si="0"/>
        <v>112050549.62479213</v>
      </c>
      <c r="J18" s="11"/>
    </row>
    <row r="19" spans="1:10" x14ac:dyDescent="0.3">
      <c r="A19" s="25" t="s">
        <v>13</v>
      </c>
      <c r="B19" s="26">
        <v>7779873.4263473302</v>
      </c>
      <c r="C19" s="23">
        <f>'[1]Dépenses par prog'!F137</f>
        <v>7349946.0943896053</v>
      </c>
      <c r="D19" s="23">
        <f>'[1]Dépenses par prog'!F108</f>
        <v>210894.56689733284</v>
      </c>
      <c r="E19" s="27"/>
      <c r="F19" s="23">
        <f>'[1]Dépenses par prog'!F79</f>
        <v>77975046.335695311</v>
      </c>
      <c r="G19" s="23">
        <f>'[1]Dépenses par prog'!F165</f>
        <v>7124156.5049711596</v>
      </c>
      <c r="H19" s="23">
        <f>'[1]Dépenses par prog'!F50</f>
        <v>12879352.762599532</v>
      </c>
      <c r="I19" s="14">
        <f t="shared" si="0"/>
        <v>113319269.69090027</v>
      </c>
      <c r="J19" s="11"/>
    </row>
    <row r="20" spans="1:10" x14ac:dyDescent="0.3">
      <c r="A20" s="25" t="s">
        <v>14</v>
      </c>
      <c r="B20" s="26">
        <v>9391000.5177249741</v>
      </c>
      <c r="C20" s="23">
        <f>'[1]Dépenses par prog'!F138</f>
        <v>14768719.233320123</v>
      </c>
      <c r="D20" s="23">
        <f>'[1]Dépenses par prog'!F109</f>
        <v>1547323.4101630908</v>
      </c>
      <c r="E20" s="27"/>
      <c r="F20" s="23">
        <f>'[1]Dépenses par prog'!F80</f>
        <v>78765975.749385163</v>
      </c>
      <c r="G20" s="23">
        <f>'[1]Dépenses par prog'!F166</f>
        <v>8368468.1428181864</v>
      </c>
      <c r="H20" s="23">
        <f>'[1]Dépenses par prog'!F51</f>
        <v>28288539.072687529</v>
      </c>
      <c r="I20" s="14">
        <f t="shared" si="0"/>
        <v>141130026.12609905</v>
      </c>
      <c r="J20" s="11"/>
    </row>
    <row r="21" spans="1:10" x14ac:dyDescent="0.3">
      <c r="A21" s="25" t="s">
        <v>15</v>
      </c>
      <c r="B21" s="26">
        <v>16181299.212825436</v>
      </c>
      <c r="C21" s="23">
        <f>'[1]Dépenses par prog'!F139</f>
        <v>33420923.878608353</v>
      </c>
      <c r="D21" s="23">
        <f>'[1]Dépenses par prog'!F110</f>
        <v>1050999.6527759368</v>
      </c>
      <c r="E21" s="27"/>
      <c r="F21" s="23">
        <f>'[1]Dépenses par prog'!F81</f>
        <v>216967532.92416748</v>
      </c>
      <c r="G21" s="23">
        <f>'[1]Dépenses par prog'!F167</f>
        <v>24745127.71248088</v>
      </c>
      <c r="H21" s="23">
        <f>'[1]Dépenses par prog'!F52</f>
        <v>60477365.505570345</v>
      </c>
      <c r="I21" s="14">
        <f t="shared" si="0"/>
        <v>352843248.88642848</v>
      </c>
      <c r="J21" s="11"/>
    </row>
    <row r="22" spans="1:10" x14ac:dyDescent="0.3">
      <c r="A22" s="25" t="s">
        <v>16</v>
      </c>
      <c r="B22" s="26">
        <v>991874.26798809518</v>
      </c>
      <c r="C22" s="23">
        <f>'[1]Dépenses par prog'!F140</f>
        <v>2058784.9752063239</v>
      </c>
      <c r="D22" s="23">
        <f>'[1]Dépenses par prog'!F111</f>
        <v>5279012.2246336248</v>
      </c>
      <c r="E22" s="27"/>
      <c r="F22" s="23">
        <f>'[1]Dépenses par prog'!F82</f>
        <v>2429448.638893472</v>
      </c>
      <c r="G22" s="23">
        <f>'[1]Dépenses par prog'!F168</f>
        <v>57483.080726519976</v>
      </c>
      <c r="H22" s="23">
        <f>'[1]Dépenses par prog'!F53</f>
        <v>126644.91378833933</v>
      </c>
      <c r="I22" s="14">
        <f t="shared" si="0"/>
        <v>10943248.101236375</v>
      </c>
      <c r="J22" s="11"/>
    </row>
    <row r="23" spans="1:10" x14ac:dyDescent="0.3">
      <c r="A23" s="28" t="s">
        <v>17</v>
      </c>
      <c r="B23" s="29">
        <v>101733.10022608093</v>
      </c>
      <c r="C23" s="23">
        <f>'[1]Dépenses par prog'!F141</f>
        <v>234921.52659184247</v>
      </c>
      <c r="D23" s="23">
        <f>'[1]Dépenses par prog'!F112</f>
        <v>31117.794847823741</v>
      </c>
      <c r="E23" s="30"/>
      <c r="F23" s="23">
        <f>'[1]Dépenses par prog'!F83</f>
        <v>3326983.9809235926</v>
      </c>
      <c r="G23" s="23">
        <f>'[1]Dépenses par prog'!F169</f>
        <v>68617.492996699832</v>
      </c>
      <c r="H23" s="23">
        <f>'[1]Dépenses par prog'!F54</f>
        <v>756508.39835235337</v>
      </c>
      <c r="I23" s="15">
        <f t="shared" si="0"/>
        <v>4519882.2939383928</v>
      </c>
      <c r="J23" s="11"/>
    </row>
    <row r="24" spans="1:10" ht="15" customHeight="1" x14ac:dyDescent="0.3">
      <c r="A24" s="4" t="s">
        <v>18</v>
      </c>
      <c r="B24" s="16">
        <v>160715810.49880096</v>
      </c>
      <c r="C24" s="23">
        <f>'[1]Dépenses par prog'!F142</f>
        <v>225408119.88384396</v>
      </c>
      <c r="D24" s="23">
        <f>'[1]Dépenses par prog'!F113</f>
        <v>14958557.803498529</v>
      </c>
      <c r="E24" s="20"/>
      <c r="F24" s="23">
        <f>'[1]Dépenses par prog'!F84</f>
        <v>1401220329.5310354</v>
      </c>
      <c r="G24" s="23">
        <f>'[1]Dépenses par prog'!F170</f>
        <v>146385761.0364365</v>
      </c>
      <c r="H24" s="23">
        <f>'[1]Dépenses par prog'!F55</f>
        <v>424859374.72306633</v>
      </c>
      <c r="I24" s="16">
        <f t="shared" ref="I24" si="1">SUM(I6:I23)</f>
        <v>2373859494.4766817</v>
      </c>
    </row>
    <row r="25" spans="1:10" x14ac:dyDescent="0.3">
      <c r="A25" s="4" t="s">
        <v>25</v>
      </c>
      <c r="B25" s="31">
        <f t="shared" ref="B25:I25" si="2">B24/$I$24</f>
        <v>6.7702326474141566E-2</v>
      </c>
      <c r="C25" s="31">
        <f t="shared" si="2"/>
        <v>9.4954280322111173E-2</v>
      </c>
      <c r="D25" s="31">
        <f t="shared" si="2"/>
        <v>6.3013661247866525E-3</v>
      </c>
      <c r="E25" s="32">
        <f t="shared" si="2"/>
        <v>0</v>
      </c>
      <c r="F25" s="31">
        <f t="shared" si="2"/>
        <v>0.59027096287345138</v>
      </c>
      <c r="G25" s="31">
        <f t="shared" si="2"/>
        <v>6.1665722582585833E-2</v>
      </c>
      <c r="H25" s="31">
        <f t="shared" si="2"/>
        <v>0.1789741034427679</v>
      </c>
      <c r="I25" s="31">
        <f t="shared" si="2"/>
        <v>1</v>
      </c>
    </row>
    <row r="26" spans="1:10" x14ac:dyDescent="0.3">
      <c r="A26" s="1"/>
      <c r="B26" s="1"/>
      <c r="C26" s="1"/>
      <c r="D26" s="1"/>
      <c r="E26" s="18"/>
      <c r="F26" s="1"/>
      <c r="G26" s="1"/>
      <c r="H26" s="1"/>
      <c r="I26" s="1"/>
    </row>
    <row r="27" spans="1:10" x14ac:dyDescent="0.3">
      <c r="A27" s="4" t="s">
        <v>26</v>
      </c>
      <c r="B27" s="33">
        <f>B15+B22+B23</f>
        <v>1459492.2009851136</v>
      </c>
      <c r="C27" s="33">
        <f t="shared" ref="C27:I27" si="3">C15+C22+C23</f>
        <v>3098447.2971116095</v>
      </c>
      <c r="D27" s="33">
        <f t="shared" si="3"/>
        <v>5363913.8009351967</v>
      </c>
      <c r="E27" s="34">
        <f t="shared" si="3"/>
        <v>0</v>
      </c>
      <c r="F27" s="33">
        <f t="shared" si="3"/>
        <v>8630564.9239831697</v>
      </c>
      <c r="G27" s="33">
        <f t="shared" si="3"/>
        <v>266839.19126603636</v>
      </c>
      <c r="H27" s="33">
        <f t="shared" si="3"/>
        <v>1442888.2748320333</v>
      </c>
      <c r="I27" s="33">
        <f t="shared" si="3"/>
        <v>20262145.689113162</v>
      </c>
    </row>
    <row r="28" spans="1:10" x14ac:dyDescent="0.3">
      <c r="A28" s="4" t="s">
        <v>27</v>
      </c>
      <c r="B28" s="16">
        <f>B24-B27</f>
        <v>159256318.29781586</v>
      </c>
      <c r="C28" s="16">
        <f t="shared" ref="C28:I28" si="4">C24-C27</f>
        <v>222309672.58673236</v>
      </c>
      <c r="D28" s="16">
        <f>D24-D27</f>
        <v>9594644.0025633313</v>
      </c>
      <c r="E28" s="20">
        <f>E24-E27</f>
        <v>0</v>
      </c>
      <c r="F28" s="16">
        <f t="shared" si="4"/>
        <v>1392589764.6070523</v>
      </c>
      <c r="G28" s="16">
        <f t="shared" si="4"/>
        <v>146118921.84517047</v>
      </c>
      <c r="H28" s="16">
        <f t="shared" si="4"/>
        <v>423416486.44823432</v>
      </c>
      <c r="I28" s="16">
        <f t="shared" si="4"/>
        <v>2353597348.7875686</v>
      </c>
    </row>
  </sheetData>
  <phoneticPr fontId="5" type="noConversion"/>
  <printOptions horizontalCentered="1"/>
  <pageMargins left="0.2" right="0.21" top="0.98425196850393704" bottom="0.98425196850393704" header="0.52" footer="0.51181102362204722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Dépenses SAD par région 2122</vt:lpstr>
      <vt:lpstr>'Dépenses SAD par région 2122'!Zone_d_impression</vt:lpstr>
    </vt:vector>
  </TitlesOfParts>
  <Company>MSSS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kirre</dc:creator>
  <cp:lastModifiedBy>Olga Aslanova</cp:lastModifiedBy>
  <cp:lastPrinted>2019-01-17T18:48:54Z</cp:lastPrinted>
  <dcterms:created xsi:type="dcterms:W3CDTF">2006-11-20T19:25:16Z</dcterms:created>
  <dcterms:modified xsi:type="dcterms:W3CDTF">2023-03-29T18:53:42Z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7d8d5d-78e2-4a62-9fcd-016eb5e4c57c_Enabled">
    <vt:lpwstr>true</vt:lpwstr>
  </property>
  <property fmtid="{D5CDD505-2E9C-101B-9397-08002B2CF9AE}" pid="3" name="MSIP_Label_6a7d8d5d-78e2-4a62-9fcd-016eb5e4c57c_SetDate">
    <vt:lpwstr>2021-10-21T12:47:37Z</vt:lpwstr>
  </property>
  <property fmtid="{D5CDD505-2E9C-101B-9397-08002B2CF9AE}" pid="4" name="MSIP_Label_6a7d8d5d-78e2-4a62-9fcd-016eb5e4c57c_Method">
    <vt:lpwstr>Standard</vt:lpwstr>
  </property>
  <property fmtid="{D5CDD505-2E9C-101B-9397-08002B2CF9AE}" pid="5" name="MSIP_Label_6a7d8d5d-78e2-4a62-9fcd-016eb5e4c57c_Name">
    <vt:lpwstr>Général</vt:lpwstr>
  </property>
  <property fmtid="{D5CDD505-2E9C-101B-9397-08002B2CF9AE}" pid="6" name="MSIP_Label_6a7d8d5d-78e2-4a62-9fcd-016eb5e4c57c_SiteId">
    <vt:lpwstr>06e1fe28-5f8b-4075-bf6c-ae24be1a7992</vt:lpwstr>
  </property>
  <property fmtid="{D5CDD505-2E9C-101B-9397-08002B2CF9AE}" pid="7" name="MSIP_Label_6a7d8d5d-78e2-4a62-9fcd-016eb5e4c57c_ActionId">
    <vt:lpwstr>58cf9b7c-bdc7-4107-b278-9fc7b0b3fadd</vt:lpwstr>
  </property>
  <property fmtid="{D5CDD505-2E9C-101B-9397-08002B2CF9AE}" pid="8" name="MSIP_Label_6a7d8d5d-78e2-4a62-9fcd-016eb5e4c57c_ContentBits">
    <vt:lpwstr>0</vt:lpwstr>
  </property>
</Properties>
</file>