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8A7FC056-A156-4DAA-98E6-185170AD4013}" xr6:coauthVersionLast="47" xr6:coauthVersionMax="47" xr10:uidLastSave="{00000000-0000-0000-0000-000000000000}"/>
  <bookViews>
    <workbookView xWindow="-120" yWindow="-120" windowWidth="29040" windowHeight="16440" tabRatio="691" xr2:uid="{C97317DB-643C-4A29-9AD2-3C0C2945D7E3}"/>
  </bookViews>
  <sheets>
    <sheet name="Accueil" sheetId="48" r:id="rId1"/>
    <sheet name="Situation familiale" sheetId="1" r:id="rId2"/>
    <sheet name="Sexe" sheetId="22" r:id="rId3"/>
    <sheet name="Age" sheetId="3" r:id="rId4"/>
    <sheet name="Scolarité" sheetId="4" r:id="rId5"/>
    <sheet name="Diplome" sheetId="5" r:id="rId6"/>
    <sheet name="Durée cumulative" sheetId="6" r:id="rId7"/>
    <sheet name="Diagnostic" sheetId="7" r:id="rId8"/>
    <sheet name="Région" sheetId="8" r:id="rId9"/>
    <sheet name="2023-12" sheetId="47" state="hidden" r:id="rId10"/>
    <sheet name="2023-11" sheetId="46" state="hidden" r:id="rId11"/>
    <sheet name="2023-10" sheetId="45" state="hidden" r:id="rId12"/>
    <sheet name="2023-09" sheetId="44" state="hidden" r:id="rId13"/>
    <sheet name="2023-08" sheetId="43" state="hidden" r:id="rId14"/>
    <sheet name="2023-07" sheetId="42" state="hidden" r:id="rId15"/>
    <sheet name="2023-06" sheetId="41" state="hidden" r:id="rId16"/>
    <sheet name="2023-05" sheetId="40" state="hidden" r:id="rId17"/>
    <sheet name="2023-04" sheetId="39" state="hidden" r:id="rId18"/>
    <sheet name="2023-03" sheetId="38" state="hidden" r:id="rId19"/>
    <sheet name="2023-02" sheetId="37" state="hidden" r:id="rId20"/>
    <sheet name="2023-01" sheetId="36" state="hidden" r:id="rId21"/>
    <sheet name="2024-01" sheetId="24" state="hidden" r:id="rId22"/>
    <sheet name="2024-02" sheetId="25" state="hidden" r:id="rId23"/>
    <sheet name="2024-03" sheetId="26" state="hidden" r:id="rId24"/>
    <sheet name="2024-04" sheetId="28" state="hidden" r:id="rId25"/>
    <sheet name="2024-05" sheetId="29" state="hidden" r:id="rId26"/>
    <sheet name="2024-06" sheetId="30" state="hidden" r:id="rId27"/>
    <sheet name="2024-07" sheetId="33" state="hidden" r:id="rId28"/>
    <sheet name="2024-08" sheetId="35" state="hidden" r:id="rId29"/>
  </sheets>
  <definedNames>
    <definedName name="DonnéesExternes_1" localSheetId="20" hidden="1">'2023-01'!$A$1:$O$70</definedName>
    <definedName name="DonnéesExternes_1" localSheetId="21" hidden="1">'2024-01'!$A$1:$O$70</definedName>
    <definedName name="DonnéesExternes_1" localSheetId="28" hidden="1">'2024-08'!$A$1:$O$70</definedName>
    <definedName name="DonnéesExternes_10" localSheetId="11" hidden="1">'2023-10'!$A$1:$O$70</definedName>
    <definedName name="DonnéesExternes_11" localSheetId="10" hidden="1">'2023-11'!$A$1:$O$70</definedName>
    <definedName name="DonnéesExternes_12" localSheetId="9" hidden="1">'2023-12'!$A$1:$O$70</definedName>
    <definedName name="DonnéesExternes_2" localSheetId="19" hidden="1">'2023-02'!$A$1:$O$70</definedName>
    <definedName name="DonnéesExternes_2" localSheetId="22" hidden="1">'2024-02'!$A$1:$O$70</definedName>
    <definedName name="DonnéesExternes_3" localSheetId="18" hidden="1">'2023-03'!$A$1:$O$70</definedName>
    <definedName name="DonnéesExternes_3" localSheetId="23" hidden="1">'2024-03'!$A$1:$O$70</definedName>
    <definedName name="DonnéesExternes_4" localSheetId="17" hidden="1">'2023-04'!$A$1:$O$70</definedName>
    <definedName name="DonnéesExternes_5" localSheetId="16" hidden="1">'2023-05'!$A$1:$O$70</definedName>
    <definedName name="DonnéesExternes_5" localSheetId="24" hidden="1">'2024-04'!$A$1:$O$70</definedName>
    <definedName name="DonnéesExternes_6" localSheetId="15" hidden="1">'2023-06'!$A$1:$O$70</definedName>
    <definedName name="DonnéesExternes_6" localSheetId="25" hidden="1">'2024-05'!$A$1:$O$70</definedName>
    <definedName name="DonnéesExternes_7" localSheetId="14" hidden="1">'2023-07'!$A$1:$O$70</definedName>
    <definedName name="DonnéesExternes_7" localSheetId="26" hidden="1">'2024-06'!$A$1:$O$70</definedName>
    <definedName name="DonnéesExternes_8" localSheetId="13" hidden="1">'2023-08'!$A$1:$O$70</definedName>
    <definedName name="DonnéesExternes_8" localSheetId="27" hidden="1">'2024-07'!$A$1:$O$70</definedName>
    <definedName name="DonnéesExternes_9" localSheetId="12" hidden="1">'2023-09'!$A$1:$O$70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6" l="1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2" i="37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2" i="38"/>
  <c r="C3" i="38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6" i="38"/>
  <c r="C37" i="38"/>
  <c r="C38" i="38"/>
  <c r="C39" i="38"/>
  <c r="C40" i="38"/>
  <c r="C41" i="38"/>
  <c r="C42" i="38"/>
  <c r="C43" i="38"/>
  <c r="C44" i="38"/>
  <c r="C45" i="38"/>
  <c r="C46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2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50" i="41"/>
  <c r="C51" i="41"/>
  <c r="C52" i="41"/>
  <c r="C53" i="41"/>
  <c r="C54" i="41"/>
  <c r="C55" i="41"/>
  <c r="C56" i="41"/>
  <c r="C57" i="41"/>
  <c r="C58" i="41"/>
  <c r="C59" i="41"/>
  <c r="C60" i="41"/>
  <c r="C61" i="41"/>
  <c r="C62" i="41"/>
  <c r="C63" i="41"/>
  <c r="C64" i="41"/>
  <c r="C65" i="41"/>
  <c r="C66" i="41"/>
  <c r="C67" i="41"/>
  <c r="C68" i="41"/>
  <c r="C69" i="41"/>
  <c r="C70" i="41"/>
  <c r="C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33" i="42"/>
  <c r="C34" i="42"/>
  <c r="C35" i="42"/>
  <c r="C36" i="42"/>
  <c r="C37" i="42"/>
  <c r="C38" i="42"/>
  <c r="C39" i="42"/>
  <c r="C40" i="42"/>
  <c r="C41" i="42"/>
  <c r="C42" i="42"/>
  <c r="C43" i="42"/>
  <c r="C44" i="42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C61" i="42"/>
  <c r="C62" i="42"/>
  <c r="C63" i="42"/>
  <c r="C64" i="42"/>
  <c r="C65" i="42"/>
  <c r="C66" i="42"/>
  <c r="C67" i="42"/>
  <c r="C68" i="42"/>
  <c r="C69" i="42"/>
  <c r="C70" i="42"/>
  <c r="C2" i="43"/>
  <c r="C3" i="43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46" i="43"/>
  <c r="C47" i="43"/>
  <c r="C48" i="43"/>
  <c r="C49" i="43"/>
  <c r="C50" i="43"/>
  <c r="C51" i="43"/>
  <c r="C52" i="43"/>
  <c r="C53" i="43"/>
  <c r="C54" i="43"/>
  <c r="C55" i="43"/>
  <c r="C56" i="43"/>
  <c r="C57" i="43"/>
  <c r="C58" i="43"/>
  <c r="C59" i="43"/>
  <c r="C60" i="43"/>
  <c r="C61" i="43"/>
  <c r="C62" i="43"/>
  <c r="C63" i="43"/>
  <c r="C64" i="43"/>
  <c r="C65" i="43"/>
  <c r="C66" i="43"/>
  <c r="C67" i="43"/>
  <c r="C68" i="43"/>
  <c r="C69" i="43"/>
  <c r="C70" i="43"/>
  <c r="C2" i="44"/>
  <c r="C3" i="44"/>
  <c r="C4" i="44"/>
  <c r="C5" i="44"/>
  <c r="C6" i="44"/>
  <c r="C7" i="44"/>
  <c r="C8" i="44"/>
  <c r="C9" i="44"/>
  <c r="C10" i="44"/>
  <c r="C11" i="44"/>
  <c r="C12" i="44"/>
  <c r="C13" i="44"/>
  <c r="C14" i="44"/>
  <c r="C15" i="44"/>
  <c r="C16" i="44"/>
  <c r="C17" i="44"/>
  <c r="C18" i="44"/>
  <c r="C19" i="44"/>
  <c r="C20" i="44"/>
  <c r="C21" i="44"/>
  <c r="C22" i="44"/>
  <c r="C23" i="44"/>
  <c r="C24" i="44"/>
  <c r="C25" i="44"/>
  <c r="C26" i="44"/>
  <c r="C27" i="44"/>
  <c r="C28" i="44"/>
  <c r="C29" i="44"/>
  <c r="C30" i="44"/>
  <c r="C31" i="44"/>
  <c r="C32" i="44"/>
  <c r="C33" i="44"/>
  <c r="C34" i="44"/>
  <c r="C35" i="44"/>
  <c r="C36" i="44"/>
  <c r="C37" i="44"/>
  <c r="C38" i="44"/>
  <c r="C39" i="44"/>
  <c r="C40" i="44"/>
  <c r="C41" i="44"/>
  <c r="C42" i="44"/>
  <c r="C43" i="44"/>
  <c r="C44" i="44"/>
  <c r="C45" i="44"/>
  <c r="C46" i="44"/>
  <c r="C47" i="44"/>
  <c r="C48" i="44"/>
  <c r="C49" i="44"/>
  <c r="C50" i="44"/>
  <c r="C51" i="44"/>
  <c r="C52" i="44"/>
  <c r="C53" i="44"/>
  <c r="C54" i="44"/>
  <c r="C55" i="44"/>
  <c r="C56" i="44"/>
  <c r="C57" i="44"/>
  <c r="C58" i="44"/>
  <c r="C59" i="44"/>
  <c r="C60" i="44"/>
  <c r="C61" i="44"/>
  <c r="C62" i="44"/>
  <c r="C63" i="44"/>
  <c r="C64" i="44"/>
  <c r="C65" i="44"/>
  <c r="C66" i="44"/>
  <c r="C67" i="44"/>
  <c r="C68" i="44"/>
  <c r="C69" i="44"/>
  <c r="C70" i="44"/>
  <c r="C2" i="45"/>
  <c r="C3" i="45"/>
  <c r="C4" i="45"/>
  <c r="C5" i="45"/>
  <c r="C6" i="45"/>
  <c r="C7" i="45"/>
  <c r="C8" i="45"/>
  <c r="C9" i="45"/>
  <c r="C10" i="45"/>
  <c r="C11" i="45"/>
  <c r="C12" i="45"/>
  <c r="C13" i="45"/>
  <c r="C14" i="45"/>
  <c r="C15" i="45"/>
  <c r="C16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34" i="45"/>
  <c r="C35" i="45"/>
  <c r="C36" i="45"/>
  <c r="C37" i="45"/>
  <c r="C38" i="45"/>
  <c r="C39" i="45"/>
  <c r="C40" i="45"/>
  <c r="C41" i="45"/>
  <c r="C42" i="45"/>
  <c r="C43" i="45"/>
  <c r="C44" i="45"/>
  <c r="C45" i="45"/>
  <c r="C46" i="45"/>
  <c r="C47" i="45"/>
  <c r="C48" i="45"/>
  <c r="C49" i="45"/>
  <c r="C50" i="45"/>
  <c r="C51" i="45"/>
  <c r="C52" i="45"/>
  <c r="C53" i="45"/>
  <c r="C54" i="45"/>
  <c r="C55" i="45"/>
  <c r="C56" i="45"/>
  <c r="C57" i="45"/>
  <c r="C58" i="45"/>
  <c r="C59" i="45"/>
  <c r="C60" i="45"/>
  <c r="C61" i="45"/>
  <c r="C62" i="45"/>
  <c r="C63" i="45"/>
  <c r="C64" i="45"/>
  <c r="C65" i="45"/>
  <c r="C66" i="45"/>
  <c r="C67" i="45"/>
  <c r="C68" i="45"/>
  <c r="C69" i="45"/>
  <c r="C70" i="45"/>
  <c r="C2" i="46"/>
  <c r="C3" i="46"/>
  <c r="C4" i="46"/>
  <c r="C5" i="46"/>
  <c r="C6" i="46"/>
  <c r="C7" i="46"/>
  <c r="C8" i="46"/>
  <c r="C9" i="46"/>
  <c r="C10" i="46"/>
  <c r="C11" i="46"/>
  <c r="C12" i="46"/>
  <c r="C13" i="46"/>
  <c r="C14" i="46"/>
  <c r="C15" i="46"/>
  <c r="C16" i="46"/>
  <c r="C17" i="46"/>
  <c r="C18" i="46"/>
  <c r="C19" i="46"/>
  <c r="C20" i="46"/>
  <c r="C21" i="46"/>
  <c r="C22" i="46"/>
  <c r="C23" i="46"/>
  <c r="C24" i="46"/>
  <c r="C25" i="46"/>
  <c r="C26" i="46"/>
  <c r="C27" i="46"/>
  <c r="C28" i="46"/>
  <c r="C29" i="46"/>
  <c r="C30" i="46"/>
  <c r="C31" i="46"/>
  <c r="C32" i="46"/>
  <c r="C33" i="46"/>
  <c r="C34" i="46"/>
  <c r="C35" i="46"/>
  <c r="C36" i="46"/>
  <c r="C37" i="46"/>
  <c r="C38" i="46"/>
  <c r="C39" i="46"/>
  <c r="C40" i="46"/>
  <c r="C41" i="46"/>
  <c r="C42" i="46"/>
  <c r="C43" i="46"/>
  <c r="C44" i="46"/>
  <c r="C45" i="46"/>
  <c r="C46" i="46"/>
  <c r="C47" i="46"/>
  <c r="C48" i="46"/>
  <c r="C49" i="46"/>
  <c r="C50" i="46"/>
  <c r="C51" i="46"/>
  <c r="C52" i="46"/>
  <c r="C53" i="46"/>
  <c r="C54" i="46"/>
  <c r="C55" i="46"/>
  <c r="C56" i="46"/>
  <c r="C57" i="46"/>
  <c r="C58" i="46"/>
  <c r="C59" i="46"/>
  <c r="C60" i="46"/>
  <c r="C61" i="46"/>
  <c r="C62" i="46"/>
  <c r="C63" i="46"/>
  <c r="C64" i="46"/>
  <c r="C65" i="46"/>
  <c r="C66" i="46"/>
  <c r="C67" i="46"/>
  <c r="C68" i="46"/>
  <c r="C69" i="46"/>
  <c r="C70" i="46"/>
  <c r="C2" i="47"/>
  <c r="C3" i="47"/>
  <c r="C4" i="47"/>
  <c r="C5" i="47"/>
  <c r="C6" i="47"/>
  <c r="C7" i="47"/>
  <c r="C8" i="47"/>
  <c r="C9" i="47"/>
  <c r="C10" i="47"/>
  <c r="C11" i="47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C35" i="47"/>
  <c r="C36" i="47"/>
  <c r="C37" i="47"/>
  <c r="C38" i="47"/>
  <c r="C39" i="47"/>
  <c r="C40" i="47"/>
  <c r="C41" i="47"/>
  <c r="C42" i="47"/>
  <c r="C43" i="47"/>
  <c r="C44" i="47"/>
  <c r="C45" i="47"/>
  <c r="C46" i="47"/>
  <c r="C47" i="47"/>
  <c r="C48" i="47"/>
  <c r="C49" i="47"/>
  <c r="C50" i="47"/>
  <c r="C51" i="47"/>
  <c r="C52" i="47"/>
  <c r="C53" i="47"/>
  <c r="C54" i="47"/>
  <c r="C55" i="47"/>
  <c r="C56" i="47"/>
  <c r="C57" i="47"/>
  <c r="C58" i="47"/>
  <c r="C59" i="47"/>
  <c r="C60" i="47"/>
  <c r="C61" i="47"/>
  <c r="C62" i="47"/>
  <c r="C63" i="47"/>
  <c r="C64" i="47"/>
  <c r="C65" i="47"/>
  <c r="C66" i="47"/>
  <c r="C67" i="47"/>
  <c r="C68" i="47"/>
  <c r="C69" i="47"/>
  <c r="C70" i="47"/>
  <c r="C2" i="8" a="1"/>
  <c r="K2" i="8" a="1"/>
  <c r="S2" i="8" a="1"/>
  <c r="D2" i="8" a="1"/>
  <c r="L2" i="8" a="1"/>
  <c r="T2" i="8" a="1"/>
  <c r="M2" i="8" a="1"/>
  <c r="E2" i="8" a="1"/>
  <c r="U2" i="8" a="1"/>
  <c r="I2" i="8" a="1"/>
  <c r="N2" i="8" a="1"/>
  <c r="V2" i="8" a="1"/>
  <c r="P2" i="8" a="1"/>
  <c r="R2" i="8" a="1"/>
  <c r="F2" i="8" a="1"/>
  <c r="Q2" i="8" a="1"/>
  <c r="O2" i="8" a="1"/>
  <c r="G2" i="8" a="1"/>
  <c r="J2" i="8" a="1"/>
  <c r="H2" i="8" a="1"/>
  <c r="B2" i="8" a="1"/>
  <c r="C2" i="7" a="1"/>
  <c r="K2" i="7" a="1"/>
  <c r="S2" i="7" a="1"/>
  <c r="L2" i="7" a="1"/>
  <c r="T2" i="7" a="1"/>
  <c r="I2" i="7" a="1"/>
  <c r="D2" i="7" a="1"/>
  <c r="M2" i="7" a="1"/>
  <c r="E2" i="7" a="1"/>
  <c r="U2" i="7" a="1"/>
  <c r="N2" i="7" a="1"/>
  <c r="V2" i="7" a="1"/>
  <c r="Q2" i="7" a="1"/>
  <c r="F2" i="7" a="1"/>
  <c r="J2" i="7" a="1"/>
  <c r="G2" i="7" a="1"/>
  <c r="O2" i="7" a="1"/>
  <c r="P2" i="7" a="1"/>
  <c r="R2" i="7" a="1"/>
  <c r="H2" i="7" a="1"/>
  <c r="B2" i="7" a="1"/>
  <c r="C2" i="6" a="1"/>
  <c r="K2" i="6" a="1"/>
  <c r="S2" i="6" a="1"/>
  <c r="L2" i="6" a="1"/>
  <c r="D2" i="6" a="1"/>
  <c r="T2" i="6" a="1"/>
  <c r="J2" i="6" a="1"/>
  <c r="M2" i="6" a="1"/>
  <c r="U2" i="6" a="1"/>
  <c r="I2" i="6" a="1"/>
  <c r="E2" i="6" a="1"/>
  <c r="P2" i="6" a="1"/>
  <c r="Q2" i="6" a="1"/>
  <c r="N2" i="6" a="1"/>
  <c r="V2" i="6" a="1"/>
  <c r="H2" i="6" a="1"/>
  <c r="R2" i="6" a="1"/>
  <c r="F2" i="6" a="1"/>
  <c r="G2" i="6" a="1"/>
  <c r="O2" i="6" a="1"/>
  <c r="B2" i="6" a="1"/>
  <c r="C2" i="5" a="1"/>
  <c r="K2" i="5" a="1"/>
  <c r="S2" i="5" a="1"/>
  <c r="L2" i="5" a="1"/>
  <c r="D2" i="5" a="1"/>
  <c r="T2" i="5" a="1"/>
  <c r="M2" i="5" a="1"/>
  <c r="U2" i="5" a="1"/>
  <c r="E2" i="5" a="1"/>
  <c r="Q2" i="5" a="1"/>
  <c r="R2" i="5" a="1"/>
  <c r="N2" i="5" a="1"/>
  <c r="V2" i="5" a="1"/>
  <c r="J2" i="5" a="1"/>
  <c r="F2" i="5" a="1"/>
  <c r="O2" i="5" a="1"/>
  <c r="I2" i="5" a="1"/>
  <c r="G2" i="5" a="1"/>
  <c r="H2" i="5" a="1"/>
  <c r="P2" i="5" a="1"/>
  <c r="B2" i="5" a="1"/>
  <c r="C2" i="4" a="1"/>
  <c r="K2" i="4" a="1"/>
  <c r="S2" i="4" a="1"/>
  <c r="L2" i="4" a="1"/>
  <c r="D2" i="4" a="1"/>
  <c r="T2" i="4" a="1"/>
  <c r="M2" i="4" a="1"/>
  <c r="E2" i="4" a="1"/>
  <c r="U2" i="4" a="1"/>
  <c r="N2" i="4" a="1"/>
  <c r="V2" i="4" a="1"/>
  <c r="R2" i="4" a="1"/>
  <c r="F2" i="4" a="1"/>
  <c r="J2" i="4" a="1"/>
  <c r="O2" i="4" a="1"/>
  <c r="G2" i="4" a="1"/>
  <c r="P2" i="4" a="1"/>
  <c r="H2" i="4" a="1"/>
  <c r="Q2" i="4" a="1"/>
  <c r="I2" i="4" a="1"/>
  <c r="B2" i="4" a="1"/>
  <c r="B2" i="3" a="1"/>
  <c r="H2" i="8" l="1"/>
  <c r="J2" i="8"/>
  <c r="G2" i="8"/>
  <c r="O2" i="8"/>
  <c r="Q2" i="8"/>
  <c r="F2" i="8"/>
  <c r="R2" i="8"/>
  <c r="P2" i="8"/>
  <c r="V2" i="8"/>
  <c r="N2" i="8"/>
  <c r="I2" i="8"/>
  <c r="U2" i="8"/>
  <c r="E2" i="8"/>
  <c r="M2" i="8"/>
  <c r="T2" i="8"/>
  <c r="L2" i="8"/>
  <c r="D2" i="8"/>
  <c r="S2" i="8"/>
  <c r="K2" i="8"/>
  <c r="C2" i="8"/>
  <c r="B2" i="8"/>
  <c r="H2" i="7"/>
  <c r="R2" i="7"/>
  <c r="P2" i="7"/>
  <c r="O2" i="7"/>
  <c r="G2" i="7"/>
  <c r="J2" i="7"/>
  <c r="F2" i="7"/>
  <c r="Q2" i="7"/>
  <c r="V2" i="7"/>
  <c r="N2" i="7"/>
  <c r="U2" i="7"/>
  <c r="E2" i="7"/>
  <c r="M2" i="7"/>
  <c r="D2" i="7"/>
  <c r="I2" i="7"/>
  <c r="T2" i="7"/>
  <c r="L2" i="7"/>
  <c r="S2" i="7"/>
  <c r="K2" i="7"/>
  <c r="C2" i="7"/>
  <c r="B2" i="7"/>
  <c r="O2" i="6"/>
  <c r="G2" i="6"/>
  <c r="F2" i="6"/>
  <c r="R2" i="6"/>
  <c r="H2" i="6"/>
  <c r="V2" i="6"/>
  <c r="N2" i="6"/>
  <c r="Q2" i="6"/>
  <c r="P2" i="6"/>
  <c r="E2" i="6"/>
  <c r="I2" i="6"/>
  <c r="U2" i="6"/>
  <c r="M2" i="6"/>
  <c r="J2" i="6"/>
  <c r="T2" i="6"/>
  <c r="D2" i="6"/>
  <c r="L2" i="6"/>
  <c r="S2" i="6"/>
  <c r="K2" i="6"/>
  <c r="C2" i="6"/>
  <c r="B2" i="6"/>
  <c r="P2" i="5"/>
  <c r="H2" i="5"/>
  <c r="G2" i="5"/>
  <c r="I2" i="5"/>
  <c r="O2" i="5"/>
  <c r="F2" i="5"/>
  <c r="J2" i="5"/>
  <c r="V2" i="5"/>
  <c r="N2" i="5"/>
  <c r="R2" i="5"/>
  <c r="Q2" i="5"/>
  <c r="E2" i="5"/>
  <c r="U2" i="5"/>
  <c r="M2" i="5"/>
  <c r="T2" i="5"/>
  <c r="D2" i="5"/>
  <c r="L2" i="5"/>
  <c r="S2" i="5"/>
  <c r="K2" i="5"/>
  <c r="C2" i="5"/>
  <c r="B2" i="5"/>
  <c r="I2" i="4"/>
  <c r="Q2" i="4"/>
  <c r="H2" i="4"/>
  <c r="P2" i="4"/>
  <c r="G2" i="4"/>
  <c r="O2" i="4"/>
  <c r="J2" i="4"/>
  <c r="F2" i="4"/>
  <c r="R2" i="4"/>
  <c r="V2" i="4"/>
  <c r="N2" i="4"/>
  <c r="U2" i="4"/>
  <c r="E2" i="4"/>
  <c r="M2" i="4"/>
  <c r="T2" i="4"/>
  <c r="D2" i="4"/>
  <c r="L2" i="4"/>
  <c r="S2" i="4"/>
  <c r="K2" i="4"/>
  <c r="C2" i="4"/>
  <c r="B2" i="4"/>
  <c r="B2" i="3"/>
  <c r="C2" i="3" a="1"/>
  <c r="C2" i="3"/>
  <c r="D2" i="3" a="1"/>
  <c r="D2" i="3"/>
  <c r="E2" i="3" a="1"/>
  <c r="E2" i="3"/>
  <c r="F2" i="3" a="1"/>
  <c r="F2" i="3"/>
  <c r="G2" i="3" a="1"/>
  <c r="G2" i="3"/>
  <c r="H2" i="3" a="1"/>
  <c r="H2" i="3"/>
  <c r="I2" i="3" a="1"/>
  <c r="I2" i="3"/>
  <c r="J2" i="3" a="1"/>
  <c r="J2" i="3"/>
  <c r="K2" i="3" a="1"/>
  <c r="K2" i="3"/>
  <c r="L2" i="3" a="1"/>
  <c r="L2" i="3"/>
  <c r="M2" i="3" a="1"/>
  <c r="M2" i="3"/>
  <c r="N2" i="3" a="1"/>
  <c r="N2" i="3"/>
  <c r="O2" i="3" a="1"/>
  <c r="O2" i="3"/>
  <c r="P2" i="3" a="1"/>
  <c r="P2" i="3"/>
  <c r="Q2" i="3" a="1"/>
  <c r="Q2" i="3"/>
  <c r="R2" i="3" a="1"/>
  <c r="R2" i="3"/>
  <c r="S2" i="3" a="1"/>
  <c r="S2" i="3"/>
  <c r="T2" i="3" a="1"/>
  <c r="T2" i="3"/>
  <c r="U2" i="3" a="1"/>
  <c r="U2" i="3"/>
  <c r="V2" i="3" a="1"/>
  <c r="V2" i="3"/>
  <c r="C10" i="24"/>
  <c r="C2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2" i="24"/>
  <c r="C3" i="24"/>
  <c r="C4" i="24"/>
  <c r="C5" i="24"/>
  <c r="C6" i="24"/>
  <c r="C7" i="24"/>
  <c r="C8" i="24"/>
  <c r="C9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B2" i="22" a="1"/>
  <c r="J2" i="22" a="1"/>
  <c r="R2" i="22" a="1"/>
  <c r="C2" i="22" a="1"/>
  <c r="K2" i="22" a="1"/>
  <c r="S2" i="22" a="1"/>
  <c r="Q2" i="22" a="1"/>
  <c r="D2" i="22" a="1"/>
  <c r="L2" i="22" a="1"/>
  <c r="T2" i="22" a="1"/>
  <c r="P2" i="22" a="1"/>
  <c r="E2" i="22" a="1"/>
  <c r="M2" i="22" a="1"/>
  <c r="F2" i="22" a="1"/>
  <c r="N2" i="22" a="1"/>
  <c r="G2" i="22" a="1"/>
  <c r="O2" i="22" a="1"/>
  <c r="I2" i="22" a="1"/>
  <c r="H2" i="22" a="1"/>
  <c r="U2" i="22" a="1"/>
  <c r="O2" i="1" a="1"/>
  <c r="P2" i="1" a="1"/>
  <c r="Q2" i="1" a="1"/>
  <c r="R2" i="1" a="1"/>
  <c r="S2" i="1" a="1"/>
  <c r="T2" i="1" a="1"/>
  <c r="U2" i="1" a="1"/>
  <c r="B2" i="1" a="1"/>
  <c r="J2" i="1" a="1"/>
  <c r="C2" i="1" a="1"/>
  <c r="K2" i="1" a="1"/>
  <c r="D2" i="1" a="1"/>
  <c r="L2" i="1" a="1"/>
  <c r="E2" i="1" a="1"/>
  <c r="M2" i="1" a="1"/>
  <c r="F2" i="1" a="1"/>
  <c r="G2" i="1" a="1"/>
  <c r="H2" i="1" a="1"/>
  <c r="I2" i="1" a="1"/>
  <c r="N2" i="1" a="1"/>
  <c r="H2" i="22" l="1"/>
  <c r="I2" i="22"/>
  <c r="O2" i="22"/>
  <c r="G2" i="22"/>
  <c r="N2" i="22"/>
  <c r="F2" i="22"/>
  <c r="M2" i="22"/>
  <c r="E2" i="22"/>
  <c r="P2" i="22"/>
  <c r="T2" i="22"/>
  <c r="L2" i="22"/>
  <c r="D2" i="22"/>
  <c r="Q2" i="22"/>
  <c r="S2" i="22"/>
  <c r="K2" i="22"/>
  <c r="C2" i="22"/>
  <c r="R2" i="22"/>
  <c r="J2" i="22"/>
  <c r="B2" i="22"/>
  <c r="U2" i="22"/>
  <c r="U2" i="1"/>
  <c r="T2" i="1"/>
  <c r="S2" i="1"/>
  <c r="R2" i="1"/>
  <c r="Q2" i="1"/>
  <c r="P2" i="1"/>
  <c r="O2" i="1"/>
  <c r="I2" i="1"/>
  <c r="H2" i="1"/>
  <c r="G2" i="1"/>
  <c r="F2" i="1"/>
  <c r="M2" i="1"/>
  <c r="E2" i="1"/>
  <c r="L2" i="1"/>
  <c r="D2" i="1"/>
  <c r="K2" i="1"/>
  <c r="C2" i="1"/>
  <c r="J2" i="1"/>
  <c r="B2" i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<sst xmlns="http://schemas.openxmlformats.org/spreadsheetml/2006/main" count="6074" uniqueCount="2871">
  <si>
    <t>Situation</t>
  </si>
  <si>
    <t>Personnes seules</t>
  </si>
  <si>
    <t>Couples sans enfants</t>
  </si>
  <si>
    <t>Familles monoparentales</t>
  </si>
  <si>
    <t>Couples avec enfants</t>
  </si>
  <si>
    <t>Adultes seuls</t>
  </si>
  <si>
    <t>Adultes avec conjoint à l’AFDR</t>
  </si>
  <si>
    <t>Adultes avec conjoint au PRB</t>
  </si>
  <si>
    <t>Adultes avec conjoint hors Assistance sociale</t>
  </si>
  <si>
    <t>Caracteristique</t>
  </si>
  <si>
    <t>Valeur</t>
  </si>
  <si>
    <t>Situation familiale</t>
  </si>
  <si>
    <t>Situation maritale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</si>
  <si>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</si>
  <si>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</si>
  <si>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</si>
  <si>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</si>
  <si>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</si>
  <si>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</si>
  <si>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</si>
  <si>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</si>
  <si>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</si>
  <si>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</si>
  <si>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</si>
  <si>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</si>
  <si>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</si>
  <si>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</si>
  <si>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</si>
  <si>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</si>
  <si>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</si>
  <si>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</si>
  <si>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</si>
  <si>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</si>
  <si>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</si>
  <si>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</si>
  <si>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</si>
  <si>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</si>
  <si>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</si>
  <si>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</si>
  <si>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</si>
  <si>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</si>
  <si>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</si>
  <si>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</si>
  <si>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</si>
  <si>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</si>
  <si>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</si>
  <si>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</si>
  <si>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</si>
  <si>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</si>
  <si>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</si>
  <si>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</si>
  <si>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</si>
  <si>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</si>
  <si>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Visuel</t>
  </si>
  <si>
    <t>Auditif_et_parole</t>
  </si>
  <si>
    <t>Intellect_apprentissage</t>
  </si>
  <si>
    <t>Sante_mentale</t>
  </si>
  <si>
    <t>Physique</t>
  </si>
  <si>
    <t>Autres</t>
  </si>
  <si>
    <t>Total_NHC</t>
  </si>
  <si>
    <t>Femmes</t>
  </si>
  <si>
    <t>Hommes</t>
  </si>
  <si>
    <t>Moins_de_25ans</t>
  </si>
  <si>
    <t>Age_moyen</t>
  </si>
  <si>
    <t>Duree_cumul_moyenne</t>
  </si>
  <si>
    <t>48.989906585</t>
  </si>
  <si>
    <t>285.35723298</t>
  </si>
  <si>
    <t>54.098376946</t>
  </si>
  <si>
    <t>311.2696257</t>
  </si>
  <si>
    <t>44.898368883</t>
  </si>
  <si>
    <t>227.11982434</t>
  </si>
  <si>
    <t>46.690140845</t>
  </si>
  <si>
    <t>231.08578745</t>
  </si>
  <si>
    <t>48.908444811</t>
  </si>
  <si>
    <t>284.19773673</t>
  </si>
  <si>
    <t>53.271706263</t>
  </si>
  <si>
    <t>289.14298056</t>
  </si>
  <si>
    <t>52.06042885</t>
  </si>
  <si>
    <t>314.97953216</t>
  </si>
  <si>
    <t>50.217864924</t>
  </si>
  <si>
    <t>278.13943355</t>
  </si>
  <si>
    <t>Sexe</t>
  </si>
  <si>
    <t>47.875100167</t>
  </si>
  <si>
    <t>274.8106036</t>
  </si>
  <si>
    <t>50.544205052</t>
  </si>
  <si>
    <t>296.76623859</t>
  </si>
  <si>
    <t>Âge</t>
  </si>
  <si>
    <t>Moins de 20 ans</t>
  </si>
  <si>
    <t>18.49122807</t>
  </si>
  <si>
    <t>11.81871345</t>
  </si>
  <si>
    <t>De 20 à 24 ans</t>
  </si>
  <si>
    <t>23.216513761</t>
  </si>
  <si>
    <t>68.344342508</t>
  </si>
  <si>
    <t>De 25 à 29 ans</t>
  </si>
  <si>
    <t>27.070923181</t>
  </si>
  <si>
    <t>108.28925202</t>
  </si>
  <si>
    <t>De 30 à 34 ans</t>
  </si>
  <si>
    <t>31.986173683</t>
  </si>
  <si>
    <t>157.34146341</t>
  </si>
  <si>
    <t>De 35 à 39 ans</t>
  </si>
  <si>
    <t>37.07808642</t>
  </si>
  <si>
    <t>202.17824074</t>
  </si>
  <si>
    <t>De 40 à 44 ans</t>
  </si>
  <si>
    <t>42.126798561</t>
  </si>
  <si>
    <t>243.64773895</t>
  </si>
  <si>
    <t>De 45 à 49 ans</t>
  </si>
  <si>
    <t>47.026231752</t>
  </si>
  <si>
    <t>280.29892792</t>
  </si>
  <si>
    <t>De 50 à 54 ans</t>
  </si>
  <si>
    <t>52.127868852</t>
  </si>
  <si>
    <t>317.47958271</t>
  </si>
  <si>
    <t>55 ans et plus</t>
  </si>
  <si>
    <t>60.20401804</t>
  </si>
  <si>
    <t>362.01224546</t>
  </si>
  <si>
    <t>35 ans et moins</t>
  </si>
  <si>
    <t>29.247742774</t>
  </si>
  <si>
    <t>129.52198766</t>
  </si>
  <si>
    <t>36 ans et plus</t>
  </si>
  <si>
    <t>53.53281921</t>
  </si>
  <si>
    <t>319.56540473</t>
  </si>
  <si>
    <t>Scolarité</t>
  </si>
  <si>
    <t>Primaire</t>
  </si>
  <si>
    <t>46.665957447</t>
  </si>
  <si>
    <t>294.79148936</t>
  </si>
  <si>
    <t>Secondaire I à IV</t>
  </si>
  <si>
    <t>50.463469464</t>
  </si>
  <si>
    <t>309.05856126</t>
  </si>
  <si>
    <t>Secondaire V</t>
  </si>
  <si>
    <t>52.739863014</t>
  </si>
  <si>
    <t>280.27335616</t>
  </si>
  <si>
    <t>Collégiale</t>
  </si>
  <si>
    <t>52.890191481</t>
  </si>
  <si>
    <t>261.82590856</t>
  </si>
  <si>
    <t>Universitaire</t>
  </si>
  <si>
    <t>54.755518395</t>
  </si>
  <si>
    <t>244.62541806</t>
  </si>
  <si>
    <t>Inconnue</t>
  </si>
  <si>
    <t>45.029729429</t>
  </si>
  <si>
    <t>268.87521805</t>
  </si>
  <si>
    <t>Diplôme maximum obtenu</t>
  </si>
  <si>
    <t>Aucun diplôme</t>
  </si>
  <si>
    <t>49.889355631</t>
  </si>
  <si>
    <t>303.41533909</t>
  </si>
  <si>
    <t>Secondaire - DES</t>
  </si>
  <si>
    <t>51.746480321</t>
  </si>
  <si>
    <t>271.52748947</t>
  </si>
  <si>
    <t>Secondaire - DEP</t>
  </si>
  <si>
    <t>55.637073864</t>
  </si>
  <si>
    <t>303.10724432</t>
  </si>
  <si>
    <t>Secondaire - ASP</t>
  </si>
  <si>
    <t>55.505576208</t>
  </si>
  <si>
    <t>302.82156134</t>
  </si>
  <si>
    <t>Collégial - AEC</t>
  </si>
  <si>
    <t>54.124331551</t>
  </si>
  <si>
    <t>249.30481283</t>
  </si>
  <si>
    <t>Collégial - DEC général</t>
  </si>
  <si>
    <t>53.097207859</t>
  </si>
  <si>
    <t>263.04136505</t>
  </si>
  <si>
    <t>Collégial - DEC professionnel</t>
  </si>
  <si>
    <t>53.489031079</t>
  </si>
  <si>
    <t>234.72394881</t>
  </si>
  <si>
    <t>Universitaire - Certificat</t>
  </si>
  <si>
    <t>53.966197183</t>
  </si>
  <si>
    <t>243.65915493</t>
  </si>
  <si>
    <t>Universitaire - Baccalauréat</t>
  </si>
  <si>
    <t>54.745922747</t>
  </si>
  <si>
    <t>231.39914163</t>
  </si>
  <si>
    <t>Universitaire - Maîtrise ou doctorat</t>
  </si>
  <si>
    <t>56.338095238</t>
  </si>
  <si>
    <t>212.12857143</t>
  </si>
  <si>
    <t>Inconnu</t>
  </si>
  <si>
    <t>45.605304484</t>
  </si>
  <si>
    <t>269.17759553</t>
  </si>
  <si>
    <t>Durée cumulative</t>
  </si>
  <si>
    <t>Premier mois</t>
  </si>
  <si>
    <t>22.857142857</t>
  </si>
  <si>
    <t>1</t>
  </si>
  <si>
    <t>De 2 à 5 mois</t>
  </si>
  <si>
    <t>24.710526316</t>
  </si>
  <si>
    <t>3.2894736842</t>
  </si>
  <si>
    <t>De 6 à 11 mois</t>
  </si>
  <si>
    <t>27.415384615</t>
  </si>
  <si>
    <t>8.7076923077</t>
  </si>
  <si>
    <t>De 12 à 23 mois</t>
  </si>
  <si>
    <t>29.686440678</t>
  </si>
  <si>
    <t>17.305084746</t>
  </si>
  <si>
    <t>De 24 à 47 mois</t>
  </si>
  <si>
    <t>31.655688623</t>
  </si>
  <si>
    <t>36.359281437</t>
  </si>
  <si>
    <t>De 48 à 119 mois</t>
  </si>
  <si>
    <t>34.935466259</t>
  </si>
  <si>
    <t>92.650141952</t>
  </si>
  <si>
    <t>120 mois et plus</t>
  </si>
  <si>
    <t>50.964392172</t>
  </si>
  <si>
    <t>310.35435184</t>
  </si>
  <si>
    <t>Types de diagnostics</t>
  </si>
  <si>
    <t>51.112</t>
  </si>
  <si>
    <t>297.39771429</t>
  </si>
  <si>
    <t>Auditif et de la parole</t>
  </si>
  <si>
    <t>49.695464363</t>
  </si>
  <si>
    <t>274.94168467</t>
  </si>
  <si>
    <t>Intellectuel et d'apprentissage</t>
  </si>
  <si>
    <t>44.604515272</t>
  </si>
  <si>
    <t>304.41545817</t>
  </si>
  <si>
    <t>Santé mentale</t>
  </si>
  <si>
    <t>49.197713768</t>
  </si>
  <si>
    <t>280.7162461</t>
  </si>
  <si>
    <t>52.520308483</t>
  </si>
  <si>
    <t>285.26298201</t>
  </si>
  <si>
    <t>48.02757158</t>
  </si>
  <si>
    <t>198.71898197</t>
  </si>
  <si>
    <t>50.500747384</t>
  </si>
  <si>
    <t>304.79559043</t>
  </si>
  <si>
    <t>49.12053973</t>
  </si>
  <si>
    <t>303.35652174</t>
  </si>
  <si>
    <t>49.962820891</t>
  </si>
  <si>
    <t>301.07539097</t>
  </si>
  <si>
    <t>49.798470646</t>
  </si>
  <si>
    <t>303.08954119</t>
  </si>
  <si>
    <t>49.08319739</t>
  </si>
  <si>
    <t>287.5324633</t>
  </si>
  <si>
    <t>49.886715921</t>
  </si>
  <si>
    <t>281.14008402</t>
  </si>
  <si>
    <t>49.001262307</t>
  </si>
  <si>
    <t>276.15349659</t>
  </si>
  <si>
    <t>49.571808511</t>
  </si>
  <si>
    <t>301.59109043</t>
  </si>
  <si>
    <t>49.314726841</t>
  </si>
  <si>
    <t>310.04275534</t>
  </si>
  <si>
    <t>45.083333333</t>
  </si>
  <si>
    <t>250.72807018</t>
  </si>
  <si>
    <t>50.316498316</t>
  </si>
  <si>
    <t>309.26936027</t>
  </si>
  <si>
    <t>49.040859644</t>
  </si>
  <si>
    <t>290.58079066</t>
  </si>
  <si>
    <t>47.823548181</t>
  </si>
  <si>
    <t>253.25239311</t>
  </si>
  <si>
    <t>47.165520206</t>
  </si>
  <si>
    <t>272.78525365</t>
  </si>
  <si>
    <t>48.122064886</t>
  </si>
  <si>
    <t>275.73597419</t>
  </si>
  <si>
    <t>47.950447811</t>
  </si>
  <si>
    <t>274.98116682</t>
  </si>
  <si>
    <t>49.184698349</t>
  </si>
  <si>
    <t>286.74755645</t>
  </si>
  <si>
    <t>48.711711712</t>
  </si>
  <si>
    <t>313.3963964</t>
  </si>
  <si>
    <t>Total</t>
  </si>
  <si>
    <t>48.954635436</t>
  </si>
  <si>
    <t>285.21809985</t>
  </si>
  <si>
    <t>54.054108216</t>
  </si>
  <si>
    <t>312.01235805</t>
  </si>
  <si>
    <t>44.947565543</t>
  </si>
  <si>
    <t>226.82958801</t>
  </si>
  <si>
    <t>46.816091954</t>
  </si>
  <si>
    <t>231.88761175</t>
  </si>
  <si>
    <t>48.874294439</t>
  </si>
  <si>
    <t>284.04742118</t>
  </si>
  <si>
    <t>53.212331741</t>
  </si>
  <si>
    <t>289.46287451</t>
  </si>
  <si>
    <t>51.975296443</t>
  </si>
  <si>
    <t>315.99901186</t>
  </si>
  <si>
    <t>50.536796537</t>
  </si>
  <si>
    <t>279.88961039</t>
  </si>
  <si>
    <t>47.839203609</t>
  </si>
  <si>
    <t>274.80402533</t>
  </si>
  <si>
    <t>50.514506255</t>
  </si>
  <si>
    <t>296.53292521</t>
  </si>
  <si>
    <t>18.497175141</t>
  </si>
  <si>
    <t>11.598870056</t>
  </si>
  <si>
    <t>23.219094247</t>
  </si>
  <si>
    <t>68.429620563</t>
  </si>
  <si>
    <t>27.077129894</t>
  </si>
  <si>
    <t>108.41808099</t>
  </si>
  <si>
    <t>31.995510836</t>
  </si>
  <si>
    <t>157.4495356</t>
  </si>
  <si>
    <t>37.082202344</t>
  </si>
  <si>
    <t>202.39882788</t>
  </si>
  <si>
    <t>42.131863882</t>
  </si>
  <si>
    <t>243.59564321</t>
  </si>
  <si>
    <t>47.025159381</t>
  </si>
  <si>
    <t>280.21357013</t>
  </si>
  <si>
    <t>52.133836378</t>
  </si>
  <si>
    <t>317.8275417</t>
  </si>
  <si>
    <t>60.209527477</t>
  </si>
  <si>
    <t>362.24476044</t>
  </si>
  <si>
    <t>29.249206041</t>
  </si>
  <si>
    <t>129.5732063</t>
  </si>
  <si>
    <t>53.514542338</t>
  </si>
  <si>
    <t>319.59766443</t>
  </si>
  <si>
    <t>46.612478382</t>
  </si>
  <si>
    <t>294.45749634</t>
  </si>
  <si>
    <t>50.423432567</t>
  </si>
  <si>
    <t>308.99797023</t>
  </si>
  <si>
    <t>52.724111919</t>
  </si>
  <si>
    <t>280.3557811</t>
  </si>
  <si>
    <t>52.885613898</t>
  </si>
  <si>
    <t>261.67655671</t>
  </si>
  <si>
    <t>54.714237856</t>
  </si>
  <si>
    <t>244.19162479</t>
  </si>
  <si>
    <t>44.987196189</t>
  </si>
  <si>
    <t>268.72214985</t>
  </si>
  <si>
    <t>49.848865231</t>
  </si>
  <si>
    <t>303.34021874</t>
  </si>
  <si>
    <t>51.723056355</t>
  </si>
  <si>
    <t>271.32198684</t>
  </si>
  <si>
    <t>55.658831909</t>
  </si>
  <si>
    <t>303.65562678</t>
  </si>
  <si>
    <t>55.568773234</t>
  </si>
  <si>
    <t>303.85501859</t>
  </si>
  <si>
    <t>54.038512616</t>
  </si>
  <si>
    <t>247.83930943</t>
  </si>
  <si>
    <t>53.096373057</t>
  </si>
  <si>
    <t>263.73056995</t>
  </si>
  <si>
    <t>53.520947177</t>
  </si>
  <si>
    <t>234.13661202</t>
  </si>
  <si>
    <t>53.827683616</t>
  </si>
  <si>
    <t>243.3700565</t>
  </si>
  <si>
    <t>54.673521851</t>
  </si>
  <si>
    <t>230.28277635</t>
  </si>
  <si>
    <t>56.435406699</t>
  </si>
  <si>
    <t>213.53110048</t>
  </si>
  <si>
    <t>45.562303115</t>
  </si>
  <si>
    <t>269.04140707</t>
  </si>
  <si>
    <t>23</t>
  </si>
  <si>
    <t>23.2</t>
  </si>
  <si>
    <t>3.3111111111</t>
  </si>
  <si>
    <t>28.306451613</t>
  </si>
  <si>
    <t>8.7741935484</t>
  </si>
  <si>
    <t>28.829059829</t>
  </si>
  <si>
    <t>17.042735043</t>
  </si>
  <si>
    <t>31.694864048</t>
  </si>
  <si>
    <t>36.335347432</t>
  </si>
  <si>
    <t>34.915180037</t>
  </si>
  <si>
    <t>92.649666192</t>
  </si>
  <si>
    <t>50.929697215</t>
  </si>
  <si>
    <t>310.22095161</t>
  </si>
  <si>
    <t>51.117983963</t>
  </si>
  <si>
    <t>297.57044674</t>
  </si>
  <si>
    <t>49.706521739</t>
  </si>
  <si>
    <t>274.31956522</t>
  </si>
  <si>
    <t>44.565117888</t>
  </si>
  <si>
    <t>304.12549896</t>
  </si>
  <si>
    <t>49.184157888</t>
  </si>
  <si>
    <t>280.65998133</t>
  </si>
  <si>
    <t>52.485674896</t>
  </si>
  <si>
    <t>285.42251519</t>
  </si>
  <si>
    <t>47.849122807</t>
  </si>
  <si>
    <t>197.52210526</t>
  </si>
  <si>
    <t>50.416729465</t>
  </si>
  <si>
    <t>304.3345893</t>
  </si>
  <si>
    <t>49.119891827</t>
  </si>
  <si>
    <t>303.41977163</t>
  </si>
  <si>
    <t>49.930734013</t>
  </si>
  <si>
    <t>300.77891006</t>
  </si>
  <si>
    <t>49.767028628</t>
  </si>
  <si>
    <t>302.94447187</t>
  </si>
  <si>
    <t>49.048086359</t>
  </si>
  <si>
    <t>287.53320249</t>
  </si>
  <si>
    <t>49.855565777</t>
  </si>
  <si>
    <t>280.90059556</t>
  </si>
  <si>
    <t>49.025964205</t>
  </si>
  <si>
    <t>276.1920847</t>
  </si>
  <si>
    <t>49.55156354</t>
  </si>
  <si>
    <t>301.63539587</t>
  </si>
  <si>
    <t>49.251196172</t>
  </si>
  <si>
    <t>310.49880383</t>
  </si>
  <si>
    <t>44.96</t>
  </si>
  <si>
    <t>250.40888889</t>
  </si>
  <si>
    <t>50.303848751</t>
  </si>
  <si>
    <t>309.08710331</t>
  </si>
  <si>
    <t>49.010632642</t>
  </si>
  <si>
    <t>290.317916</t>
  </si>
  <si>
    <t>47.789204727</t>
  </si>
  <si>
    <t>252.89013095</t>
  </si>
  <si>
    <t>47.092244545</t>
  </si>
  <si>
    <t>272.51112551</t>
  </si>
  <si>
    <t>48.063474987</t>
  </si>
  <si>
    <t>275.78339609</t>
  </si>
  <si>
    <t>47.918594903</t>
  </si>
  <si>
    <t>275.22937626</t>
  </si>
  <si>
    <t>49.132362898</t>
  </si>
  <si>
    <t>286.30467163</t>
  </si>
  <si>
    <t>48.946902655</t>
  </si>
  <si>
    <t>314.65486726</t>
  </si>
  <si>
    <t>48.939812386</t>
  </si>
  <si>
    <t>285.21519344</t>
  </si>
  <si>
    <t>54.050434202</t>
  </si>
  <si>
    <t>311.62925852</t>
  </si>
  <si>
    <t>45.066707844</t>
  </si>
  <si>
    <t>227.53428042</t>
  </si>
  <si>
    <t>46.786989796</t>
  </si>
  <si>
    <t>231.99362245</t>
  </si>
  <si>
    <t>48.861192608</t>
  </si>
  <si>
    <t>284.04433411</t>
  </si>
  <si>
    <t>53.141238012</t>
  </si>
  <si>
    <t>288.19311247</t>
  </si>
  <si>
    <t>52.108481262</t>
  </si>
  <si>
    <t>317.01972387</t>
  </si>
  <si>
    <t>50.561702128</t>
  </si>
  <si>
    <t>281.54893617</t>
  </si>
  <si>
    <t>47.832732485</t>
  </si>
  <si>
    <t>274.8346219</t>
  </si>
  <si>
    <t>50.49541211</t>
  </si>
  <si>
    <t>296.47036543</t>
  </si>
  <si>
    <t>18.513661202</t>
  </si>
  <si>
    <t>11.732240437</t>
  </si>
  <si>
    <t>23.208078335</t>
  </si>
  <si>
    <t>68.253977968</t>
  </si>
  <si>
    <t>27.074789916</t>
  </si>
  <si>
    <t>108.43042017</t>
  </si>
  <si>
    <t>31.995216049</t>
  </si>
  <si>
    <t>157.53055556</t>
  </si>
  <si>
    <t>37.07914224</t>
  </si>
  <si>
    <t>202.35066338</t>
  </si>
  <si>
    <t>42.133909009</t>
  </si>
  <si>
    <t>243.64518624</t>
  </si>
  <si>
    <t>47.032280141</t>
  </si>
  <si>
    <t>280.3857648</t>
  </si>
  <si>
    <t>52.13969709</t>
  </si>
  <si>
    <t>317.78607015</t>
  </si>
  <si>
    <t>60.228307353</t>
  </si>
  <si>
    <t>362.54802042</t>
  </si>
  <si>
    <t>29.249708964</t>
  </si>
  <si>
    <t>129.63892123</t>
  </si>
  <si>
    <t>53.519992949</t>
  </si>
  <si>
    <t>319.72900079</t>
  </si>
  <si>
    <t>46.52616163</t>
  </si>
  <si>
    <t>293.69058714</t>
  </si>
  <si>
    <t>50.424724095</t>
  </si>
  <si>
    <t>309.15254812</t>
  </si>
  <si>
    <t>52.752455526</t>
  </si>
  <si>
    <t>280.58905145</t>
  </si>
  <si>
    <t>52.898202423</t>
  </si>
  <si>
    <t>261.93337241</t>
  </si>
  <si>
    <t>54.740268456</t>
  </si>
  <si>
    <t>244.43892617</t>
  </si>
  <si>
    <t>44.949960849</t>
  </si>
  <si>
    <t>268.54129535</t>
  </si>
  <si>
    <t>49.837475136</t>
  </si>
  <si>
    <t>303.29887283</t>
  </si>
  <si>
    <t>51.73518194</t>
  </si>
  <si>
    <t>271.60416452</t>
  </si>
  <si>
    <t>55.69175883</t>
  </si>
  <si>
    <t>303.71744559</t>
  </si>
  <si>
    <t>55.590225564</t>
  </si>
  <si>
    <t>305.22932331</t>
  </si>
  <si>
    <t>54.11481976</t>
  </si>
  <si>
    <t>248.17489987</t>
  </si>
  <si>
    <t>53.09015544</t>
  </si>
  <si>
    <t>264.08082902</t>
  </si>
  <si>
    <t>53.57688808</t>
  </si>
  <si>
    <t>234.09372157</t>
  </si>
  <si>
    <t>53.811267606</t>
  </si>
  <si>
    <t>243.09014085</t>
  </si>
  <si>
    <t>54.740549828</t>
  </si>
  <si>
    <t>230.77920962</t>
  </si>
  <si>
    <t>56.308056872</t>
  </si>
  <si>
    <t>213.34123223</t>
  </si>
  <si>
    <t>45.526895294</t>
  </si>
  <si>
    <t>268.90220212</t>
  </si>
  <si>
    <t>24.333333333</t>
  </si>
  <si>
    <t>23.782608696</t>
  </si>
  <si>
    <t>3.652173913</t>
  </si>
  <si>
    <t>27.483333333</t>
  </si>
  <si>
    <t>8.8166666667</t>
  </si>
  <si>
    <t>28.516129032</t>
  </si>
  <si>
    <t>16.951612903</t>
  </si>
  <si>
    <t>31.626506024</t>
  </si>
  <si>
    <t>36.388554217</t>
  </si>
  <si>
    <t>34.898266023</t>
  </si>
  <si>
    <t>92.649912204</t>
  </si>
  <si>
    <t>50.918828531</t>
  </si>
  <si>
    <t>310.20630687</t>
  </si>
  <si>
    <t>51.10206422</t>
  </si>
  <si>
    <t>297.27981651</t>
  </si>
  <si>
    <t>49.649237473</t>
  </si>
  <si>
    <t>273.7211329</t>
  </si>
  <si>
    <t>44.549059319</t>
  </si>
  <si>
    <t>303.92000213</t>
  </si>
  <si>
    <t>49.181368882</t>
  </si>
  <si>
    <t>280.7781043</t>
  </si>
  <si>
    <t>52.487732181</t>
  </si>
  <si>
    <t>285.58920086</t>
  </si>
  <si>
    <t>47.65979021</t>
  </si>
  <si>
    <t>196.12447552</t>
  </si>
  <si>
    <t>50.38064759</t>
  </si>
  <si>
    <t>304.21310241</t>
  </si>
  <si>
    <t>49.149334946</t>
  </si>
  <si>
    <t>303.61366385</t>
  </si>
  <si>
    <t>49.924430642</t>
  </si>
  <si>
    <t>300.70999704</t>
  </si>
  <si>
    <t>49.73241175</t>
  </si>
  <si>
    <t>302.52678351</t>
  </si>
  <si>
    <t>49.010996225</t>
  </si>
  <si>
    <t>287.26834072</t>
  </si>
  <si>
    <t>49.861067961</t>
  </si>
  <si>
    <t>281.09378641</t>
  </si>
  <si>
    <t>48.980778958</t>
  </si>
  <si>
    <t>275.97698533</t>
  </si>
  <si>
    <t>49.564926372</t>
  </si>
  <si>
    <t>302.22222222</t>
  </si>
  <si>
    <t>49.30471584</t>
  </si>
  <si>
    <t>311.79081016</t>
  </si>
  <si>
    <t>44.901785714</t>
  </si>
  <si>
    <t>250.34821429</t>
  </si>
  <si>
    <t>50.328156651</t>
  </si>
  <si>
    <t>308.75557056</t>
  </si>
  <si>
    <t>48.898569915</t>
  </si>
  <si>
    <t>289.10672669</t>
  </si>
  <si>
    <t>47.780620403</t>
  </si>
  <si>
    <t>252.65302207</t>
  </si>
  <si>
    <t>47.065212697</t>
  </si>
  <si>
    <t>272.4996761</t>
  </si>
  <si>
    <t>48.088119167</t>
  </si>
  <si>
    <t>276.32609476</t>
  </si>
  <si>
    <t>47.918671921</t>
  </si>
  <si>
    <t>275.34501551</t>
  </si>
  <si>
    <t>49.069949066</t>
  </si>
  <si>
    <t>286.00611205</t>
  </si>
  <si>
    <t>48.907407407</t>
  </si>
  <si>
    <t>314.49074074</t>
  </si>
  <si>
    <t>48.91017036</t>
  </si>
  <si>
    <t>285.05447675</t>
  </si>
  <si>
    <t>54.077181208</t>
  </si>
  <si>
    <t>312.36677852</t>
  </si>
  <si>
    <t>45.173349784</t>
  </si>
  <si>
    <t>227.91548427</t>
  </si>
  <si>
    <t>46.78030303</t>
  </si>
  <si>
    <t>231.85227273</t>
  </si>
  <si>
    <t>48.834159441</t>
  </si>
  <si>
    <t>283.89220866</t>
  </si>
  <si>
    <t>53.183061315</t>
  </si>
  <si>
    <t>289.06528452</t>
  </si>
  <si>
    <t>52.236111111</t>
  </si>
  <si>
    <t>318.31150794</t>
  </si>
  <si>
    <t>50.261569416</t>
  </si>
  <si>
    <t>278.2917505</t>
  </si>
  <si>
    <t>47.815586051</t>
  </si>
  <si>
    <t>274.72056716</t>
  </si>
  <si>
    <t>50.46229517</t>
  </si>
  <si>
    <t>296.34988906</t>
  </si>
  <si>
    <t>18.512953368</t>
  </si>
  <si>
    <t>11.549222798</t>
  </si>
  <si>
    <t>23.189435337</t>
  </si>
  <si>
    <t>67.975713418</t>
  </si>
  <si>
    <t>27.071967791</t>
  </si>
  <si>
    <t>108.36503942</t>
  </si>
  <si>
    <t>31.999538674</t>
  </si>
  <si>
    <t>157.57696448</t>
  </si>
  <si>
    <t>37.070909934</t>
  </si>
  <si>
    <t>202.46717133</t>
  </si>
  <si>
    <t>42.128538343</t>
  </si>
  <si>
    <t>243.90105507</t>
  </si>
  <si>
    <t>47.039130929</t>
  </si>
  <si>
    <t>280.03241952</t>
  </si>
  <si>
    <t>52.149080735</t>
  </si>
  <si>
    <t>317.98691047</t>
  </si>
  <si>
    <t>60.246324242</t>
  </si>
  <si>
    <t>362.81088191</t>
  </si>
  <si>
    <t>29.239368557</t>
  </si>
  <si>
    <t>129.57731959</t>
  </si>
  <si>
    <t>53.516153246</t>
  </si>
  <si>
    <t>319.78414259</t>
  </si>
  <si>
    <t>46.450571353</t>
  </si>
  <si>
    <t>292.80653734</t>
  </si>
  <si>
    <t>50.406955277</t>
  </si>
  <si>
    <t>309.20180099</t>
  </si>
  <si>
    <t>52.756308877</t>
  </si>
  <si>
    <t>280.79955993</t>
  </si>
  <si>
    <t>52.872045321</t>
  </si>
  <si>
    <t>261.66067591</t>
  </si>
  <si>
    <t>54.763538513</t>
  </si>
  <si>
    <t>244.57147662</t>
  </si>
  <si>
    <t>44.905123127</t>
  </si>
  <si>
    <t>268.21594858</t>
  </si>
  <si>
    <t>49.802876323</t>
  </si>
  <si>
    <t>303.18528936</t>
  </si>
  <si>
    <t>51.749614554</t>
  </si>
  <si>
    <t>271.83523486</t>
  </si>
  <si>
    <t>55.722719141</t>
  </si>
  <si>
    <t>303.88264758</t>
  </si>
  <si>
    <t>55.538167939</t>
  </si>
  <si>
    <t>305.75572519</t>
  </si>
  <si>
    <t>54.117092867</t>
  </si>
  <si>
    <t>248.30955585</t>
  </si>
  <si>
    <t>53.168224299</t>
  </si>
  <si>
    <t>264.41640706</t>
  </si>
  <si>
    <t>53.596171376</t>
  </si>
  <si>
    <t>234.08295351</t>
  </si>
  <si>
    <t>53.733711048</t>
  </si>
  <si>
    <t>242.11048159</t>
  </si>
  <si>
    <t>54.701119724</t>
  </si>
  <si>
    <t>230.35572782</t>
  </si>
  <si>
    <t>56.443396226</t>
  </si>
  <si>
    <t>213.69811321</t>
  </si>
  <si>
    <t>45.483538878</t>
  </si>
  <si>
    <t>268.56811075</t>
  </si>
  <si>
    <t>18.142857143</t>
  </si>
  <si>
    <t>22.068181818</t>
  </si>
  <si>
    <t>3.6818181818</t>
  </si>
  <si>
    <t>26.816666667</t>
  </si>
  <si>
    <t>8.3833333333</t>
  </si>
  <si>
    <t>27.791044776</t>
  </si>
  <si>
    <t>16.850746269</t>
  </si>
  <si>
    <t>31.693939394</t>
  </si>
  <si>
    <t>36.324242424</t>
  </si>
  <si>
    <t>34.860472751</t>
  </si>
  <si>
    <t>92.669402495</t>
  </si>
  <si>
    <t>50.907091525</t>
  </si>
  <si>
    <t>310.18852881</t>
  </si>
  <si>
    <t>51.101598174</t>
  </si>
  <si>
    <t>296.45776256</t>
  </si>
  <si>
    <t>49.631004367</t>
  </si>
  <si>
    <t>274.95851528</t>
  </si>
  <si>
    <t>44.526192254</t>
  </si>
  <si>
    <t>303.60588926</t>
  </si>
  <si>
    <t>49.160937667</t>
  </si>
  <si>
    <t>280.74294344</t>
  </si>
  <si>
    <t>52.482830295</t>
  </si>
  <si>
    <t>285.67981639</t>
  </si>
  <si>
    <t>47.416261293</t>
  </si>
  <si>
    <t>194.84051425</t>
  </si>
  <si>
    <t>50.385773429</t>
  </si>
  <si>
    <t>304.52088822</t>
  </si>
  <si>
    <t>49.121138704</t>
  </si>
  <si>
    <t>303.49273168</t>
  </si>
  <si>
    <t>49.912863071</t>
  </si>
  <si>
    <t>300.45361589</t>
  </si>
  <si>
    <t>49.706435644</t>
  </si>
  <si>
    <t>302.54034653</t>
  </si>
  <si>
    <t>49.02494666</t>
  </si>
  <si>
    <t>287.50681109</t>
  </si>
  <si>
    <t>49.841367904</t>
  </si>
  <si>
    <t>281.15634577</t>
  </si>
  <si>
    <t>48.938512146</t>
  </si>
  <si>
    <t>275.7229251</t>
  </si>
  <si>
    <t>49.524832215</t>
  </si>
  <si>
    <t>302.37516779</t>
  </si>
  <si>
    <t>49.261557178</t>
  </si>
  <si>
    <t>310.986618</t>
  </si>
  <si>
    <t>44.982142857</t>
  </si>
  <si>
    <t>251.55357143</t>
  </si>
  <si>
    <t>50.211238998</t>
  </si>
  <si>
    <t>308.36492891</t>
  </si>
  <si>
    <t>48.914854111</t>
  </si>
  <si>
    <t>289.05623342</t>
  </si>
  <si>
    <t>47.685586735</t>
  </si>
  <si>
    <t>251.77295918</t>
  </si>
  <si>
    <t>47.041415013</t>
  </si>
  <si>
    <t>272.36000863</t>
  </si>
  <si>
    <t>48.011859838</t>
  </si>
  <si>
    <t>276.06612758</t>
  </si>
  <si>
    <t>47.887000921</t>
  </si>
  <si>
    <t>274.87762618</t>
  </si>
  <si>
    <t>49.100306018</t>
  </si>
  <si>
    <t>286.44304658</t>
  </si>
  <si>
    <t>48.933962264</t>
  </si>
  <si>
    <t>314.73584906</t>
  </si>
  <si>
    <t>48.894826635</t>
  </si>
  <si>
    <t>284.95825904</t>
  </si>
  <si>
    <t>54.056252118</t>
  </si>
  <si>
    <t>312.43815656</t>
  </si>
  <si>
    <t>45.273288094</t>
  </si>
  <si>
    <t>228.75755706</t>
  </si>
  <si>
    <t>46.655778894</t>
  </si>
  <si>
    <t>231.59547739</t>
  </si>
  <si>
    <t>48.821056071</t>
  </si>
  <si>
    <t>283.81345347</t>
  </si>
  <si>
    <t>53.124496193</t>
  </si>
  <si>
    <t>289.10076131</t>
  </si>
  <si>
    <t>52.270541082</t>
  </si>
  <si>
    <t>318.39278557</t>
  </si>
  <si>
    <t>50.125968992</t>
  </si>
  <si>
    <t>277.20348837</t>
  </si>
  <si>
    <t>47.800930253</t>
  </si>
  <si>
    <t>274.6819318</t>
  </si>
  <si>
    <t>50.446644871</t>
  </si>
  <si>
    <t>296.22202272</t>
  </si>
  <si>
    <t>18.52284264</t>
  </si>
  <si>
    <t>11.771573604</t>
  </si>
  <si>
    <t>23.186471664</t>
  </si>
  <si>
    <t>67.856794637</t>
  </si>
  <si>
    <t>27.068745808</t>
  </si>
  <si>
    <t>108.32897384</t>
  </si>
  <si>
    <t>32.006909258</t>
  </si>
  <si>
    <t>157.693536</t>
  </si>
  <si>
    <t>37.069839308</t>
  </si>
  <si>
    <t>202.30639679</t>
  </si>
  <si>
    <t>42.118930785</t>
  </si>
  <si>
    <t>244.14888946</t>
  </si>
  <si>
    <t>47.034572659</t>
  </si>
  <si>
    <t>280.07685332</t>
  </si>
  <si>
    <t>52.148389686</t>
  </si>
  <si>
    <t>317.79943815</t>
  </si>
  <si>
    <t>60.251520622</t>
  </si>
  <si>
    <t>362.90784613</t>
  </si>
  <si>
    <t>29.239742351</t>
  </si>
  <si>
    <t>129.56779388</t>
  </si>
  <si>
    <t>53.507271386</t>
  </si>
  <si>
    <t>319.76581121</t>
  </si>
  <si>
    <t>46.360871298</t>
  </si>
  <si>
    <t>291.79784832</t>
  </si>
  <si>
    <t>50.39267391</t>
  </si>
  <si>
    <t>309.15474574</t>
  </si>
  <si>
    <t>52.745294077</t>
  </si>
  <si>
    <t>280.91698269</t>
  </si>
  <si>
    <t>52.889280125</t>
  </si>
  <si>
    <t>261.65062598</t>
  </si>
  <si>
    <t>54.796352584</t>
  </si>
  <si>
    <t>244.84768659</t>
  </si>
  <si>
    <t>44.897162324</t>
  </si>
  <si>
    <t>268.15479934</t>
  </si>
  <si>
    <t>49.770181219</t>
  </si>
  <si>
    <t>302.95700696</t>
  </si>
  <si>
    <t>51.740866523</t>
  </si>
  <si>
    <t>271.88854585</t>
  </si>
  <si>
    <t>55.724409449</t>
  </si>
  <si>
    <t>304.14173228</t>
  </si>
  <si>
    <t>55.538461538</t>
  </si>
  <si>
    <t>306.71538462</t>
  </si>
  <si>
    <t>54.094850949</t>
  </si>
  <si>
    <t>247.58672087</t>
  </si>
  <si>
    <t>53.270381837</t>
  </si>
  <si>
    <t>264.70072239</t>
  </si>
  <si>
    <t>53.625</t>
  </si>
  <si>
    <t>234.88047445</t>
  </si>
  <si>
    <t>53.810344828</t>
  </si>
  <si>
    <t>243.33045977</t>
  </si>
  <si>
    <t>54.695164076</t>
  </si>
  <si>
    <t>230.0984456</t>
  </si>
  <si>
    <t>56.49047619</t>
  </si>
  <si>
    <t>214.38095238</t>
  </si>
  <si>
    <t>45.475476216</t>
  </si>
  <si>
    <t>268.50896095</t>
  </si>
  <si>
    <t>18</t>
  </si>
  <si>
    <t>23.577777778</t>
  </si>
  <si>
    <t>3.7111111111</t>
  </si>
  <si>
    <t>26</t>
  </si>
  <si>
    <t>8.4923076923</t>
  </si>
  <si>
    <t>27.338345865</t>
  </si>
  <si>
    <t>16.902255639</t>
  </si>
  <si>
    <t>31.893175074</t>
  </si>
  <si>
    <t>36.676557864</t>
  </si>
  <si>
    <t>34.85185998</t>
  </si>
  <si>
    <t>92.781850104</t>
  </si>
  <si>
    <t>50.890880939</t>
  </si>
  <si>
    <t>310.09165241</t>
  </si>
  <si>
    <t>51.096330275</t>
  </si>
  <si>
    <t>296.93004587</t>
  </si>
  <si>
    <t>49.541484716</t>
  </si>
  <si>
    <t>274.58951965</t>
  </si>
  <si>
    <t>44.517117983</t>
  </si>
  <si>
    <t>303.41777493</t>
  </si>
  <si>
    <t>49.146037352</t>
  </si>
  <si>
    <t>280.75726441</t>
  </si>
  <si>
    <t>52.487442426</t>
  </si>
  <si>
    <t>285.62835665</t>
  </si>
  <si>
    <t>47.250346741</t>
  </si>
  <si>
    <t>194.04056865</t>
  </si>
  <si>
    <t>50.376827897</t>
  </si>
  <si>
    <t>304.54068241</t>
  </si>
  <si>
    <t>49.138129933</t>
  </si>
  <si>
    <t>303.57134183</t>
  </si>
  <si>
    <t>49.898159145</t>
  </si>
  <si>
    <t>300.59382423</t>
  </si>
  <si>
    <t>49.717347956</t>
  </si>
  <si>
    <t>302.61540379</t>
  </si>
  <si>
    <t>49.034221783</t>
  </si>
  <si>
    <t>287.69874959</t>
  </si>
  <si>
    <t>49.827552611</t>
  </si>
  <si>
    <t>281.10726812</t>
  </si>
  <si>
    <t>48.910936311</t>
  </si>
  <si>
    <t>275.31337224</t>
  </si>
  <si>
    <t>49.535401214</t>
  </si>
  <si>
    <t>302.08833446</t>
  </si>
  <si>
    <t>49.159901599</t>
  </si>
  <si>
    <t>310.07872079</t>
  </si>
  <si>
    <t>45.027027027</t>
  </si>
  <si>
    <t>252.12162162</t>
  </si>
  <si>
    <t>50.142173616</t>
  </si>
  <si>
    <t>307.36226931</t>
  </si>
  <si>
    <t>48.891691001</t>
  </si>
  <si>
    <t>288.94106716</t>
  </si>
  <si>
    <t>47.672935926</t>
  </si>
  <si>
    <t>251.64042078</t>
  </si>
  <si>
    <t>47.01573615</t>
  </si>
  <si>
    <t>272.24660487</t>
  </si>
  <si>
    <t>47.971032746</t>
  </si>
  <si>
    <t>275.87081684</t>
  </si>
  <si>
    <t>47.863457514</t>
  </si>
  <si>
    <t>274.57388028</t>
  </si>
  <si>
    <t>49.06832087</t>
  </si>
  <si>
    <t>287.08837525</t>
  </si>
  <si>
    <t>49.72</t>
  </si>
  <si>
    <t>321.71</t>
  </si>
  <si>
    <t>48.865867294</t>
  </si>
  <si>
    <t>284.74353241</t>
  </si>
  <si>
    <t>54.079268293</t>
  </si>
  <si>
    <t>313.20121951</t>
  </si>
  <si>
    <t>45.283065513</t>
  </si>
  <si>
    <t>229.12113721</t>
  </si>
  <si>
    <t>46.719649562</t>
  </si>
  <si>
    <t>231.62077597</t>
  </si>
  <si>
    <t>48.792884211</t>
  </si>
  <si>
    <t>283.61048232</t>
  </si>
  <si>
    <t>53.11981982</t>
  </si>
  <si>
    <t>289.71036036</t>
  </si>
  <si>
    <t>52.392215569</t>
  </si>
  <si>
    <t>319.44411178</t>
  </si>
  <si>
    <t>50.185255198</t>
  </si>
  <si>
    <t>276.73913043</t>
  </si>
  <si>
    <t>47.764517674</t>
  </si>
  <si>
    <t>274.50134947</t>
  </si>
  <si>
    <t>50.436351917</t>
  </si>
  <si>
    <t>296.08019121</t>
  </si>
  <si>
    <t>18.514563107</t>
  </si>
  <si>
    <t>11.95631068</t>
  </si>
  <si>
    <t>23.183548189</t>
  </si>
  <si>
    <t>67.837323511</t>
  </si>
  <si>
    <t>27.064841257</t>
  </si>
  <si>
    <t>108.33142953</t>
  </si>
  <si>
    <t>32.004583652</t>
  </si>
  <si>
    <t>157.59281895</t>
  </si>
  <si>
    <t>37.077419355</t>
  </si>
  <si>
    <t>202.30860215</t>
  </si>
  <si>
    <t>42.120944718</t>
  </si>
  <si>
    <t>244.11004412</t>
  </si>
  <si>
    <t>47.03312606</t>
  </si>
  <si>
    <t>279.76800452</t>
  </si>
  <si>
    <t>52.149053945</t>
  </si>
  <si>
    <t>318.24456522</t>
  </si>
  <si>
    <t>60.258158996</t>
  </si>
  <si>
    <t>362.96940028</t>
  </si>
  <si>
    <t>29.246994536</t>
  </si>
  <si>
    <t>129.65027322</t>
  </si>
  <si>
    <t>53.495068392</t>
  </si>
  <si>
    <t>319.70161922</t>
  </si>
  <si>
    <t>46.30166113</t>
  </si>
  <si>
    <t>291.04770764</t>
  </si>
  <si>
    <t>50.36504759</t>
  </si>
  <si>
    <t>309.00011331</t>
  </si>
  <si>
    <t>52.733664871</t>
  </si>
  <si>
    <t>280.87090758</t>
  </si>
  <si>
    <t>52.868164063</t>
  </si>
  <si>
    <t>261.51191406</t>
  </si>
  <si>
    <t>54.797165035</t>
  </si>
  <si>
    <t>244.67364158</t>
  </si>
  <si>
    <t>44.861710121</t>
  </si>
  <si>
    <t>268.04992862</t>
  </si>
  <si>
    <t>49.732482043</t>
  </si>
  <si>
    <t>302.64711359</t>
  </si>
  <si>
    <t>51.735384932</t>
  </si>
  <si>
    <t>271.78941951</t>
  </si>
  <si>
    <t>55.733859397</t>
  </si>
  <si>
    <t>304.42934003</t>
  </si>
  <si>
    <t>55.575875486</t>
  </si>
  <si>
    <t>308.30350195</t>
  </si>
  <si>
    <t>54.067385445</t>
  </si>
  <si>
    <t>247.04312668</t>
  </si>
  <si>
    <t>53.237305699</t>
  </si>
  <si>
    <t>265.04766839</t>
  </si>
  <si>
    <t>53.607468124</t>
  </si>
  <si>
    <t>234.97996357</t>
  </si>
  <si>
    <t>53.931232092</t>
  </si>
  <si>
    <t>243.48424069</t>
  </si>
  <si>
    <t>54.677892919</t>
  </si>
  <si>
    <t>230.01208981</t>
  </si>
  <si>
    <t>56.392344498</t>
  </si>
  <si>
    <t>213.13397129</t>
  </si>
  <si>
    <t>45.446128303</t>
  </si>
  <si>
    <t>268.41804437</t>
  </si>
  <si>
    <t>21.736842105</t>
  </si>
  <si>
    <t>3.4210526316</t>
  </si>
  <si>
    <t>24.52</t>
  </si>
  <si>
    <t>8.1466666667</t>
  </si>
  <si>
    <t>27.9375</t>
  </si>
  <si>
    <t>17.180555556</t>
  </si>
  <si>
    <t>31.489489489</t>
  </si>
  <si>
    <t>36.954954955</t>
  </si>
  <si>
    <t>34.874794069</t>
  </si>
  <si>
    <t>92.931466227</t>
  </si>
  <si>
    <t>50.86702685</t>
  </si>
  <si>
    <t>309.94224357</t>
  </si>
  <si>
    <t>51.162068966</t>
  </si>
  <si>
    <t>297.33563218</t>
  </si>
  <si>
    <t>49.649779736</t>
  </si>
  <si>
    <t>275.46696035</t>
  </si>
  <si>
    <t>44.505675734</t>
  </si>
  <si>
    <t>303.35837438</t>
  </si>
  <si>
    <t>49.114892364</t>
  </si>
  <si>
    <t>280.51178109</t>
  </si>
  <si>
    <t>52.481215132</t>
  </si>
  <si>
    <t>285.59745467</t>
  </si>
  <si>
    <t>47.032202216</t>
  </si>
  <si>
    <t>193.20117729</t>
  </si>
  <si>
    <t>50.341628959</t>
  </si>
  <si>
    <t>304.2168175</t>
  </si>
  <si>
    <t>49.10758915</t>
  </si>
  <si>
    <t>303.22523621</t>
  </si>
  <si>
    <t>49.886346754</t>
  </si>
  <si>
    <t>300.61937305</t>
  </si>
  <si>
    <t>49.630857428</t>
  </si>
  <si>
    <t>302.04935194</t>
  </si>
  <si>
    <t>49.012723067</t>
  </si>
  <si>
    <t>287.68010575</t>
  </si>
  <si>
    <t>49.823896915</t>
  </si>
  <si>
    <t>281.12753807</t>
  </si>
  <si>
    <t>48.911951281</t>
  </si>
  <si>
    <t>275.40573459</t>
  </si>
  <si>
    <t>49.523584906</t>
  </si>
  <si>
    <t>301.69609164</t>
  </si>
  <si>
    <t>49.161330049</t>
  </si>
  <si>
    <t>310.43842365</t>
  </si>
  <si>
    <t>44.923076923</t>
  </si>
  <si>
    <t>250.28054299</t>
  </si>
  <si>
    <t>50.124223602</t>
  </si>
  <si>
    <t>307.41614907</t>
  </si>
  <si>
    <t>48.857407898</t>
  </si>
  <si>
    <t>288.51179433</t>
  </si>
  <si>
    <t>47.701021059</t>
  </si>
  <si>
    <t>251.41799617</t>
  </si>
  <si>
    <t>46.967998282</t>
  </si>
  <si>
    <t>271.89347079</t>
  </si>
  <si>
    <t>47.928442682</t>
  </si>
  <si>
    <t>275.85508291</t>
  </si>
  <si>
    <t>47.820241692</t>
  </si>
  <si>
    <t>274.22633434</t>
  </si>
  <si>
    <t>49.027303754</t>
  </si>
  <si>
    <t>286.90511945</t>
  </si>
  <si>
    <t>49.6</t>
  </si>
  <si>
    <t>316.78</t>
  </si>
  <si>
    <t>48.831895108</t>
  </si>
  <si>
    <t>284.447464</t>
  </si>
  <si>
    <t>54.07799254</t>
  </si>
  <si>
    <t>312.79857579</t>
  </si>
  <si>
    <t>45.377695625</t>
  </si>
  <si>
    <t>229.86013555</t>
  </si>
  <si>
    <t>46.702871411</t>
  </si>
  <si>
    <t>232.00998752</t>
  </si>
  <si>
    <t>48.761168233</t>
  </si>
  <si>
    <t>283.32975462</t>
  </si>
  <si>
    <t>53.13729044</t>
  </si>
  <si>
    <t>289.08971454</t>
  </si>
  <si>
    <t>52.394211577</t>
  </si>
  <si>
    <t>318.3502994</t>
  </si>
  <si>
    <t>50.114602588</t>
  </si>
  <si>
    <t>279.62107209</t>
  </si>
  <si>
    <t>47.724911761</t>
  </si>
  <si>
    <t>274.27103577</t>
  </si>
  <si>
    <t>50.420588948</t>
  </si>
  <si>
    <t>295.76539052</t>
  </si>
  <si>
    <t>18.520361991</t>
  </si>
  <si>
    <t>12.20361991</t>
  </si>
  <si>
    <t>23.162345679</t>
  </si>
  <si>
    <t>67.658641975</t>
  </si>
  <si>
    <t>27.061859136</t>
  </si>
  <si>
    <t>108.20709363</t>
  </si>
  <si>
    <t>31.997714112</t>
  </si>
  <si>
    <t>157.63395306</t>
  </si>
  <si>
    <t>37.07139567</t>
  </si>
  <si>
    <t>202.25195762</t>
  </si>
  <si>
    <t>42.116883117</t>
  </si>
  <si>
    <t>243.97493506</t>
  </si>
  <si>
    <t>47.036707578</t>
  </si>
  <si>
    <t>279.88976467</t>
  </si>
  <si>
    <t>52.149711509</t>
  </si>
  <si>
    <t>318.24243344</t>
  </si>
  <si>
    <t>60.260493135</t>
  </si>
  <si>
    <t>362.86080134</t>
  </si>
  <si>
    <t>29.242012062</t>
  </si>
  <si>
    <t>129.57769793</t>
  </si>
  <si>
    <t>53.481039315</t>
  </si>
  <si>
    <t>319.54823592</t>
  </si>
  <si>
    <t>46.225119745</t>
  </si>
  <si>
    <t>290.44065993</t>
  </si>
  <si>
    <t>50.352967915</t>
  </si>
  <si>
    <t>308.76203644</t>
  </si>
  <si>
    <t>52.718838576</t>
  </si>
  <si>
    <t>280.68959558</t>
  </si>
  <si>
    <t>52.844323059</t>
  </si>
  <si>
    <t>261.09344518</t>
  </si>
  <si>
    <t>54.771989175</t>
  </si>
  <si>
    <t>244.22192152</t>
  </si>
  <si>
    <t>44.811471397</t>
  </si>
  <si>
    <t>267.84148684</t>
  </si>
  <si>
    <t>49.706385815</t>
  </si>
  <si>
    <t>302.34515398</t>
  </si>
  <si>
    <t>51.710742951</t>
  </si>
  <si>
    <t>271.55711052</t>
  </si>
  <si>
    <t>55.750629723</t>
  </si>
  <si>
    <t>304.00107953</t>
  </si>
  <si>
    <t>55.631372549</t>
  </si>
  <si>
    <t>308.87843137</t>
  </si>
  <si>
    <t>54.025572005</t>
  </si>
  <si>
    <t>247.2705249</t>
  </si>
  <si>
    <t>53.246122027</t>
  </si>
  <si>
    <t>264.89141675</t>
  </si>
  <si>
    <t>53.577375566</t>
  </si>
  <si>
    <t>234.31764706</t>
  </si>
  <si>
    <t>53.834302326</t>
  </si>
  <si>
    <t>243.01453488</t>
  </si>
  <si>
    <t>54.691113028</t>
  </si>
  <si>
    <t>229.95168248</t>
  </si>
  <si>
    <t>56.246376812</t>
  </si>
  <si>
    <t>211.38164251</t>
  </si>
  <si>
    <t>45.396415542</t>
  </si>
  <si>
    <t>268.18708603</t>
  </si>
  <si>
    <t>23.261904762</t>
  </si>
  <si>
    <t>3.5</t>
  </si>
  <si>
    <t>23.698630137</t>
  </si>
  <si>
    <t>8.2739726027</t>
  </si>
  <si>
    <t>27.584415584</t>
  </si>
  <si>
    <t>17.448051948</t>
  </si>
  <si>
    <t>31.531343284</t>
  </si>
  <si>
    <t>37.2</t>
  </si>
  <si>
    <t>34.904777559</t>
  </si>
  <si>
    <t>92.988603989</t>
  </si>
  <si>
    <t>50.844548767</t>
  </si>
  <si>
    <t>309.80927167</t>
  </si>
  <si>
    <t>51.144675926</t>
  </si>
  <si>
    <t>298.53472222</t>
  </si>
  <si>
    <t>49.586283186</t>
  </si>
  <si>
    <t>276.40929204</t>
  </si>
  <si>
    <t>44.476134228</t>
  </si>
  <si>
    <t>303.05632215</t>
  </si>
  <si>
    <t>49.082365874</t>
  </si>
  <si>
    <t>280.31192857</t>
  </si>
  <si>
    <t>52.490836723</t>
  </si>
  <si>
    <t>285.46520579</t>
  </si>
  <si>
    <t>46.75566232</t>
  </si>
  <si>
    <t>191.39876458</t>
  </si>
  <si>
    <t>50.310214851</t>
  </si>
  <si>
    <t>303.98190727</t>
  </si>
  <si>
    <t>49.086064319</t>
  </si>
  <si>
    <t>303.00245023</t>
  </si>
  <si>
    <t>49.835596002</t>
  </si>
  <si>
    <t>300.10204386</t>
  </si>
  <si>
    <t>49.599700897</t>
  </si>
  <si>
    <t>301.93095713</t>
  </si>
  <si>
    <t>48.96573415</t>
  </si>
  <si>
    <t>287.16536997</t>
  </si>
  <si>
    <t>49.784332925</t>
  </si>
  <si>
    <t>280.86144431</t>
  </si>
  <si>
    <t>48.903021071</t>
  </si>
  <si>
    <t>275.2480325</t>
  </si>
  <si>
    <t>49.416779432</t>
  </si>
  <si>
    <t>301.15020298</t>
  </si>
  <si>
    <t>49.137888199</t>
  </si>
  <si>
    <t>309.52298137</t>
  </si>
  <si>
    <t>44.73853211</t>
  </si>
  <si>
    <t>250.25229358</t>
  </si>
  <si>
    <t>50.165975104</t>
  </si>
  <si>
    <t>308.13762102</t>
  </si>
  <si>
    <t>48.833111525</t>
  </si>
  <si>
    <t>288.36944371</t>
  </si>
  <si>
    <t>47.717598475</t>
  </si>
  <si>
    <t>251.22681067</t>
  </si>
  <si>
    <t>46.960249248</t>
  </si>
  <si>
    <t>271.90782123</t>
  </si>
  <si>
    <t>47.860151188</t>
  </si>
  <si>
    <t>275.19186465</t>
  </si>
  <si>
    <t>47.817822615</t>
  </si>
  <si>
    <t>274.03825137</t>
  </si>
  <si>
    <t>49.009259259</t>
  </si>
  <si>
    <t>287.03840878</t>
  </si>
  <si>
    <t>49.480769231</t>
  </si>
  <si>
    <t>311.41346154</t>
  </si>
  <si>
    <t>48.818867876</t>
  </si>
  <si>
    <t>284.39944271</t>
  </si>
  <si>
    <t>54.014541765</t>
  </si>
  <si>
    <t>311.45417653</t>
  </si>
  <si>
    <t>45.391707921</t>
  </si>
  <si>
    <t>230.02970297</t>
  </si>
  <si>
    <t>46.634663342</t>
  </si>
  <si>
    <t>231.90274314</t>
  </si>
  <si>
    <t>48.748881644</t>
  </si>
  <si>
    <t>283.2891551</t>
  </si>
  <si>
    <t>53.099954359</t>
  </si>
  <si>
    <t>287.95846645</t>
  </si>
  <si>
    <t>52.387673956</t>
  </si>
  <si>
    <t>318.51888668</t>
  </si>
  <si>
    <t>49.960854093</t>
  </si>
  <si>
    <t>276.88434164</t>
  </si>
  <si>
    <t>47.708500611</t>
  </si>
  <si>
    <t>274.18118345</t>
  </si>
  <si>
    <t>50.409864817</t>
  </si>
  <si>
    <t>295.68786595</t>
  </si>
  <si>
    <t>18.540909091</t>
  </si>
  <si>
    <t>12.622727273</t>
  </si>
  <si>
    <t>23.159161012</t>
  </si>
  <si>
    <t>67.657618754</t>
  </si>
  <si>
    <t>27.06527239</t>
  </si>
  <si>
    <t>108.16596391</t>
  </si>
  <si>
    <t>31.998329283</t>
  </si>
  <si>
    <t>157.61877278</t>
  </si>
  <si>
    <t>37.063875635</t>
  </si>
  <si>
    <t>202.28228413</t>
  </si>
  <si>
    <t>42.111082274</t>
  </si>
  <si>
    <t>243.88995588</t>
  </si>
  <si>
    <t>47.032921348</t>
  </si>
  <si>
    <t>280.02292135</t>
  </si>
  <si>
    <t>52.148050633</t>
  </si>
  <si>
    <t>318.09336709</t>
  </si>
  <si>
    <t>60.267765248</t>
  </si>
  <si>
    <t>362.93163859</t>
  </si>
  <si>
    <t>29.247930171</t>
  </si>
  <si>
    <t>129.61998588</t>
  </si>
  <si>
    <t>53.468980271</t>
  </si>
  <si>
    <t>319.48465355</t>
  </si>
  <si>
    <t>46.190286094</t>
  </si>
  <si>
    <t>289.82022621</t>
  </si>
  <si>
    <t>50.32098484</t>
  </si>
  <si>
    <t>308.68669022</t>
  </si>
  <si>
    <t>52.720677732</t>
  </si>
  <si>
    <t>280.74370678</t>
  </si>
  <si>
    <t>52.869038311</t>
  </si>
  <si>
    <t>261.11884285</t>
  </si>
  <si>
    <t>54.744005404</t>
  </si>
  <si>
    <t>244.15028707</t>
  </si>
  <si>
    <t>44.807405173</t>
  </si>
  <si>
    <t>267.8557047</t>
  </si>
  <si>
    <t>49.672286195</t>
  </si>
  <si>
    <t>302.15894093</t>
  </si>
  <si>
    <t>51.725175113</t>
  </si>
  <si>
    <t>271.6171199</t>
  </si>
  <si>
    <t>55.788676524</t>
  </si>
  <si>
    <t>303.97764154</t>
  </si>
  <si>
    <t>55.62055336</t>
  </si>
  <si>
    <t>308.90513834</t>
  </si>
  <si>
    <t>54.076305221</t>
  </si>
  <si>
    <t>247.77777778</t>
  </si>
  <si>
    <t>53.196670135</t>
  </si>
  <si>
    <t>264.289282</t>
  </si>
  <si>
    <t>53.606690778</t>
  </si>
  <si>
    <t>234.26672694</t>
  </si>
  <si>
    <t>53.757309942</t>
  </si>
  <si>
    <t>243.47953216</t>
  </si>
  <si>
    <t>54.709012876</t>
  </si>
  <si>
    <t>229.88497854</t>
  </si>
  <si>
    <t>56.3125</t>
  </si>
  <si>
    <t>211.70673077</t>
  </si>
  <si>
    <t>45.390943584</t>
  </si>
  <si>
    <t>268.21811283</t>
  </si>
  <si>
    <t>21.888888889</t>
  </si>
  <si>
    <t>23.328767123</t>
  </si>
  <si>
    <t>8.5342465753</t>
  </si>
  <si>
    <t>27.452830189</t>
  </si>
  <si>
    <t>17.660377358</t>
  </si>
  <si>
    <t>32.012158055</t>
  </si>
  <si>
    <t>37.124620061</t>
  </si>
  <si>
    <t>34.884859772</t>
  </si>
  <si>
    <t>93.037028922</t>
  </si>
  <si>
    <t>50.832226141</t>
  </si>
  <si>
    <t>309.73652916</t>
  </si>
  <si>
    <t>51.15437788</t>
  </si>
  <si>
    <t>298.63709677</t>
  </si>
  <si>
    <t>49.633554084</t>
  </si>
  <si>
    <t>275.57615894</t>
  </si>
  <si>
    <t>44.482397205</t>
  </si>
  <si>
    <t>303.1227627</t>
  </si>
  <si>
    <t>49.068769293</t>
  </si>
  <si>
    <t>280.21905784</t>
  </si>
  <si>
    <t>52.479922763</t>
  </si>
  <si>
    <t>285.44525387</t>
  </si>
  <si>
    <t>46.638632479</t>
  </si>
  <si>
    <t>190.46358974</t>
  </si>
  <si>
    <t>50.29039548</t>
  </si>
  <si>
    <t>303.13370998</t>
  </si>
  <si>
    <t>49.082872928</t>
  </si>
  <si>
    <t>302.81614487</t>
  </si>
  <si>
    <t>49.846612951</t>
  </si>
  <si>
    <t>300.18397493</t>
  </si>
  <si>
    <t>49.516450648</t>
  </si>
  <si>
    <t>301.41924227</t>
  </si>
  <si>
    <t>48.938007625</t>
  </si>
  <si>
    <t>286.79065142</t>
  </si>
  <si>
    <t>49.780020628</t>
  </si>
  <si>
    <t>280.72810766</t>
  </si>
  <si>
    <t>48.873662761</t>
  </si>
  <si>
    <t>274.75241977</t>
  </si>
  <si>
    <t>49.353542234</t>
  </si>
  <si>
    <t>301.91008174</t>
  </si>
  <si>
    <t>49.171215881</t>
  </si>
  <si>
    <t>309.88337469</t>
  </si>
  <si>
    <t>44.814479638</t>
  </si>
  <si>
    <t>250.19909502</t>
  </si>
  <si>
    <t>50.265700483</t>
  </si>
  <si>
    <t>308.81435473</t>
  </si>
  <si>
    <t>48.846625767</t>
  </si>
  <si>
    <t>288.34889304</t>
  </si>
  <si>
    <t>47.759911196</t>
  </si>
  <si>
    <t>251.77957501</t>
  </si>
  <si>
    <t>46.935732648</t>
  </si>
  <si>
    <t>271.36139674</t>
  </si>
  <si>
    <t>47.806976324</t>
  </si>
  <si>
    <t>275.44496656</t>
  </si>
  <si>
    <t>47.810385457</t>
  </si>
  <si>
    <t>274.14223195</t>
  </si>
  <si>
    <t>48.985228444</t>
  </si>
  <si>
    <t>287.24905531</t>
  </si>
  <si>
    <t>48.424528302</t>
  </si>
  <si>
    <t>306.96226415</t>
  </si>
  <si>
    <t>Age</t>
  </si>
  <si>
    <t>Diplôme obtenu</t>
  </si>
  <si>
    <t>Diagnostic</t>
  </si>
  <si>
    <t>49.158887558</t>
  </si>
  <si>
    <t>286.17176069</t>
  </si>
  <si>
    <t>54.16002656</t>
  </si>
  <si>
    <t>315.01029216</t>
  </si>
  <si>
    <t>45.294441051</t>
  </si>
  <si>
    <t>229.79413561</t>
  </si>
  <si>
    <t>46.558629776</t>
  </si>
  <si>
    <t>231.06192358</t>
  </si>
  <si>
    <t>49.079905113</t>
  </si>
  <si>
    <t>285.01950184</t>
  </si>
  <si>
    <t>52.797805643</t>
  </si>
  <si>
    <t>290.24960815</t>
  </si>
  <si>
    <t>52.012596899</t>
  </si>
  <si>
    <t>314.35949612</t>
  </si>
  <si>
    <t>53.748663102</t>
  </si>
  <si>
    <t>315.78074866</t>
  </si>
  <si>
    <t>48.101681658</t>
  </si>
  <si>
    <t>275.93770912</t>
  </si>
  <si>
    <t>50.623546512</t>
  </si>
  <si>
    <t>297.37090381</t>
  </si>
  <si>
    <t>18.602649007</t>
  </si>
  <si>
    <t>13.900662252</t>
  </si>
  <si>
    <t>23.28358209</t>
  </si>
  <si>
    <t>69.109452736</t>
  </si>
  <si>
    <t>27.072023603</t>
  </si>
  <si>
    <t>108.39378688</t>
  </si>
  <si>
    <t>31.957965325</t>
  </si>
  <si>
    <t>157.03532875</t>
  </si>
  <si>
    <t>37.045390294</t>
  </si>
  <si>
    <t>201.2944872</t>
  </si>
  <si>
    <t>42.067642151</t>
  </si>
  <si>
    <t>242.69926839</t>
  </si>
  <si>
    <t>47.00674968</t>
  </si>
  <si>
    <t>280.32898871</t>
  </si>
  <si>
    <t>52.129742843</t>
  </si>
  <si>
    <t>317.42037846</t>
  </si>
  <si>
    <t>60.071311365</t>
  </si>
  <si>
    <t>360.52513786</t>
  </si>
  <si>
    <t>29.228964401</t>
  </si>
  <si>
    <t>129.29288026</t>
  </si>
  <si>
    <t>53.53882145</t>
  </si>
  <si>
    <t>319.1927456</t>
  </si>
  <si>
    <t>47.336534504</t>
  </si>
  <si>
    <t>302.23528605</t>
  </si>
  <si>
    <t>50.632375529</t>
  </si>
  <si>
    <t>308.83310231</t>
  </si>
  <si>
    <t>52.781288981</t>
  </si>
  <si>
    <t>280.84753985</t>
  </si>
  <si>
    <t>52.916633742</t>
  </si>
  <si>
    <t>262.39055709</t>
  </si>
  <si>
    <t>54.754197448</t>
  </si>
  <si>
    <t>247.19879113</t>
  </si>
  <si>
    <t>45.246990589</t>
  </si>
  <si>
    <t>269.53892172</t>
  </si>
  <si>
    <t>50.170098026</t>
  </si>
  <si>
    <t>304.86015992</t>
  </si>
  <si>
    <t>51.771338912</t>
  </si>
  <si>
    <t>271.8332636</t>
  </si>
  <si>
    <t>55.608336328</t>
  </si>
  <si>
    <t>304.24901186</t>
  </si>
  <si>
    <t>55.216117216</t>
  </si>
  <si>
    <t>297.18681319</t>
  </si>
  <si>
    <t>54.143442623</t>
  </si>
  <si>
    <t>246.82786885</t>
  </si>
  <si>
    <t>53.04</t>
  </si>
  <si>
    <t>263.28210526</t>
  </si>
  <si>
    <t>53.534709193</t>
  </si>
  <si>
    <t>235.79080675</t>
  </si>
  <si>
    <t>54.113573407</t>
  </si>
  <si>
    <t>246.56509695</t>
  </si>
  <si>
    <t>54.748672566</t>
  </si>
  <si>
    <t>232.99026549</t>
  </si>
  <si>
    <t>56.445544554</t>
  </si>
  <si>
    <t>214.82673267</t>
  </si>
  <si>
    <t>45.817458685</t>
  </si>
  <si>
    <t>269.92240966</t>
  </si>
  <si>
    <t>26.4</t>
  </si>
  <si>
    <t>26.666666667</t>
  </si>
  <si>
    <t>3.2962962963</t>
  </si>
  <si>
    <t>29.304347826</t>
  </si>
  <si>
    <t>8.8695652174</t>
  </si>
  <si>
    <t>32.503448276</t>
  </si>
  <si>
    <t>17.820689655</t>
  </si>
  <si>
    <t>33.487654321</t>
  </si>
  <si>
    <t>36.12654321</t>
  </si>
  <si>
    <t>34.893705197</t>
  </si>
  <si>
    <t>92.947244624</t>
  </si>
  <si>
    <t>51.084526354</t>
  </si>
  <si>
    <t>310.63166243</t>
  </si>
  <si>
    <t>51.038680319</t>
  </si>
  <si>
    <t>296.20591581</t>
  </si>
  <si>
    <t>49.980603448</t>
  </si>
  <si>
    <t>279.56465517</t>
  </si>
  <si>
    <t>44.600074326</t>
  </si>
  <si>
    <t>304.0381185</t>
  </si>
  <si>
    <t>49.485314573</t>
  </si>
  <si>
    <t>281.89944896</t>
  </si>
  <si>
    <t>52.459041404</t>
  </si>
  <si>
    <t>285.45539687</t>
  </si>
  <si>
    <t>49.35218034</t>
  </si>
  <si>
    <t>207.48669623</t>
  </si>
  <si>
    <t>50.760964912</t>
  </si>
  <si>
    <t>306.55372807</t>
  </si>
  <si>
    <t>49.269732938</t>
  </si>
  <si>
    <t>304.32818991</t>
  </si>
  <si>
    <t>50.153407429</t>
  </si>
  <si>
    <t>301.26996198</t>
  </si>
  <si>
    <t>49.944227959</t>
  </si>
  <si>
    <t>304.00511447</t>
  </si>
  <si>
    <t>49.116020291</t>
  </si>
  <si>
    <t>286.75339552</t>
  </si>
  <si>
    <t>49.949527574</t>
  </si>
  <si>
    <t>281.06199383</t>
  </si>
  <si>
    <t>49.090265487</t>
  </si>
  <si>
    <t>275.70619469</t>
  </si>
  <si>
    <t>49.911125741</t>
  </si>
  <si>
    <t>304.16524029</t>
  </si>
  <si>
    <t>49.588850174</t>
  </si>
  <si>
    <t>310.16376307</t>
  </si>
  <si>
    <t>44.34893617</t>
  </si>
  <si>
    <t>249.33617021</t>
  </si>
  <si>
    <t>50.489100817</t>
  </si>
  <si>
    <t>311.97070845</t>
  </si>
  <si>
    <t>49.230667722</t>
  </si>
  <si>
    <t>291.63525996</t>
  </si>
  <si>
    <t>47.841753095</t>
  </si>
  <si>
    <t>257.66778187</t>
  </si>
  <si>
    <t>47.508924684</t>
  </si>
  <si>
    <t>276.03308663</t>
  </si>
  <si>
    <t>48.337657658</t>
  </si>
  <si>
    <t>276.06504505</t>
  </si>
  <si>
    <t>48.167714358</t>
  </si>
  <si>
    <t>276.41069483</t>
  </si>
  <si>
    <t>49.623485868</t>
  </si>
  <si>
    <t>288.14333782</t>
  </si>
  <si>
    <t>49.428571429</t>
  </si>
  <si>
    <t>324.13265306</t>
  </si>
  <si>
    <t>49.142639517</t>
  </si>
  <si>
    <t>286.28779262</t>
  </si>
  <si>
    <t>54.155143897</t>
  </si>
  <si>
    <t>314.50248098</t>
  </si>
  <si>
    <t>45.349273608</t>
  </si>
  <si>
    <t>230.14164649</t>
  </si>
  <si>
    <t>46.583662714</t>
  </si>
  <si>
    <t>231.31093544</t>
  </si>
  <si>
    <t>49.064719487</t>
  </si>
  <si>
    <t>285.13448722</t>
  </si>
  <si>
    <t>52.868263473</t>
  </si>
  <si>
    <t>291.04630739</t>
  </si>
  <si>
    <t>52.023166023</t>
  </si>
  <si>
    <t>314.12548263</t>
  </si>
  <si>
    <t>52.850622407</t>
  </si>
  <si>
    <t>297.92946058</t>
  </si>
  <si>
    <t>48.085501698</t>
  </si>
  <si>
    <t>275.91627193</t>
  </si>
  <si>
    <t>50.612593158</t>
  </si>
  <si>
    <t>297.62001949</t>
  </si>
  <si>
    <t>18.570512821</t>
  </si>
  <si>
    <t>13.205128205</t>
  </si>
  <si>
    <t>23.281021898</t>
  </si>
  <si>
    <t>69.126520681</t>
  </si>
  <si>
    <t>27.079820318</t>
  </si>
  <si>
    <t>108.56513476</t>
  </si>
  <si>
    <t>31.958570268</t>
  </si>
  <si>
    <t>157.01852153</t>
  </si>
  <si>
    <t>37.051769843</t>
  </si>
  <si>
    <t>201.45407765</t>
  </si>
  <si>
    <t>42.077061392</t>
  </si>
  <si>
    <t>242.83765733</t>
  </si>
  <si>
    <t>47.007159353</t>
  </si>
  <si>
    <t>280.50658199</t>
  </si>
  <si>
    <t>52.136482432</t>
  </si>
  <si>
    <t>317.62830317</t>
  </si>
  <si>
    <t>60.083867679</t>
  </si>
  <si>
    <t>360.96289539</t>
  </si>
  <si>
    <t>29.214371819</t>
  </si>
  <si>
    <t>129.18544066</t>
  </si>
  <si>
    <t>53.53841268</t>
  </si>
  <si>
    <t>319.44113232</t>
  </si>
  <si>
    <t>47.273259774</t>
  </si>
  <si>
    <t>301.64241929</t>
  </si>
  <si>
    <t>50.608164637</t>
  </si>
  <si>
    <t>308.90210652</t>
  </si>
  <si>
    <t>52.750569869</t>
  </si>
  <si>
    <t>280.75899703</t>
  </si>
  <si>
    <t>52.893587726</t>
  </si>
  <si>
    <t>262.17387884</t>
  </si>
  <si>
    <t>54.786216126</t>
  </si>
  <si>
    <t>246.90699231</t>
  </si>
  <si>
    <t>45.266911151</t>
  </si>
  <si>
    <t>270.05609818</t>
  </si>
  <si>
    <t>50.133024487</t>
  </si>
  <si>
    <t>304.78615486</t>
  </si>
  <si>
    <t>51.748802832</t>
  </si>
  <si>
    <t>271.6038934</t>
  </si>
  <si>
    <t>55.541905444</t>
  </si>
  <si>
    <t>304.21239255</t>
  </si>
  <si>
    <t>55.239130435</t>
  </si>
  <si>
    <t>295.5</t>
  </si>
  <si>
    <t>54.161246612</t>
  </si>
  <si>
    <t>247.71409214</t>
  </si>
  <si>
    <t>53.015690377</t>
  </si>
  <si>
    <t>263.5041841</t>
  </si>
  <si>
    <t>53.497191011</t>
  </si>
  <si>
    <t>235.582397</t>
  </si>
  <si>
    <t>54.143646409</t>
  </si>
  <si>
    <t>246.86740331</t>
  </si>
  <si>
    <t>54.818580193</t>
  </si>
  <si>
    <t>232.41805434</t>
  </si>
  <si>
    <t>56.460784314</t>
  </si>
  <si>
    <t>215.58333333</t>
  </si>
  <si>
    <t>45.8345056</t>
  </si>
  <si>
    <t>270.41313849</t>
  </si>
  <si>
    <t>26.888888889</t>
  </si>
  <si>
    <t>27.184210526</t>
  </si>
  <si>
    <t>3.4736842105</t>
  </si>
  <si>
    <t>29.365853659</t>
  </si>
  <si>
    <t>9</t>
  </si>
  <si>
    <t>33.121621622</t>
  </si>
  <si>
    <t>18.02027027</t>
  </si>
  <si>
    <t>33.00931677</t>
  </si>
  <si>
    <t>36.124223602</t>
  </si>
  <si>
    <t>34.878382893</t>
  </si>
  <si>
    <t>92.882726362</t>
  </si>
  <si>
    <t>51.076966345</t>
  </si>
  <si>
    <t>310.82723754</t>
  </si>
  <si>
    <t>51.010180995</t>
  </si>
  <si>
    <t>296.4739819</t>
  </si>
  <si>
    <t>50.059701493</t>
  </si>
  <si>
    <t>277.98507463</t>
  </si>
  <si>
    <t>44.614321144</t>
  </si>
  <si>
    <t>304.3669991</t>
  </si>
  <si>
    <t>49.459836896</t>
  </si>
  <si>
    <t>281.95429348</t>
  </si>
  <si>
    <t>52.463783463</t>
  </si>
  <si>
    <t>285.54367164</t>
  </si>
  <si>
    <t>49.276695527</t>
  </si>
  <si>
    <t>208.09559885</t>
  </si>
  <si>
    <t>50.625091174</t>
  </si>
  <si>
    <t>305.30889861</t>
  </si>
  <si>
    <t>49.261010937</t>
  </si>
  <si>
    <t>304.60478865</t>
  </si>
  <si>
    <t>50.155949956</t>
  </si>
  <si>
    <t>301.66191446</t>
  </si>
  <si>
    <t>49.95405931</t>
  </si>
  <si>
    <t>303.94287798</t>
  </si>
  <si>
    <t>49.160469667</t>
  </si>
  <si>
    <t>287.487606</t>
  </si>
  <si>
    <t>49.937236084</t>
  </si>
  <si>
    <t>281.01367562</t>
  </si>
  <si>
    <t>49.084945966</t>
  </si>
  <si>
    <t>275.6765519</t>
  </si>
  <si>
    <t>49.950424005</t>
  </si>
  <si>
    <t>304.68623614</t>
  </si>
  <si>
    <t>49.637209302</t>
  </si>
  <si>
    <t>310.9744186</t>
  </si>
  <si>
    <t>44.453389831</t>
  </si>
  <si>
    <t>248.78813559</t>
  </si>
  <si>
    <t>50.500338066</t>
  </si>
  <si>
    <t>313.06355646</t>
  </si>
  <si>
    <t>49.199528055</t>
  </si>
  <si>
    <t>291.5650236</t>
  </si>
  <si>
    <t>47.72938059</t>
  </si>
  <si>
    <t>256.72938059</t>
  </si>
  <si>
    <t>47.495876736</t>
  </si>
  <si>
    <t>276.01106771</t>
  </si>
  <si>
    <t>48.331958393</t>
  </si>
  <si>
    <t>276.31061693</t>
  </si>
  <si>
    <t>48.137867493</t>
  </si>
  <si>
    <t>276.52860374</t>
  </si>
  <si>
    <t>49.578187919</t>
  </si>
  <si>
    <t>289.01442953</t>
  </si>
  <si>
    <t>49.418367347</t>
  </si>
  <si>
    <t>321.52040816</t>
  </si>
  <si>
    <t>49.143343021</t>
  </si>
  <si>
    <t>286.31270226</t>
  </si>
  <si>
    <t>54.089773101</t>
  </si>
  <si>
    <t>313.97435054</t>
  </si>
  <si>
    <t>45.415913201</t>
  </si>
  <si>
    <t>230.98191682</t>
  </si>
  <si>
    <t>46.622886866</t>
  </si>
  <si>
    <t>231.76983095</t>
  </si>
  <si>
    <t>49.066483544</t>
  </si>
  <si>
    <t>285.17178333</t>
  </si>
  <si>
    <t>52.908110268</t>
  </si>
  <si>
    <t>290.63763484</t>
  </si>
  <si>
    <t>51.848455598</t>
  </si>
  <si>
    <t>313.62548263</t>
  </si>
  <si>
    <t>52.383763838</t>
  </si>
  <si>
    <t>297.58302583</t>
  </si>
  <si>
    <t>48.080816379</t>
  </si>
  <si>
    <t>275.89924978</t>
  </si>
  <si>
    <t>50.618235867</t>
  </si>
  <si>
    <t>297.67816273</t>
  </si>
  <si>
    <t>18.571428571</t>
  </si>
  <si>
    <t>13.038961039</t>
  </si>
  <si>
    <t>23.271113831</t>
  </si>
  <si>
    <t>68.936964504</t>
  </si>
  <si>
    <t>27.071539658</t>
  </si>
  <si>
    <t>108.41420425</t>
  </si>
  <si>
    <t>31.954267311</t>
  </si>
  <si>
    <t>157.04283414</t>
  </si>
  <si>
    <t>37.04773791</t>
  </si>
  <si>
    <t>201.32106084</t>
  </si>
  <si>
    <t>42.072708653</t>
  </si>
  <si>
    <t>242.85995904</t>
  </si>
  <si>
    <t>47.005547209</t>
  </si>
  <si>
    <t>280.65283717</t>
  </si>
  <si>
    <t>52.139255237</t>
  </si>
  <si>
    <t>317.91495345</t>
  </si>
  <si>
    <t>60.103555532</t>
  </si>
  <si>
    <t>361.050303</t>
  </si>
  <si>
    <t>29.228161495</t>
  </si>
  <si>
    <t>129.26092759</t>
  </si>
  <si>
    <t>53.550742628</t>
  </si>
  <si>
    <t>319.56572509</t>
  </si>
  <si>
    <t>47.246532499</t>
  </si>
  <si>
    <t>301.44180038</t>
  </si>
  <si>
    <t>50.606725637</t>
  </si>
  <si>
    <t>308.93886463</t>
  </si>
  <si>
    <t>52.790213646</t>
  </si>
  <si>
    <t>280.90275672</t>
  </si>
  <si>
    <t>52.851369998</t>
  </si>
  <si>
    <t>262.61896314</t>
  </si>
  <si>
    <t>54.786671132</t>
  </si>
  <si>
    <t>246.94172806</t>
  </si>
  <si>
    <t>45.262504537</t>
  </si>
  <si>
    <t>269.94820327</t>
  </si>
  <si>
    <t>50.129780481</t>
  </si>
  <si>
    <t>304.8087014</t>
  </si>
  <si>
    <t>51.77567764</t>
  </si>
  <si>
    <t>271.7532454</t>
  </si>
  <si>
    <t>55.59198282</t>
  </si>
  <si>
    <t>304.27057981</t>
  </si>
  <si>
    <t>55.394265233</t>
  </si>
  <si>
    <t>296.24731183</t>
  </si>
  <si>
    <t>54.039563438</t>
  </si>
  <si>
    <t>248.59618008</t>
  </si>
  <si>
    <t>53.047817048</t>
  </si>
  <si>
    <t>263.30873181</t>
  </si>
  <si>
    <t>53.421698113</t>
  </si>
  <si>
    <t>235.80283019</t>
  </si>
  <si>
    <t>54.193370166</t>
  </si>
  <si>
    <t>246.74861878</t>
  </si>
  <si>
    <t>54.797891037</t>
  </si>
  <si>
    <t>232.84446397</t>
  </si>
  <si>
    <t>56.374384236</t>
  </si>
  <si>
    <t>213.60098522</t>
  </si>
  <si>
    <t>45.829021027</t>
  </si>
  <si>
    <t>270.32216002</t>
  </si>
  <si>
    <t>25.948717949</t>
  </si>
  <si>
    <t>3.4358974359</t>
  </si>
  <si>
    <t>32.674418605</t>
  </si>
  <si>
    <t>8.5813953488</t>
  </si>
  <si>
    <t>32.583333333</t>
  </si>
  <si>
    <t>18.118055556</t>
  </si>
  <si>
    <t>32.965408805</t>
  </si>
  <si>
    <t>35.789308176</t>
  </si>
  <si>
    <t>34.924299689</t>
  </si>
  <si>
    <t>92.800800356</t>
  </si>
  <si>
    <t>51.072282223</t>
  </si>
  <si>
    <t>310.85603779</t>
  </si>
  <si>
    <t>51.025930101</t>
  </si>
  <si>
    <t>296.41939121</t>
  </si>
  <si>
    <t>50</t>
  </si>
  <si>
    <t>278.20299145</t>
  </si>
  <si>
    <t>44.61051078</t>
  </si>
  <si>
    <t>304.37805071</t>
  </si>
  <si>
    <t>49.457635704</t>
  </si>
  <si>
    <t>281.99333476</t>
  </si>
  <si>
    <t>52.48154256</t>
  </si>
  <si>
    <t>285.61537486</t>
  </si>
  <si>
    <t>49.182177506</t>
  </si>
  <si>
    <t>207.61947539</t>
  </si>
  <si>
    <t>50.609489051</t>
  </si>
  <si>
    <t>305.44817518</t>
  </si>
  <si>
    <t>49.242155121</t>
  </si>
  <si>
    <t>304.34547069</t>
  </si>
  <si>
    <t>50.179796512</t>
  </si>
  <si>
    <t>302.21409884</t>
  </si>
  <si>
    <t>49.904750364</t>
  </si>
  <si>
    <t>303.34924867</t>
  </si>
  <si>
    <t>49.119478403</t>
  </si>
  <si>
    <t>287.34425428</t>
  </si>
  <si>
    <t>49.955283381</t>
  </si>
  <si>
    <t>281.15763689</t>
  </si>
  <si>
    <t>49.072576595</t>
  </si>
  <si>
    <t>275.28427926</t>
  </si>
  <si>
    <t>49.939492518</t>
  </si>
  <si>
    <t>304.56538712</t>
  </si>
  <si>
    <t>49.692218351</t>
  </si>
  <si>
    <t>311.20325203</t>
  </si>
  <si>
    <t>44.611814346</t>
  </si>
  <si>
    <t>247.44303797</t>
  </si>
  <si>
    <t>50.457432432</t>
  </si>
  <si>
    <t>312.45608108</t>
  </si>
  <si>
    <t>49.201674078</t>
  </si>
  <si>
    <t>291.53335077</t>
  </si>
  <si>
    <t>47.828130135</t>
  </si>
  <si>
    <t>256.88596779</t>
  </si>
  <si>
    <t>47.502915137</t>
  </si>
  <si>
    <t>275.78730296</t>
  </si>
  <si>
    <t>48.293969849</t>
  </si>
  <si>
    <t>276.57178751</t>
  </si>
  <si>
    <t>48.142618011</t>
  </si>
  <si>
    <t>276.62110814</t>
  </si>
  <si>
    <t>49.57599193</t>
  </si>
  <si>
    <t>289.10659045</t>
  </si>
  <si>
    <t>49.464646465</t>
  </si>
  <si>
    <t>320.49494949</t>
  </si>
  <si>
    <t>49.142960371</t>
  </si>
  <si>
    <t>286.23921807</t>
  </si>
  <si>
    <t>54.098883049</t>
  </si>
  <si>
    <t>313.68363995</t>
  </si>
  <si>
    <t>45.471153846</t>
  </si>
  <si>
    <t>230.78365385</t>
  </si>
  <si>
    <t>46.656774194</t>
  </si>
  <si>
    <t>231.85677419</t>
  </si>
  <si>
    <t>49.067104512</t>
  </si>
  <si>
    <t>285.09356144</t>
  </si>
  <si>
    <t>52.923293173</t>
  </si>
  <si>
    <t>290.97630522</t>
  </si>
  <si>
    <t>51.903288201</t>
  </si>
  <si>
    <t>313.19922631</t>
  </si>
  <si>
    <t>52.166101695</t>
  </si>
  <si>
    <t>292.0779661</t>
  </si>
  <si>
    <t>48.076438208</t>
  </si>
  <si>
    <t>275.72297895</t>
  </si>
  <si>
    <t>50.627076761</t>
  </si>
  <si>
    <t>297.70822818</t>
  </si>
  <si>
    <t>18.561290323</t>
  </si>
  <si>
    <t>12.483870968</t>
  </si>
  <si>
    <t>23.273556231</t>
  </si>
  <si>
    <t>68.939817629</t>
  </si>
  <si>
    <t>27.076644226</t>
  </si>
  <si>
    <t>108.38045917</t>
  </si>
  <si>
    <t>31.956082706</t>
  </si>
  <si>
    <t>157.15723674</t>
  </si>
  <si>
    <t>37.048761489</t>
  </si>
  <si>
    <t>201.34740614</t>
  </si>
  <si>
    <t>42.070404506</t>
  </si>
  <si>
    <t>242.74270353</t>
  </si>
  <si>
    <t>47.003695577</t>
  </si>
  <si>
    <t>280.58055203</t>
  </si>
  <si>
    <t>52.137606672</t>
  </si>
  <si>
    <t>317.6859969</t>
  </si>
  <si>
    <t>60.123918459</t>
  </si>
  <si>
    <t>361.08636254</t>
  </si>
  <si>
    <t>29.236126803</t>
  </si>
  <si>
    <t>129.29574001</t>
  </si>
  <si>
    <t>53.565870337</t>
  </si>
  <si>
    <t>319.57319888</t>
  </si>
  <si>
    <t>47.160704607</t>
  </si>
  <si>
    <t>300.42398374</t>
  </si>
  <si>
    <t>50.61231182</t>
  </si>
  <si>
    <t>309.06558354</t>
  </si>
  <si>
    <t>52.802723896</t>
  </si>
  <si>
    <t>280.85933416</t>
  </si>
  <si>
    <t>52.888430564</t>
  </si>
  <si>
    <t>262.38460027</t>
  </si>
  <si>
    <t>54.825258938</t>
  </si>
  <si>
    <t>246.98463081</t>
  </si>
  <si>
    <t>45.254622734</t>
  </si>
  <si>
    <t>269.85566898</t>
  </si>
  <si>
    <t>50.113917703</t>
  </si>
  <si>
    <t>304.65703276</t>
  </si>
  <si>
    <t>51.80748109</t>
  </si>
  <si>
    <t>271.79649777</t>
  </si>
  <si>
    <t>55.614780436</t>
  </si>
  <si>
    <t>304.30560514</t>
  </si>
  <si>
    <t>55.329710145</t>
  </si>
  <si>
    <t>296.90217391</t>
  </si>
  <si>
    <t>54.095108696</t>
  </si>
  <si>
    <t>248.85869565</t>
  </si>
  <si>
    <t>53.059979317</t>
  </si>
  <si>
    <t>262.72595657</t>
  </si>
  <si>
    <t>53.375117813</t>
  </si>
  <si>
    <t>234.82846371</t>
  </si>
  <si>
    <t>54.260387812</t>
  </si>
  <si>
    <t>247.4432133</t>
  </si>
  <si>
    <t>54.868305531</t>
  </si>
  <si>
    <t>232.97102722</t>
  </si>
  <si>
    <t>56.45410628</t>
  </si>
  <si>
    <t>213.95652174</t>
  </si>
  <si>
    <t>45.826838348</t>
  </si>
  <si>
    <t>270.24129922</t>
  </si>
  <si>
    <t>27.25</t>
  </si>
  <si>
    <t>27.227272727</t>
  </si>
  <si>
    <t>3.5681818182</t>
  </si>
  <si>
    <t>31.068181818</t>
  </si>
  <si>
    <t>8.5454545455</t>
  </si>
  <si>
    <t>33</t>
  </si>
  <si>
    <t>17.945736434</t>
  </si>
  <si>
    <t>32.759146341</t>
  </si>
  <si>
    <t>35.298780488</t>
  </si>
  <si>
    <t>34.976298593</t>
  </si>
  <si>
    <t>92.724221951</t>
  </si>
  <si>
    <t>51.073225198</t>
  </si>
  <si>
    <t>310.84667638</t>
  </si>
  <si>
    <t>50.995495495</t>
  </si>
  <si>
    <t>296.31418919</t>
  </si>
  <si>
    <t>49.925213675</t>
  </si>
  <si>
    <t>277.22649573</t>
  </si>
  <si>
    <t>44.615396775</t>
  </si>
  <si>
    <t>304.37232585</t>
  </si>
  <si>
    <t>49.450126447</t>
  </si>
  <si>
    <t>281.99997338</t>
  </si>
  <si>
    <t>52.500401539</t>
  </si>
  <si>
    <t>285.48425546</t>
  </si>
  <si>
    <t>49.139294621</t>
  </si>
  <si>
    <t>206.92554328</t>
  </si>
  <si>
    <t>50.580409357</t>
  </si>
  <si>
    <t>305.18421053</t>
  </si>
  <si>
    <t>49.315104936</t>
  </si>
  <si>
    <t>304.67868756</t>
  </si>
  <si>
    <t>50.235943629</t>
  </si>
  <si>
    <t>302.45823042</t>
  </si>
  <si>
    <t>49.88169697</t>
  </si>
  <si>
    <t>303.24606061</t>
  </si>
  <si>
    <t>49.12388084</t>
  </si>
  <si>
    <t>287.1007651</t>
  </si>
  <si>
    <t>49.922737519</t>
  </si>
  <si>
    <t>280.86705674</t>
  </si>
  <si>
    <t>49.100275758</t>
  </si>
  <si>
    <t>275.53722738</t>
  </si>
  <si>
    <t>49.984303466</t>
  </si>
  <si>
    <t>305.14650098</t>
  </si>
  <si>
    <t>49.614136732</t>
  </si>
  <si>
    <t>310.4820394</t>
  </si>
  <si>
    <t>44.739495798</t>
  </si>
  <si>
    <t>247.07563025</t>
  </si>
  <si>
    <t>50.46112238</t>
  </si>
  <si>
    <t>311.9168357</t>
  </si>
  <si>
    <t>49.173673148</t>
  </si>
  <si>
    <t>291.63951655</t>
  </si>
  <si>
    <t>47.854849279</t>
  </si>
  <si>
    <t>256.84469201</t>
  </si>
  <si>
    <t>47.475470067</t>
  </si>
  <si>
    <t>275.72768533</t>
  </si>
  <si>
    <t>48.28228551</t>
  </si>
  <si>
    <t>276.52946445</t>
  </si>
  <si>
    <t>48.162759656</t>
  </si>
  <si>
    <t>276.50688246</t>
  </si>
  <si>
    <t>49.616850552</t>
  </si>
  <si>
    <t>289.296222</t>
  </si>
  <si>
    <t>49.79</t>
  </si>
  <si>
    <t>321.86</t>
  </si>
  <si>
    <t>49.142688918</t>
  </si>
  <si>
    <t>286.19161517</t>
  </si>
  <si>
    <t>54.118616145</t>
  </si>
  <si>
    <t>313.28171334</t>
  </si>
  <si>
    <t>45.451882845</t>
  </si>
  <si>
    <t>230.31858936</t>
  </si>
  <si>
    <t>46.864968153</t>
  </si>
  <si>
    <t>232.74140127</t>
  </si>
  <si>
    <t>49.066126052</t>
  </si>
  <si>
    <t>285.03257325</t>
  </si>
  <si>
    <t>52.99031086</t>
  </si>
  <si>
    <t>290.6838918</t>
  </si>
  <si>
    <t>51.893968872</t>
  </si>
  <si>
    <t>314.83365759</t>
  </si>
  <si>
    <t>52.174603175</t>
  </si>
  <si>
    <t>285.2031746</t>
  </si>
  <si>
    <t>48.068963287</t>
  </si>
  <si>
    <t>275.61502145</t>
  </si>
  <si>
    <t>50.63804422</t>
  </si>
  <si>
    <t>297.67738039</t>
  </si>
  <si>
    <t>18.532051282</t>
  </si>
  <si>
    <t>11.935897436</t>
  </si>
  <si>
    <t>23.268351384</t>
  </si>
  <si>
    <t>68.774368231</t>
  </si>
  <si>
    <t>27.086470689</t>
  </si>
  <si>
    <t>108.49750731</t>
  </si>
  <si>
    <t>31.97386983</t>
  </si>
  <si>
    <t>157.14988778</t>
  </si>
  <si>
    <t>37.05535742</t>
  </si>
  <si>
    <t>201.49015351</t>
  </si>
  <si>
    <t>42.084078712</t>
  </si>
  <si>
    <t>242.80334781</t>
  </si>
  <si>
    <t>47.013839234</t>
  </si>
  <si>
    <t>280.43974167</t>
  </si>
  <si>
    <t>52.143982112</t>
  </si>
  <si>
    <t>317.82140774</t>
  </si>
  <si>
    <t>60.145193234</t>
  </si>
  <si>
    <t>361.12608393</t>
  </si>
  <si>
    <t>29.238025836</t>
  </si>
  <si>
    <t>129.24981782</t>
  </si>
  <si>
    <t>53.576628132</t>
  </si>
  <si>
    <t>319.57329835</t>
  </si>
  <si>
    <t>47.09365722</t>
  </si>
  <si>
    <t>299.6634278</t>
  </si>
  <si>
    <t>50.611171064</t>
  </si>
  <si>
    <t>309.02132252</t>
  </si>
  <si>
    <t>52.813374486</t>
  </si>
  <si>
    <t>280.76721536</t>
  </si>
  <si>
    <t>52.91021611</t>
  </si>
  <si>
    <t>262.88742633</t>
  </si>
  <si>
    <t>54.832335329</t>
  </si>
  <si>
    <t>247.07152362</t>
  </si>
  <si>
    <t>45.255434387</t>
  </si>
  <si>
    <t>269.78873137</t>
  </si>
  <si>
    <t>50.100640198</t>
  </si>
  <si>
    <t>304.52625339</t>
  </si>
  <si>
    <t>51.812176969</t>
  </si>
  <si>
    <t>271.69981393</t>
  </si>
  <si>
    <t>55.625311056</t>
  </si>
  <si>
    <t>303.78172769</t>
  </si>
  <si>
    <t>55.348920863</t>
  </si>
  <si>
    <t>297.32374101</t>
  </si>
  <si>
    <t>54.10483871</t>
  </si>
  <si>
    <t>249.79166667</t>
  </si>
  <si>
    <t>53.14953271</t>
  </si>
  <si>
    <t>263.73520249</t>
  </si>
  <si>
    <t>53.465533522</t>
  </si>
  <si>
    <t>235.94050992</t>
  </si>
  <si>
    <t>54.297814208</t>
  </si>
  <si>
    <t>247.04644809</t>
  </si>
  <si>
    <t>54.839441536</t>
  </si>
  <si>
    <t>232.40314136</t>
  </si>
  <si>
    <t>56.368932039</t>
  </si>
  <si>
    <t>214.68446602</t>
  </si>
  <si>
    <t>45.826572805</t>
  </si>
  <si>
    <t>270.16785702</t>
  </si>
  <si>
    <t>27.361702128</t>
  </si>
  <si>
    <t>3.6382978723</t>
  </si>
  <si>
    <t>28.279069767</t>
  </si>
  <si>
    <t>7.9534883721</t>
  </si>
  <si>
    <t>33.170542636</t>
  </si>
  <si>
    <t>17.604651163</t>
  </si>
  <si>
    <t>32.56626506</t>
  </si>
  <si>
    <t>35.385542169</t>
  </si>
  <si>
    <t>35.045519674</t>
  </si>
  <si>
    <t>92.740548881</t>
  </si>
  <si>
    <t>51.076805901</t>
  </si>
  <si>
    <t>310.87321949</t>
  </si>
  <si>
    <t>51.03490991</t>
  </si>
  <si>
    <t>296.47747748</t>
  </si>
  <si>
    <t>49.922912206</t>
  </si>
  <si>
    <t>277.0235546</t>
  </si>
  <si>
    <t>44.625032924</t>
  </si>
  <si>
    <t>304.38966444</t>
  </si>
  <si>
    <t>49.439671443</t>
  </si>
  <si>
    <t>281.96368856</t>
  </si>
  <si>
    <t>52.521050631</t>
  </si>
  <si>
    <t>285.38380981</t>
  </si>
  <si>
    <t>49.02896503</t>
  </si>
  <si>
    <t>206.59378312</t>
  </si>
  <si>
    <t>50.558888076</t>
  </si>
  <si>
    <t>304.97147037</t>
  </si>
  <si>
    <t>49.359964623</t>
  </si>
  <si>
    <t>305.04304245</t>
  </si>
  <si>
    <t>50.195693293</t>
  </si>
  <si>
    <t>302.0746399</t>
  </si>
  <si>
    <t>49.878809869</t>
  </si>
  <si>
    <t>303.08442187</t>
  </si>
  <si>
    <t>49.118974193</t>
  </si>
  <si>
    <t>286.90699562</t>
  </si>
  <si>
    <t>49.943949411</t>
  </si>
  <si>
    <t>281.04531954</t>
  </si>
  <si>
    <t>49.081827309</t>
  </si>
  <si>
    <t>275.41315261</t>
  </si>
  <si>
    <t>49.988910633</t>
  </si>
  <si>
    <t>304.40704501</t>
  </si>
  <si>
    <t>49.485448196</t>
  </si>
  <si>
    <t>310.08032596</t>
  </si>
  <si>
    <t>44.644351464</t>
  </si>
  <si>
    <t>245.67782427</t>
  </si>
  <si>
    <t>50.487886945</t>
  </si>
  <si>
    <t>312.13660834</t>
  </si>
  <si>
    <t>49.138707145</t>
  </si>
  <si>
    <t>290.88275321</t>
  </si>
  <si>
    <t>47.838657106</t>
  </si>
  <si>
    <t>256.43774446</t>
  </si>
  <si>
    <t>47.488547969</t>
  </si>
  <si>
    <t>275.80229041</t>
  </si>
  <si>
    <t>48.368760064</t>
  </si>
  <si>
    <t>276.94757559</t>
  </si>
  <si>
    <t>48.131068365</t>
  </si>
  <si>
    <t>276.26072113</t>
  </si>
  <si>
    <t>49.633221477</t>
  </si>
  <si>
    <t>289.27114094</t>
  </si>
  <si>
    <t>49.914285714</t>
  </si>
  <si>
    <t>327.41904762</t>
  </si>
  <si>
    <t>49.127802975</t>
  </si>
  <si>
    <t>286.09757519</t>
  </si>
  <si>
    <t>54.088293651</t>
  </si>
  <si>
    <t>313.14451058</t>
  </si>
  <si>
    <t>45.403834632</t>
  </si>
  <si>
    <t>229.5524266</t>
  </si>
  <si>
    <t>47.008849558</t>
  </si>
  <si>
    <t>233.47661188</t>
  </si>
  <si>
    <t>49.050692902</t>
  </si>
  <si>
    <t>284.92672729</t>
  </si>
  <si>
    <t>53.011363636</t>
  </si>
  <si>
    <t>289.86241883</t>
  </si>
  <si>
    <t>51.833007813</t>
  </si>
  <si>
    <t>316.01953125</t>
  </si>
  <si>
    <t>52.140672783</t>
  </si>
  <si>
    <t>286.86238532</t>
  </si>
  <si>
    <t>48.05428362</t>
  </si>
  <si>
    <t>275.58759108</t>
  </si>
  <si>
    <t>50.624053429</t>
  </si>
  <si>
    <t>297.49084981</t>
  </si>
  <si>
    <t>18.535947712</t>
  </si>
  <si>
    <t>11.960784314</t>
  </si>
  <si>
    <t>23.257246377</t>
  </si>
  <si>
    <t>68.643115942</t>
  </si>
  <si>
    <t>27.080872253</t>
  </si>
  <si>
    <t>108.48832418</t>
  </si>
  <si>
    <t>31.972262076</t>
  </si>
  <si>
    <t>157.02231787</t>
  </si>
  <si>
    <t>37.056837541</t>
  </si>
  <si>
    <t>201.46879356</t>
  </si>
  <si>
    <t>42.095874714</t>
  </si>
  <si>
    <t>242.78660555</t>
  </si>
  <si>
    <t>47.02035388</t>
  </si>
  <si>
    <t>280.50711229</t>
  </si>
  <si>
    <t>52.135429851</t>
  </si>
  <si>
    <t>317.61844027</t>
  </si>
  <si>
    <t>60.155674168</t>
  </si>
  <si>
    <t>361.28272939</t>
  </si>
  <si>
    <t>29.238901753</t>
  </si>
  <si>
    <t>129.24935495</t>
  </si>
  <si>
    <t>53.568157223</t>
  </si>
  <si>
    <t>319.52403215</t>
  </si>
  <si>
    <t>47.080016138</t>
  </si>
  <si>
    <t>299.33512641</t>
  </si>
  <si>
    <t>50.584689886</t>
  </si>
  <si>
    <t>309.12046936</t>
  </si>
  <si>
    <t>52.801836371</t>
  </si>
  <si>
    <t>280.65417295</t>
  </si>
  <si>
    <t>52.901350558</t>
  </si>
  <si>
    <t>262.35603836</t>
  </si>
  <si>
    <t>54.828903654</t>
  </si>
  <si>
    <t>246.97009967</t>
  </si>
  <si>
    <t>45.232241832</t>
  </si>
  <si>
    <t>269.60906505</t>
  </si>
  <si>
    <t>50.06816205</t>
  </si>
  <si>
    <t>304.46611666</t>
  </si>
  <si>
    <t>51.807612956</t>
  </si>
  <si>
    <t>271.65927378</t>
  </si>
  <si>
    <t>55.65960452</t>
  </si>
  <si>
    <t>303.52718927</t>
  </si>
  <si>
    <t>55.498194946</t>
  </si>
  <si>
    <t>298.86642599</t>
  </si>
  <si>
    <t>54.123489933</t>
  </si>
  <si>
    <t>250.1409396</t>
  </si>
  <si>
    <t>53.175983437</t>
  </si>
  <si>
    <t>263.81469979</t>
  </si>
  <si>
    <t>53.500470367</t>
  </si>
  <si>
    <t>235.43085607</t>
  </si>
  <si>
    <t>54.304109589</t>
  </si>
  <si>
    <t>247.36712329</t>
  </si>
  <si>
    <t>54.761491761</t>
  </si>
  <si>
    <t>231.57675629</t>
  </si>
  <si>
    <t>56.326923077</t>
  </si>
  <si>
    <t>215.67307692</t>
  </si>
  <si>
    <t>45.804154099</t>
  </si>
  <si>
    <t>269.98142309</t>
  </si>
  <si>
    <t>24</t>
  </si>
  <si>
    <t>26.186046512</t>
  </si>
  <si>
    <t>3.511627907</t>
  </si>
  <si>
    <t>29.942307692</t>
  </si>
  <si>
    <t>7.7692307692</t>
  </si>
  <si>
    <t>32.520325203</t>
  </si>
  <si>
    <t>17.780487805</t>
  </si>
  <si>
    <t>32.538235294</t>
  </si>
  <si>
    <t>35.641176471</t>
  </si>
  <si>
    <t>35.029541446</t>
  </si>
  <si>
    <t>92.700947972</t>
  </si>
  <si>
    <t>51.06373021</t>
  </si>
  <si>
    <t>310.78480691</t>
  </si>
  <si>
    <t>51.04735062</t>
  </si>
  <si>
    <t>296.42841037</t>
  </si>
  <si>
    <t>49.918976546</t>
  </si>
  <si>
    <t>277.46908316</t>
  </si>
  <si>
    <t>44.63344933</t>
  </si>
  <si>
    <t>304.51339239</t>
  </si>
  <si>
    <t>49.408990616</t>
  </si>
  <si>
    <t>281.77879682</t>
  </si>
  <si>
    <t>52.527539418</t>
  </si>
  <si>
    <t>285.33499598</t>
  </si>
  <si>
    <t>48.869241673</t>
  </si>
  <si>
    <t>205.26895819</t>
  </si>
  <si>
    <t>50.535412844</t>
  </si>
  <si>
    <t>305.26311927</t>
  </si>
  <si>
    <t>49.321998817</t>
  </si>
  <si>
    <t>304.61620343</t>
  </si>
  <si>
    <t>50.201571824</t>
  </si>
  <si>
    <t>302.20535584</t>
  </si>
  <si>
    <t>49.930767369</t>
  </si>
  <si>
    <t>303.55095618</t>
  </si>
  <si>
    <t>49.088603479</t>
  </si>
  <si>
    <t>287.20842139</t>
  </si>
  <si>
    <t>49.936765904</t>
  </si>
  <si>
    <t>280.96581811</t>
  </si>
  <si>
    <t>49.04039137</t>
  </si>
  <si>
    <t>275.34069242</t>
  </si>
  <si>
    <t>49.960104644</t>
  </si>
  <si>
    <t>304.07455853</t>
  </si>
  <si>
    <t>49.509324009</t>
  </si>
  <si>
    <t>310.18531469</t>
  </si>
  <si>
    <t>44.723849372</t>
  </si>
  <si>
    <t>246.67364017</t>
  </si>
  <si>
    <t>50.513804714</t>
  </si>
  <si>
    <t>311.30841751</t>
  </si>
  <si>
    <t>49.121983211</t>
  </si>
  <si>
    <t>290.69254984</t>
  </si>
  <si>
    <t>47.865845755</t>
  </si>
  <si>
    <t>256.13220998</t>
  </si>
  <si>
    <t>47.472006891</t>
  </si>
  <si>
    <t>275.48923342</t>
  </si>
  <si>
    <t>48.292525542</t>
  </si>
  <si>
    <t>276.52841011</t>
  </si>
  <si>
    <t>48.124197716</t>
  </si>
  <si>
    <t>276.15520547</t>
  </si>
  <si>
    <t>49.562458026</t>
  </si>
  <si>
    <t>288.70382807</t>
  </si>
  <si>
    <t>49.537735849</t>
  </si>
  <si>
    <t>325.75471698</t>
  </si>
  <si>
    <t>49.105564928</t>
  </si>
  <si>
    <t>285.92792359</t>
  </si>
  <si>
    <t>54.06386499</t>
  </si>
  <si>
    <t>312.05592323</t>
  </si>
  <si>
    <t>45.366348449</t>
  </si>
  <si>
    <t>229.62052506</t>
  </si>
  <si>
    <t>47.13836478</t>
  </si>
  <si>
    <t>232.89308176</t>
  </si>
  <si>
    <t>49.027723609</t>
  </si>
  <si>
    <t>284.75574159</t>
  </si>
  <si>
    <t>53.000408998</t>
  </si>
  <si>
    <t>288.71451943</t>
  </si>
  <si>
    <t>51.881091618</t>
  </si>
  <si>
    <t>314.9668616</t>
  </si>
  <si>
    <t>52.138728324</t>
  </si>
  <si>
    <t>286.47398844</t>
  </si>
  <si>
    <t>48.029855254</t>
  </si>
  <si>
    <t>275.41210605</t>
  </si>
  <si>
    <t>50.607311228</t>
  </si>
  <si>
    <t>297.25049382</t>
  </si>
  <si>
    <t>18.509803922</t>
  </si>
  <si>
    <t>11.849673203</t>
  </si>
  <si>
    <t>23.248038624</t>
  </si>
  <si>
    <t>68.595051298</t>
  </si>
  <si>
    <t>27.086139122</t>
  </si>
  <si>
    <t>108.50948556</t>
  </si>
  <si>
    <t>31.977707006</t>
  </si>
  <si>
    <t>156.94665605</t>
  </si>
  <si>
    <t>37.058514744</t>
  </si>
  <si>
    <t>201.35680099</t>
  </si>
  <si>
    <t>42.102246617</t>
  </si>
  <si>
    <t>243.04544294</t>
  </si>
  <si>
    <t>47.018232172</t>
  </si>
  <si>
    <t>280.51869375</t>
  </si>
  <si>
    <t>52.131818627</t>
  </si>
  <si>
    <t>317.66379395</t>
  </si>
  <si>
    <t>60.159125736</t>
  </si>
  <si>
    <t>361.17826706</t>
  </si>
  <si>
    <t>29.243883137</t>
  </si>
  <si>
    <t>129.3089758</t>
  </si>
  <si>
    <t>53.563379263</t>
  </si>
  <si>
    <t>319.43193615</t>
  </si>
  <si>
    <t>47.002015858</t>
  </si>
  <si>
    <t>298.69184249</t>
  </si>
  <si>
    <t>50.558527305</t>
  </si>
  <si>
    <t>308.93714563</t>
  </si>
  <si>
    <t>52.794581619</t>
  </si>
  <si>
    <t>280.41207133</t>
  </si>
  <si>
    <t>52.905003909</t>
  </si>
  <si>
    <t>262.19800625</t>
  </si>
  <si>
    <t>54.828742117</t>
  </si>
  <si>
    <t>246.78526386</t>
  </si>
  <si>
    <t>45.210026308</t>
  </si>
  <si>
    <t>269.4991596</t>
  </si>
  <si>
    <t>50.035385387</t>
  </si>
  <si>
    <t>304.20130881</t>
  </si>
  <si>
    <t>51.806228731</t>
  </si>
  <si>
    <t>271.59203877</t>
  </si>
  <si>
    <t>55.645184136</t>
  </si>
  <si>
    <t>303.1483711</t>
  </si>
  <si>
    <t>55.378181818</t>
  </si>
  <si>
    <t>298.37090909</t>
  </si>
  <si>
    <t>54.162666667</t>
  </si>
  <si>
    <t>249.29066667</t>
  </si>
  <si>
    <t>53.12926577</t>
  </si>
  <si>
    <t>263.07032058</t>
  </si>
  <si>
    <t>53.517723881</t>
  </si>
  <si>
    <t>235.49906716</t>
  </si>
  <si>
    <t>54.132231405</t>
  </si>
  <si>
    <t>247.20110193</t>
  </si>
  <si>
    <t>54.78961039</t>
  </si>
  <si>
    <t>230.94199134</t>
  </si>
  <si>
    <t>56.416267943</t>
  </si>
  <si>
    <t>216.05741627</t>
  </si>
  <si>
    <t>45.781158773</t>
  </si>
  <si>
    <t>269.87859326</t>
  </si>
  <si>
    <t>32</t>
  </si>
  <si>
    <t>25.58974359</t>
  </si>
  <si>
    <t>3.8205128205</t>
  </si>
  <si>
    <t>28.590163934</t>
  </si>
  <si>
    <t>8.1639344262</t>
  </si>
  <si>
    <t>32.111111111</t>
  </si>
  <si>
    <t>18.05982906</t>
  </si>
  <si>
    <t>32.745614035</t>
  </si>
  <si>
    <t>35.725146199</t>
  </si>
  <si>
    <t>34.987526217</t>
  </si>
  <si>
    <t>92.630312397</t>
  </si>
  <si>
    <t>51.045313378</t>
  </si>
  <si>
    <t>310.56010549</t>
  </si>
  <si>
    <t>51.021517554</t>
  </si>
  <si>
    <t>297.29105323</t>
  </si>
  <si>
    <t>49.932059448</t>
  </si>
  <si>
    <t>276.63481953</t>
  </si>
  <si>
    <t>44.63380133</t>
  </si>
  <si>
    <t>304.41961364</t>
  </si>
  <si>
    <t>49.372614174</t>
  </si>
  <si>
    <t>281.49763411</t>
  </si>
  <si>
    <t>52.525057237</t>
  </si>
  <si>
    <t>285.26388536</t>
  </si>
  <si>
    <t>48.785258682</t>
  </si>
  <si>
    <t>203.98086464</t>
  </si>
  <si>
    <t>50.559234731</t>
  </si>
  <si>
    <t>305.20529801</t>
  </si>
  <si>
    <t>49.3113879</t>
  </si>
  <si>
    <t>304.90065243</t>
  </si>
  <si>
    <t>50.140499489</t>
  </si>
  <si>
    <t>301.67591646</t>
  </si>
  <si>
    <t>49.90503876</t>
  </si>
  <si>
    <t>303.09835271</t>
  </si>
  <si>
    <t>49.116362451</t>
  </si>
  <si>
    <t>287.51157106</t>
  </si>
  <si>
    <t>49.94117365</t>
  </si>
  <si>
    <t>280.89869594</t>
  </si>
  <si>
    <t>49.027414487</t>
  </si>
  <si>
    <t>275.33400402</t>
  </si>
  <si>
    <t>49.771092217</t>
  </si>
  <si>
    <t>302.76193591</t>
  </si>
  <si>
    <t>49.556074766</t>
  </si>
  <si>
    <t>310.63317757</t>
  </si>
  <si>
    <t>44.782426778</t>
  </si>
  <si>
    <t>247.13389121</t>
  </si>
  <si>
    <t>50.425271739</t>
  </si>
  <si>
    <t>310.35869565</t>
  </si>
  <si>
    <t>49.08287147</t>
  </si>
  <si>
    <t>290.47347585</t>
  </si>
  <si>
    <t>47.809861424</t>
  </si>
  <si>
    <t>255.8678698</t>
  </si>
  <si>
    <t>47.431862217</t>
  </si>
  <si>
    <t>275.00129171</t>
  </si>
  <si>
    <t>48.271485077</t>
  </si>
  <si>
    <t>276.43563466</t>
  </si>
  <si>
    <t>48.097026734</t>
  </si>
  <si>
    <t>275.83876072</t>
  </si>
  <si>
    <t>49.528346193</t>
  </si>
  <si>
    <t>288.71720899</t>
  </si>
  <si>
    <t>49.046296296</t>
  </si>
  <si>
    <t>318.36111111</t>
  </si>
  <si>
    <t>49.097647119</t>
  </si>
  <si>
    <t>285.93035369</t>
  </si>
  <si>
    <t>53.995715227</t>
  </si>
  <si>
    <t>311.49802241</t>
  </si>
  <si>
    <t>45.406749556</t>
  </si>
  <si>
    <t>229.92007105</t>
  </si>
  <si>
    <t>47.224464061</t>
  </si>
  <si>
    <t>234.01891551</t>
  </si>
  <si>
    <t>49.02011169</t>
  </si>
  <si>
    <t>284.75373441</t>
  </si>
  <si>
    <t>53.093465674</t>
  </si>
  <si>
    <t>289.45574855</t>
  </si>
  <si>
    <t>51.693050193</t>
  </si>
  <si>
    <t>313.13803089</t>
  </si>
  <si>
    <t>51.844504021</t>
  </si>
  <si>
    <t>285.11260054</t>
  </si>
  <si>
    <t>48.024536167</t>
  </si>
  <si>
    <t>275.48050714</t>
  </si>
  <si>
    <t>50.595850141</t>
  </si>
  <si>
    <t>297.15191542</t>
  </si>
  <si>
    <t>18.503184713</t>
  </si>
  <si>
    <t>12.050955414</t>
  </si>
  <si>
    <t>23.242665037</t>
  </si>
  <si>
    <t>68.55195599</t>
  </si>
  <si>
    <t>27.082210472</t>
  </si>
  <si>
    <t>108.38427426</t>
  </si>
  <si>
    <t>31.979332273</t>
  </si>
  <si>
    <t>157.02750397</t>
  </si>
  <si>
    <t>37.057754505</t>
  </si>
  <si>
    <t>201.39504081</t>
  </si>
  <si>
    <t>42.109618828</t>
  </si>
  <si>
    <t>243.19519059</t>
  </si>
  <si>
    <t>47.016829971</t>
  </si>
  <si>
    <t>280.46017291</t>
  </si>
  <si>
    <t>52.128333825</t>
  </si>
  <si>
    <t>318.02204507</t>
  </si>
  <si>
    <t>60.166931466</t>
  </si>
  <si>
    <t>361.23796957</t>
  </si>
  <si>
    <t>29.250230658</t>
  </si>
  <si>
    <t>129.3531699</t>
  </si>
  <si>
    <t>53.562356996</t>
  </si>
  <si>
    <t>319.49404814</t>
  </si>
  <si>
    <t>46.95810956</t>
  </si>
  <si>
    <t>298.30665951</t>
  </si>
  <si>
    <t>50.557376437</t>
  </si>
  <si>
    <t>309.04278035</t>
  </si>
  <si>
    <t>52.793502844</t>
  </si>
  <si>
    <t>280.45877596</t>
  </si>
  <si>
    <t>52.918315377</t>
  </si>
  <si>
    <t>262.20920666</t>
  </si>
  <si>
    <t>54.785167941</t>
  </si>
  <si>
    <t>246.23445294</t>
  </si>
  <si>
    <t>45.192788303</t>
  </si>
  <si>
    <t>269.46909011</t>
  </si>
  <si>
    <t>50.02499802</t>
  </si>
  <si>
    <t>304.22527255</t>
  </si>
  <si>
    <t>51.801752577</t>
  </si>
  <si>
    <t>271.53628866</t>
  </si>
  <si>
    <t>55.644121813</t>
  </si>
  <si>
    <t>302.898017</t>
  </si>
  <si>
    <t>55.336956522</t>
  </si>
  <si>
    <t>298.80797101</t>
  </si>
  <si>
    <t>54.147802929</t>
  </si>
  <si>
    <t>249.22237017</t>
  </si>
  <si>
    <t>53.138541667</t>
  </si>
  <si>
    <t>263.31354167</t>
  </si>
  <si>
    <t>53.564411492</t>
  </si>
  <si>
    <t>235.73030584</t>
  </si>
  <si>
    <t>54.028169014</t>
  </si>
  <si>
    <t>246.07042254</t>
  </si>
  <si>
    <t>54.800344234</t>
  </si>
  <si>
    <t>231.16351119</t>
  </si>
  <si>
    <t>56.366666667</t>
  </si>
  <si>
    <t>214.67619048</t>
  </si>
  <si>
    <t>45.762126223</t>
  </si>
  <si>
    <t>269.84549401</t>
  </si>
  <si>
    <t>27.810810811</t>
  </si>
  <si>
    <t>3.7297297297</t>
  </si>
  <si>
    <t>26.955223881</t>
  </si>
  <si>
    <t>8.3432835821</t>
  </si>
  <si>
    <t>32.879310345</t>
  </si>
  <si>
    <t>18.172413793</t>
  </si>
  <si>
    <t>32.315789474</t>
  </si>
  <si>
    <t>35.956140351</t>
  </si>
  <si>
    <t>34.936532508</t>
  </si>
  <si>
    <t>92.660769571</t>
  </si>
  <si>
    <t>51.043970624</t>
  </si>
  <si>
    <t>310.54192018</t>
  </si>
  <si>
    <t>51.049886621</t>
  </si>
  <si>
    <t>297.63038549</t>
  </si>
  <si>
    <t>49.878205128</t>
  </si>
  <si>
    <t>276.77564103</t>
  </si>
  <si>
    <t>44.627979494</t>
  </si>
  <si>
    <t>304.37714709</t>
  </si>
  <si>
    <t>49.363447725</t>
  </si>
  <si>
    <t>281.53000798</t>
  </si>
  <si>
    <t>52.529389281</t>
  </si>
  <si>
    <t>285.32506583</t>
  </si>
  <si>
    <t>48.682736618</t>
  </si>
  <si>
    <t>203.12265154</t>
  </si>
  <si>
    <t>50.552650957</t>
  </si>
  <si>
    <t>305.30154639</t>
  </si>
  <si>
    <t>49.330152103</t>
  </si>
  <si>
    <t>304.70951387</t>
  </si>
  <si>
    <t>50.099265786</t>
  </si>
  <si>
    <t>301.72070485</t>
  </si>
  <si>
    <t>49.930842029</t>
  </si>
  <si>
    <t>303.68915312</t>
  </si>
  <si>
    <t>49.111981717</t>
  </si>
  <si>
    <t>287.15932093</t>
  </si>
  <si>
    <t>49.949858316</t>
  </si>
  <si>
    <t>281.30469238</t>
  </si>
  <si>
    <t>49.017106918</t>
  </si>
  <si>
    <t>275.29232704</t>
  </si>
  <si>
    <t>49.67147541</t>
  </si>
  <si>
    <t>301.57967213</t>
  </si>
  <si>
    <t>49.585480094</t>
  </si>
  <si>
    <t>311.24941452</t>
  </si>
  <si>
    <t>44.7593361</t>
  </si>
  <si>
    <t>247.09543568</t>
  </si>
  <si>
    <t>50.359026369</t>
  </si>
  <si>
    <t>310.49492901</t>
  </si>
  <si>
    <t>49.093519494</t>
  </si>
  <si>
    <t>290.20547945</t>
  </si>
  <si>
    <t>47.837082262</t>
  </si>
  <si>
    <t>255.70308483</t>
  </si>
  <si>
    <t>47.433376455</t>
  </si>
  <si>
    <t>275.16990082</t>
  </si>
  <si>
    <t>48.253680431</t>
  </si>
  <si>
    <t>276.15655296</t>
  </si>
  <si>
    <t>48.085892634</t>
  </si>
  <si>
    <t>275.62247191</t>
  </si>
  <si>
    <t>49.45368811</t>
  </si>
  <si>
    <t>288.12462108</t>
  </si>
  <si>
    <t>49</t>
  </si>
  <si>
    <t>319.94392523</t>
  </si>
  <si>
    <t>49.073544186</t>
  </si>
  <si>
    <t>285.73424644</t>
  </si>
  <si>
    <t>53.990792502</t>
  </si>
  <si>
    <t>311.30812233</t>
  </si>
  <si>
    <t>45.404607206</t>
  </si>
  <si>
    <t>229.75900768</t>
  </si>
  <si>
    <t>47.227959698</t>
  </si>
  <si>
    <t>232.9256927</t>
  </si>
  <si>
    <t>48.996215422</t>
  </si>
  <si>
    <t>284.554478</t>
  </si>
  <si>
    <t>53.145651269</t>
  </si>
  <si>
    <t>289.46858094</t>
  </si>
  <si>
    <t>51.749034749</t>
  </si>
  <si>
    <t>313.18532819</t>
  </si>
  <si>
    <t>51.424242424</t>
  </si>
  <si>
    <t>281.76262626</t>
  </si>
  <si>
    <t>47.991026639</t>
  </si>
  <si>
    <t>275.26494119</t>
  </si>
  <si>
    <t>50.585973149</t>
  </si>
  <si>
    <t>296.95094031</t>
  </si>
  <si>
    <t>18.496688742</t>
  </si>
  <si>
    <t>12.158940397</t>
  </si>
  <si>
    <t>23.233558697</t>
  </si>
  <si>
    <t>68.331284573</t>
  </si>
  <si>
    <t>27.080319239</t>
  </si>
  <si>
    <t>108.24095772</t>
  </si>
  <si>
    <t>31.972020234</t>
  </si>
  <si>
    <t>156.99794499</t>
  </si>
  <si>
    <t>37.06421312</t>
  </si>
  <si>
    <t>201.34924546</t>
  </si>
  <si>
    <t>42.118466454</t>
  </si>
  <si>
    <t>243.15974441</t>
  </si>
  <si>
    <t>47.017997231</t>
  </si>
  <si>
    <t>280.2876096</t>
  </si>
  <si>
    <t>52.128343824</t>
  </si>
  <si>
    <t>317.62795043</t>
  </si>
  <si>
    <t>60.172506957</t>
  </si>
  <si>
    <t>361.37794829</t>
  </si>
  <si>
    <t>29.251052078</t>
  </si>
  <si>
    <t>129.30714098</t>
  </si>
  <si>
    <t>53.551042014</t>
  </si>
  <si>
    <t>319.38060708</t>
  </si>
  <si>
    <t>46.870136839</t>
  </si>
  <si>
    <t>297.25556748</t>
  </si>
  <si>
    <t>50.536855083</t>
  </si>
  <si>
    <t>308.97960175</t>
  </si>
  <si>
    <t>52.763703552</t>
  </si>
  <si>
    <t>279.97310614</t>
  </si>
  <si>
    <t>52.896551724</t>
  </si>
  <si>
    <t>262.09130094</t>
  </si>
  <si>
    <t>54.788525684</t>
  </si>
  <si>
    <t>246.04236157</t>
  </si>
  <si>
    <t>45.17865932</t>
  </si>
  <si>
    <t>269.45667585</t>
  </si>
  <si>
    <t>49.987983626</t>
  </si>
  <si>
    <t>303.87534663</t>
  </si>
  <si>
    <t>51.776613235</t>
  </si>
  <si>
    <t>271.14159474</t>
  </si>
  <si>
    <t>55.634492548</t>
  </si>
  <si>
    <t>302.86621718</t>
  </si>
  <si>
    <t>55.56043956</t>
  </si>
  <si>
    <t>300.97435897</t>
  </si>
  <si>
    <t>54.091877497</t>
  </si>
  <si>
    <t>248.66178429</t>
  </si>
  <si>
    <t>53.140020899</t>
  </si>
  <si>
    <t>264.05015674</t>
  </si>
  <si>
    <t>53.551948052</t>
  </si>
  <si>
    <t>235.41187384</t>
  </si>
  <si>
    <t>54.081460674</t>
  </si>
  <si>
    <t>245.32865169</t>
  </si>
  <si>
    <t>54.78238342</t>
  </si>
  <si>
    <t>231.51381693</t>
  </si>
  <si>
    <t>56.307692308</t>
  </si>
  <si>
    <t>214.20673077</t>
  </si>
  <si>
    <t>45.748800276</t>
  </si>
  <si>
    <t>269.80566201</t>
  </si>
  <si>
    <t>28.9375</t>
  </si>
  <si>
    <t>3.6875</t>
  </si>
  <si>
    <t>25.544117647</t>
  </si>
  <si>
    <t>8.3823529412</t>
  </si>
  <si>
    <t>31.586206897</t>
  </si>
  <si>
    <t>18.034482759</t>
  </si>
  <si>
    <t>32.682215743</t>
  </si>
  <si>
    <t>36.259475219</t>
  </si>
  <si>
    <t>34.941558442</t>
  </si>
  <si>
    <t>92.600594321</t>
  </si>
  <si>
    <t>51.028035</t>
  </si>
  <si>
    <t>310.44053466</t>
  </si>
  <si>
    <t>51.129398411</t>
  </si>
  <si>
    <t>298.08286039</t>
  </si>
  <si>
    <t>49.735042735</t>
  </si>
  <si>
    <t>275.98076923</t>
  </si>
  <si>
    <t>44.618717596</t>
  </si>
  <si>
    <t>304.34837583</t>
  </si>
  <si>
    <t>49.331409114</t>
  </si>
  <si>
    <t>281.28751563</t>
  </si>
  <si>
    <t>52.518724998</t>
  </si>
  <si>
    <t>285.0518342</t>
  </si>
  <si>
    <t>48.617157037</t>
  </si>
  <si>
    <t>202.82311237</t>
  </si>
  <si>
    <t>50.540221402</t>
  </si>
  <si>
    <t>305.17933579</t>
  </si>
  <si>
    <t>49.281483697</t>
  </si>
  <si>
    <t>304.59108585</t>
  </si>
  <si>
    <t>50.096684272</t>
  </si>
  <si>
    <t>301.49002347</t>
  </si>
  <si>
    <t>49.907452509</t>
  </si>
  <si>
    <t>303.28738432</t>
  </si>
  <si>
    <t>49.092535372</t>
  </si>
  <si>
    <t>286.69669865</t>
  </si>
  <si>
    <t>49.923383994</t>
  </si>
  <si>
    <t>281.15063486</t>
  </si>
  <si>
    <t>48.994715652</t>
  </si>
  <si>
    <t>274.92224459</t>
  </si>
  <si>
    <t>49.654605263</t>
  </si>
  <si>
    <t>301.92171053</t>
  </si>
  <si>
    <t>49.565927655</t>
  </si>
  <si>
    <t>310.60793466</t>
  </si>
  <si>
    <t>44.77593361</t>
  </si>
  <si>
    <t>246.68049793</t>
  </si>
  <si>
    <t>50.404054054</t>
  </si>
  <si>
    <t>310.95067568</t>
  </si>
  <si>
    <t>49.080824089</t>
  </si>
  <si>
    <t>290.43079768</t>
  </si>
  <si>
    <t>47.845093008</t>
  </si>
  <si>
    <t>255.00064144</t>
  </si>
  <si>
    <t>47.425518135</t>
  </si>
  <si>
    <t>275.03259931</t>
  </si>
  <si>
    <t>48.178456014</t>
  </si>
  <si>
    <t>275.71131059</t>
  </si>
  <si>
    <t>48.050287716</t>
  </si>
  <si>
    <t>275.43474272</t>
  </si>
  <si>
    <t>49.48245614</t>
  </si>
  <si>
    <t>288.35357625</t>
  </si>
  <si>
    <t>48.866071429</t>
  </si>
  <si>
    <t>317.67857143</t>
  </si>
  <si>
    <t>49.053111083</t>
  </si>
  <si>
    <t>285.62152946</t>
  </si>
  <si>
    <t>54.066334992</t>
  </si>
  <si>
    <t>312.4092869</t>
  </si>
  <si>
    <t>45.486756916</t>
  </si>
  <si>
    <t>230.23602119</t>
  </si>
  <si>
    <t>47.185093168</t>
  </si>
  <si>
    <t>232.37267081</t>
  </si>
  <si>
    <t>48.977643264</t>
  </si>
  <si>
    <t>284.44951363</t>
  </si>
  <si>
    <t>53.24978903</t>
  </si>
  <si>
    <t>290.05738397</t>
  </si>
  <si>
    <t>51.816602317</t>
  </si>
  <si>
    <t>313.85714286</t>
  </si>
  <si>
    <t>50.990338164</t>
  </si>
  <si>
    <t>281.11594203</t>
  </si>
  <si>
    <t>47.958990332</t>
  </si>
  <si>
    <t>275.11411762</t>
  </si>
  <si>
    <t>50.588024079</t>
  </si>
  <si>
    <t>296.96351251</t>
  </si>
  <si>
    <t>18.496774194</t>
  </si>
  <si>
    <t>12.412903226</t>
  </si>
  <si>
    <t>23.224877451</t>
  </si>
  <si>
    <t>68.34497549</t>
  </si>
  <si>
    <t>27.076099881</t>
  </si>
  <si>
    <t>108.2170885</t>
  </si>
  <si>
    <t>31.971769134</t>
  </si>
  <si>
    <t>157.11872647</t>
  </si>
  <si>
    <t>37.075235594</t>
  </si>
  <si>
    <t>201.52942994</t>
  </si>
  <si>
    <t>42.119994899</t>
  </si>
  <si>
    <t>243.30400408</t>
  </si>
  <si>
    <t>47.025259516</t>
  </si>
  <si>
    <t>280.46862745</t>
  </si>
  <si>
    <t>52.130585212</t>
  </si>
  <si>
    <t>317.48675366</t>
  </si>
  <si>
    <t>60.176037664</t>
  </si>
  <si>
    <t>361.46344499</t>
  </si>
  <si>
    <t>29.247524752</t>
  </si>
  <si>
    <t>129.38699102</t>
  </si>
  <si>
    <t>53.549420547</t>
  </si>
  <si>
    <t>319.40892852</t>
  </si>
  <si>
    <t>46.859801821</t>
  </si>
  <si>
    <t>297.03976968</t>
  </si>
  <si>
    <t>50.507275108</t>
  </si>
  <si>
    <t>308.97336824</t>
  </si>
  <si>
    <t>52.759554249</t>
  </si>
  <si>
    <t>279.89710809</t>
  </si>
  <si>
    <t>52.90704501</t>
  </si>
  <si>
    <t>261.9927593</t>
  </si>
  <si>
    <t>54.804268089</t>
  </si>
  <si>
    <t>245.63987996</t>
  </si>
  <si>
    <t>45.148030916</t>
  </si>
  <si>
    <t>269.37552448</t>
  </si>
  <si>
    <t>49.969364849</t>
  </si>
  <si>
    <t>303.8420441</t>
  </si>
  <si>
    <t>51.759634159</t>
  </si>
  <si>
    <t>270.99928065</t>
  </si>
  <si>
    <t>55.61341853</t>
  </si>
  <si>
    <t>302.3972311</t>
  </si>
  <si>
    <t>55.599264706</t>
  </si>
  <si>
    <t>301.13602941</t>
  </si>
  <si>
    <t>54.152406417</t>
  </si>
  <si>
    <t>248.61497326</t>
  </si>
  <si>
    <t>53.125258799</t>
  </si>
  <si>
    <t>263.36024845</t>
  </si>
  <si>
    <t>53.559556787</t>
  </si>
  <si>
    <t>235.3601108</t>
  </si>
  <si>
    <t>54.036414566</t>
  </si>
  <si>
    <t>244.50420168</t>
  </si>
  <si>
    <t>54.786885246</t>
  </si>
  <si>
    <t>231.36410699</t>
  </si>
  <si>
    <t>56.373786408</t>
  </si>
  <si>
    <t>213.68932039</t>
  </si>
  <si>
    <t>45.721466874</t>
  </si>
  <si>
    <t>269.73125757</t>
  </si>
  <si>
    <t>30.827586207</t>
  </si>
  <si>
    <t>3.5172413793</t>
  </si>
  <si>
    <t>26.338028169</t>
  </si>
  <si>
    <t>8.5633802817</t>
  </si>
  <si>
    <t>30.770642202</t>
  </si>
  <si>
    <t>17.908256881</t>
  </si>
  <si>
    <t>32.149560117</t>
  </si>
  <si>
    <t>36.082111437</t>
  </si>
  <si>
    <t>34.989893442</t>
  </si>
  <si>
    <t>92.490497638</t>
  </si>
  <si>
    <t>51.009066366</t>
  </si>
  <si>
    <t>310.40857745</t>
  </si>
  <si>
    <t>51.105084746</t>
  </si>
  <si>
    <t>297.02372881</t>
  </si>
  <si>
    <t>49.791932059</t>
  </si>
  <si>
    <t>275.92356688</t>
  </si>
  <si>
    <t>44.619329911</t>
  </si>
  <si>
    <t>304.4376224</t>
  </si>
  <si>
    <t>49.293135584</t>
  </si>
  <si>
    <t>281.07681862</t>
  </si>
  <si>
    <t>52.531183437</t>
  </si>
  <si>
    <t>285.19447048</t>
  </si>
  <si>
    <t>48.521908127</t>
  </si>
  <si>
    <t>202.04911661</t>
  </si>
  <si>
    <t>50.525147929</t>
  </si>
  <si>
    <t>305.00184911</t>
  </si>
  <si>
    <t>49.246928379</t>
  </si>
  <si>
    <t>304.17440815</t>
  </si>
  <si>
    <t>50.053049229</t>
  </si>
  <si>
    <t>301.06333578</t>
  </si>
  <si>
    <t>49.840519353</t>
  </si>
  <si>
    <t>303.21239588</t>
  </si>
  <si>
    <t>49.102000976</t>
  </si>
  <si>
    <t>287.08752237</t>
  </si>
  <si>
    <t>49.926370028</t>
  </si>
  <si>
    <t>281.23822595</t>
  </si>
  <si>
    <t>49.015090543</t>
  </si>
  <si>
    <t>275.38682093</t>
  </si>
  <si>
    <t>49.660538411</t>
  </si>
  <si>
    <t>302.19960604</t>
  </si>
  <si>
    <t>49.484813084</t>
  </si>
  <si>
    <t>310.37149533</t>
  </si>
  <si>
    <t>44.747933884</t>
  </si>
  <si>
    <t>246.65289256</t>
  </si>
  <si>
    <t>50.437626433</t>
  </si>
  <si>
    <t>311.11260958</t>
  </si>
  <si>
    <t>49.096987315</t>
  </si>
  <si>
    <t>290.83668076</t>
  </si>
  <si>
    <t>47.880434783</t>
  </si>
  <si>
    <t>254.33759591</t>
  </si>
  <si>
    <t>47.383006254</t>
  </si>
  <si>
    <t>274.777011</t>
  </si>
  <si>
    <t>48.157743957</t>
  </si>
  <si>
    <t>275.21038496</t>
  </si>
  <si>
    <t>48.010839656</t>
  </si>
  <si>
    <t>275.11965313</t>
  </si>
  <si>
    <t>49.416271186</t>
  </si>
  <si>
    <t>288.76745763</t>
  </si>
  <si>
    <t>48.981981982</t>
  </si>
  <si>
    <t>319.11711712</t>
  </si>
  <si>
    <t>49.033495133</t>
  </si>
  <si>
    <t>285.4548019</t>
  </si>
  <si>
    <t>54.129095675</t>
  </si>
  <si>
    <t>311.31913499</t>
  </si>
  <si>
    <t>44.781550288</t>
  </si>
  <si>
    <t>227.01153107</t>
  </si>
  <si>
    <t>46.57622739</t>
  </si>
  <si>
    <t>229.84883721</t>
  </si>
  <si>
    <t>48.950796795</t>
  </si>
  <si>
    <t>284.31810763</t>
  </si>
  <si>
    <t>53.205757832</t>
  </si>
  <si>
    <t>288.62531753</t>
  </si>
  <si>
    <t>52.013592233</t>
  </si>
  <si>
    <t>314.7776699</t>
  </si>
  <si>
    <t>50.705069124</t>
  </si>
  <si>
    <t>281.32488479</t>
  </si>
  <si>
    <t>47.929758945</t>
  </si>
  <si>
    <t>274.89903794</t>
  </si>
  <si>
    <t>50.568411314</t>
  </si>
  <si>
    <t>296.89878403</t>
  </si>
  <si>
    <t>18.481012658</t>
  </si>
  <si>
    <t>12.101265823</t>
  </si>
  <si>
    <t>23.210104744</t>
  </si>
  <si>
    <t>68.253850893</t>
  </si>
  <si>
    <t>27.076819407</t>
  </si>
  <si>
    <t>108.23062668</t>
  </si>
  <si>
    <t>31.978059865</t>
  </si>
  <si>
    <t>157.23695346</t>
  </si>
  <si>
    <t>37.07771781</t>
  </si>
  <si>
    <t>201.53986122</t>
  </si>
  <si>
    <t>42.118689444</t>
  </si>
  <si>
    <t>243.33936767</t>
  </si>
  <si>
    <t>47.029391504</t>
  </si>
  <si>
    <t>280.35361653</t>
  </si>
  <si>
    <t>52.132661131</t>
  </si>
  <si>
    <t>317.54013444</t>
  </si>
  <si>
    <t>60.186685491</t>
  </si>
  <si>
    <t>361.60963293</t>
  </si>
  <si>
    <t>29.245948772</t>
  </si>
  <si>
    <t>129.41714584</t>
  </si>
  <si>
    <t>53.538244573</t>
  </si>
  <si>
    <t>319.36924441</t>
  </si>
  <si>
    <t>46.789579158</t>
  </si>
  <si>
    <t>295.95511022</t>
  </si>
  <si>
    <t>50.497813329</t>
  </si>
  <si>
    <t>308.96546182</t>
  </si>
  <si>
    <t>52.74365812</t>
  </si>
  <si>
    <t>279.9842735</t>
  </si>
  <si>
    <t>52.881869744</t>
  </si>
  <si>
    <t>261.70643458</t>
  </si>
  <si>
    <t>54.808652246</t>
  </si>
  <si>
    <t>245.27487521</t>
  </si>
  <si>
    <t>45.09832497</t>
  </si>
  <si>
    <t>269.19395661</t>
  </si>
  <si>
    <t>49.9436118</t>
  </si>
  <si>
    <t>303.63267191</t>
  </si>
  <si>
    <t>51.751411849</t>
  </si>
  <si>
    <t>271.06684465</t>
  </si>
  <si>
    <t>55.611012433</t>
  </si>
  <si>
    <t>302.08241563</t>
  </si>
  <si>
    <t>55.555555556</t>
  </si>
  <si>
    <t>301.73333333</t>
  </si>
  <si>
    <t>54.108433735</t>
  </si>
  <si>
    <t>249.0562249</t>
  </si>
  <si>
    <t>53.03192585</t>
  </si>
  <si>
    <t>262.56745623</t>
  </si>
  <si>
    <t>53.578899083</t>
  </si>
  <si>
    <t>235.3587156</t>
  </si>
  <si>
    <t>53.985915493</t>
  </si>
  <si>
    <t>243.91267606</t>
  </si>
  <si>
    <t>54.79414298</t>
  </si>
  <si>
    <t>231.39879414</t>
  </si>
  <si>
    <t>56.342857143</t>
  </si>
  <si>
    <t>212.74285714</t>
  </si>
  <si>
    <t>45.674563807</t>
  </si>
  <si>
    <t>269.55000173</t>
  </si>
  <si>
    <t>24.285714286</t>
  </si>
  <si>
    <t>27.939393939</t>
  </si>
  <si>
    <t>3.7575757576</t>
  </si>
  <si>
    <t>26.545454545</t>
  </si>
  <si>
    <t>8.803030303</t>
  </si>
  <si>
    <t>30.126126126</t>
  </si>
  <si>
    <t>17.702702703</t>
  </si>
  <si>
    <t>32.247813411</t>
  </si>
  <si>
    <t>36.183673469</t>
  </si>
  <si>
    <t>34.969710224</t>
  </si>
  <si>
    <t>92.533624932</t>
  </si>
  <si>
    <t>50.994178543</t>
  </si>
  <si>
    <t>310.37682173</t>
  </si>
  <si>
    <t>51.073863636</t>
  </si>
  <si>
    <t>296.87954545</t>
  </si>
  <si>
    <t>49.837606838</t>
  </si>
  <si>
    <t>276.58547009</t>
  </si>
  <si>
    <t>44.607426634</t>
  </si>
  <si>
    <t>304.30670622</t>
  </si>
  <si>
    <t>49.260027147</t>
  </si>
  <si>
    <t>280.91690842</t>
  </si>
  <si>
    <t>52.517995736</t>
  </si>
  <si>
    <t>285.11266525</t>
  </si>
  <si>
    <t>48.389280677</t>
  </si>
  <si>
    <t>201.32404795</t>
  </si>
  <si>
    <t>50.46875</t>
  </si>
  <si>
    <t>304.37090774</t>
  </si>
  <si>
    <t>49.173795992</t>
  </si>
  <si>
    <t>303.51211487</t>
  </si>
  <si>
    <t>50.016366853</t>
  </si>
  <si>
    <t>301.22943085</t>
  </si>
  <si>
    <t>49.82473223</t>
  </si>
  <si>
    <t>303.062074</t>
  </si>
  <si>
    <t>49.095362083</t>
  </si>
  <si>
    <t>287.14467046</t>
  </si>
  <si>
    <t>49.900572969</t>
  </si>
  <si>
    <t>281.10260484</t>
  </si>
  <si>
    <t>49.04686319</t>
  </si>
  <si>
    <t>276.01284958</t>
  </si>
  <si>
    <t>49.59669967</t>
  </si>
  <si>
    <t>301.68910891</t>
  </si>
  <si>
    <t>49.306242638</t>
  </si>
  <si>
    <t>309.48763251</t>
  </si>
  <si>
    <t>44.609958506</t>
  </si>
  <si>
    <t>246.70539419</t>
  </si>
  <si>
    <t>50.408631153</t>
  </si>
  <si>
    <t>310.39986514</t>
  </si>
  <si>
    <t>49.117631509</t>
  </si>
  <si>
    <t>291.1371927</t>
  </si>
  <si>
    <t>47.911529863</t>
  </si>
  <si>
    <t>253.92654104</t>
  </si>
  <si>
    <t>47.266321913</t>
  </si>
  <si>
    <t>273.59017453</t>
  </si>
  <si>
    <t>48.15658554</t>
  </si>
  <si>
    <t>275.50733715</t>
  </si>
  <si>
    <t>48.000667334</t>
  </si>
  <si>
    <t>275.0298632</t>
  </si>
  <si>
    <t>49.36496103</t>
  </si>
  <si>
    <t>288.29108777</t>
  </si>
  <si>
    <t>48.756756757</t>
  </si>
  <si>
    <t>316.47747748</t>
  </si>
  <si>
    <t>49.013579383</t>
  </si>
  <si>
    <t>285.4448616</t>
  </si>
  <si>
    <t>54.088089739</t>
  </si>
  <si>
    <t>311.14153745</t>
  </si>
  <si>
    <t>44.786481364</t>
  </si>
  <si>
    <t>226.66329754</t>
  </si>
  <si>
    <t>46.61038961</t>
  </si>
  <si>
    <t>230.88311688</t>
  </si>
  <si>
    <t>48.930100551</t>
  </si>
  <si>
    <t>284.28401407</t>
  </si>
  <si>
    <t>53.225431034</t>
  </si>
  <si>
    <t>288.93448276</t>
  </si>
  <si>
    <t>52.155339806</t>
  </si>
  <si>
    <t>315.98932039</t>
  </si>
  <si>
    <t>50.172949002</t>
  </si>
  <si>
    <t>277.27937916</t>
  </si>
  <si>
    <t>47.900599476</t>
  </si>
  <si>
    <t>274.86497717</t>
  </si>
  <si>
    <t>50.556977114</t>
  </si>
  <si>
    <t>296.87968849</t>
  </si>
  <si>
    <t>18.469512195</t>
  </si>
  <si>
    <t>11.768292683</t>
  </si>
  <si>
    <t>23.212177122</t>
  </si>
  <si>
    <t>68.258917589</t>
  </si>
  <si>
    <t>27.071368456</t>
  </si>
  <si>
    <t>108.25770072</t>
  </si>
  <si>
    <t>31.981435257</t>
  </si>
  <si>
    <t>157.2425897</t>
  </si>
  <si>
    <t>37.074640705</t>
  </si>
  <si>
    <t>201.90897852</t>
  </si>
  <si>
    <t>42.121758017</t>
  </si>
  <si>
    <t>243.44090967</t>
  </si>
  <si>
    <t>47.02998741</t>
  </si>
  <si>
    <t>280.28762733</t>
  </si>
  <si>
    <t>52.133544995</t>
  </si>
  <si>
    <t>317.49429507</t>
  </si>
  <si>
    <t>60.195455536</t>
  </si>
  <si>
    <t>361.91210767</t>
  </si>
  <si>
    <t>29.246287129</t>
  </si>
  <si>
    <t>129.45173267</t>
  </si>
  <si>
    <t>53.536534173</t>
  </si>
  <si>
    <t>319.51761482</t>
  </si>
  <si>
    <t>46.729744136</t>
  </si>
  <si>
    <t>295.52558635</t>
  </si>
  <si>
    <t>50.477489615</t>
  </si>
  <si>
    <t>308.95018899</t>
  </si>
  <si>
    <t>52.743166404</t>
  </si>
  <si>
    <t>280.19414948</t>
  </si>
  <si>
    <t>52.891495601</t>
  </si>
  <si>
    <t>261.67331378</t>
  </si>
  <si>
    <t>54.771514343</t>
  </si>
  <si>
    <t>244.75517011</t>
  </si>
  <si>
    <t>45.066015394</t>
  </si>
  <si>
    <t>269.13769242</t>
  </si>
  <si>
    <t>49.914508251</t>
  </si>
  <si>
    <t>303.50777558</t>
  </si>
  <si>
    <t>51.751697182</t>
  </si>
  <si>
    <t>271.3900432</t>
  </si>
  <si>
    <t>55.616150836</t>
  </si>
  <si>
    <t>302.50053362</t>
  </si>
  <si>
    <t>55.527881041</t>
  </si>
  <si>
    <t>302.86988848</t>
  </si>
  <si>
    <t>54.155080214</t>
  </si>
  <si>
    <t>249.21925134</t>
  </si>
  <si>
    <t>53.058762887</t>
  </si>
  <si>
    <t>262.59175258</t>
  </si>
  <si>
    <t>53.491758242</t>
  </si>
  <si>
    <t>234.93498168</t>
  </si>
  <si>
    <t>54.017045455</t>
  </si>
  <si>
    <t>244.02272727</t>
  </si>
  <si>
    <t>54.771477663</t>
  </si>
  <si>
    <t>231.35910653</t>
  </si>
  <si>
    <t>56.312796209</t>
  </si>
  <si>
    <t>212.21800948</t>
  </si>
  <si>
    <t>45.643277092</t>
  </si>
  <si>
    <t>269.44585145</t>
  </si>
  <si>
    <t>24.9375</t>
  </si>
  <si>
    <t>3.40625</t>
  </si>
  <si>
    <t>26.909090909</t>
  </si>
  <si>
    <t>8.5909090909</t>
  </si>
  <si>
    <t>29.786324786</t>
  </si>
  <si>
    <t>17.487179487</t>
  </si>
  <si>
    <t>32.100890208</t>
  </si>
  <si>
    <t>36.112759644</t>
  </si>
  <si>
    <t>34.948900317</t>
  </si>
  <si>
    <t>92.559579823</t>
  </si>
  <si>
    <t>50.976986264</t>
  </si>
  <si>
    <t>310.36474549</t>
  </si>
  <si>
    <t>51.150857143</t>
  </si>
  <si>
    <t>297.41142857</t>
  </si>
  <si>
    <t>49.668817204</t>
  </si>
  <si>
    <t>274.34623656</t>
  </si>
  <si>
    <t>44.610012197</t>
  </si>
  <si>
    <t>304.38791961</t>
  </si>
  <si>
    <t>49.226736287</t>
  </si>
  <si>
    <t>280.82409356</t>
  </si>
  <si>
    <t>52.518406088</t>
  </si>
  <si>
    <t>285.25986575</t>
  </si>
  <si>
    <t>48.211918195</t>
  </si>
  <si>
    <t>200.14174894</t>
  </si>
  <si>
    <t>50.502243829</t>
  </si>
  <si>
    <t>305.08900524</t>
  </si>
  <si>
    <t>49.103654883</t>
  </si>
  <si>
    <t>303.00808868</t>
  </si>
  <si>
    <t>49.994848396</t>
  </si>
  <si>
    <t>301.13600236</t>
  </si>
  <si>
    <t>49.829369944</t>
  </si>
  <si>
    <t>303.04143172</t>
  </si>
  <si>
    <t>49.056360971</t>
  </si>
  <si>
    <t>287.17999674</t>
  </si>
  <si>
    <t>49.888856729</t>
  </si>
  <si>
    <t>281.11934395</t>
  </si>
  <si>
    <t>49.004530581</t>
  </si>
  <si>
    <t>275.7568588</t>
  </si>
  <si>
    <t>49.621171771</t>
  </si>
  <si>
    <t>302.38149134</t>
  </si>
  <si>
    <t>49.291962175</t>
  </si>
  <si>
    <t>310.06855792</t>
  </si>
  <si>
    <t>45.146666667</t>
  </si>
  <si>
    <t>251.82222222</t>
  </si>
  <si>
    <t>50.38731444</t>
  </si>
  <si>
    <t>310.07354926</t>
  </si>
  <si>
    <t>49.04801061</t>
  </si>
  <si>
    <t>290.39575597</t>
  </si>
  <si>
    <t>47.859699585</t>
  </si>
  <si>
    <t>253.93160754</t>
  </si>
  <si>
    <t>47.195918367</t>
  </si>
  <si>
    <t>272.84683136</t>
  </si>
  <si>
    <t>48.138560687</t>
  </si>
  <si>
    <t>275.62065879</t>
  </si>
  <si>
    <t>48.006766352</t>
  </si>
  <si>
    <t>275.32704035</t>
  </si>
  <si>
    <t>49.288663283</t>
  </si>
  <si>
    <t>287.82267343</t>
  </si>
  <si>
    <t>48.540540541</t>
  </si>
  <si>
    <t>313.76576577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</si>
  <si>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</si>
  <si>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</si>
  <si>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</si>
  <si>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</si>
  <si>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</si>
  <si>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</si>
  <si>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</si>
  <si>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</si>
  <si>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</si>
  <si>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</si>
  <si>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</si>
  <si>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</si>
  <si>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</si>
  <si>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</si>
  <si>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</si>
  <si>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</si>
  <si>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</si>
  <si>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</si>
  <si>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Programme de revenu de base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</si>
  <si>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</si>
  <si>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</si>
  <si>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</si>
  <si>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</si>
  <si>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Diagnostic des prestataires</t>
  </si>
  <si>
    <t>Région des prestations</t>
  </si>
  <si>
    <t>Par Samuel Ragot, candidat au doctorat, École de travail social, Université McGill</t>
  </si>
  <si>
    <t>Source des données : https://www.donneesquebec.ca/recherche/organization/travail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</si>
</sst>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7E689B5-6F61-4D66-A0D1-C6BD2DE61A7A}" name="prb_adultes_202312" displayName="prb_adultes_202312" ref="A1:O70" totalsRowShown="0">
  <autoFilter ref="A1:O70" xr:uid="{C7E689B5-6F61-4D66-A0D1-C6BD2DE61A7A}"/>
  <tableColumns count="15">
    <tableColumn id="1" xr3:uid="{71C67AD8-2C15-4E5E-8870-E9FC1C904E86}" name="Caracteristique" dataDxfId="15"/>
    <tableColumn id="2" xr3:uid="{94852EE1-2839-4419-B1A6-37756A65F905}" name="Valeur" dataDxfId="14"/>
    <tableColumn id="15" xr3:uid="{21708637-6078-4B07-9935-B1A63C3E26A3}" name="Total" dataDxfId="11">
      <calculatedColumnFormula>SUM(prb_adultes_202312[[#This Row],[Visuel]:[Autres]])</calculatedColumnFormula>
    </tableColumn>
    <tableColumn id="3" xr3:uid="{A2AE5B13-4681-49CF-969C-1BCF6A36472E}" name="Visuel"/>
    <tableColumn id="4" xr3:uid="{478038EA-4BB7-472F-96E9-36A2A2FBB014}" name="Auditif_et_parole"/>
    <tableColumn id="5" xr3:uid="{8548E22D-DD11-4667-9101-78E3D35C4C53}" name="Intellect_apprentissage"/>
    <tableColumn id="6" xr3:uid="{B5FEE0BC-0A47-4D07-9D40-C9DAFB46BFD3}" name="Sante_mentale"/>
    <tableColumn id="7" xr3:uid="{F84DD94B-1CC9-4A12-83C9-7E0239D435DB}" name="Physique"/>
    <tableColumn id="8" xr3:uid="{97ECAF66-A674-4F92-A9DF-B90DA684045E}" name="Autres"/>
    <tableColumn id="9" xr3:uid="{3F4061BA-5323-42F5-8D24-B0498A899F10}" name="Total_NHC"/>
    <tableColumn id="10" xr3:uid="{A5D571BA-5F58-47D8-B575-661572CC6267}" name="Femmes"/>
    <tableColumn id="11" xr3:uid="{5EA35716-9801-4B82-B9A4-164361D5CD79}" name="Hommes"/>
    <tableColumn id="12" xr3:uid="{E00A97C2-AF1B-4726-9E12-638569174281}" name="Moins_de_25ans"/>
    <tableColumn id="13" xr3:uid="{92B60B9D-D686-49A6-8A56-872886EE528F}" name="Age_moyen" dataDxfId="13"/>
    <tableColumn id="14" xr3:uid="{E2F968D9-363D-47B0-8A32-F47A2FAFD0DF}" name="Duree_cumul_moyenne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1CC1E8C-DBB3-4912-A7C0-F7F02287720A}" name="prb_adultes_202311" displayName="prb_adultes_202311" ref="A1:O70" totalsRowShown="0">
  <autoFilter ref="A1:O70" xr:uid="{41CC1E8C-DBB3-4912-A7C0-F7F02287720A}"/>
  <tableColumns count="15">
    <tableColumn id="1" xr3:uid="{28EF5E8A-7CF7-4E35-9951-7F54972ED6E2}" name="Caracteristique" dataDxfId="19"/>
    <tableColumn id="2" xr3:uid="{2A1B2344-40BA-485C-941E-589CB0A54292}" name="Valeur" dataDxfId="18"/>
    <tableColumn id="15" xr3:uid="{3B03435D-D686-4D07-8DEE-B3B42DC35086}" name="Total" dataDxfId="10">
      <calculatedColumnFormula>SUM(D2:I2)</calculatedColumnFormula>
    </tableColumn>
    <tableColumn id="3" xr3:uid="{A623DE79-9D79-45A4-BE29-A24822E61CFF}" name="Visuel"/>
    <tableColumn id="4" xr3:uid="{629ED4C1-FBF5-4E88-9DBB-814DC06C6B38}" name="Auditif_et_parole"/>
    <tableColumn id="5" xr3:uid="{ED504199-2BBE-4F2B-8253-472EF8FB4B83}" name="Intellect_apprentissage"/>
    <tableColumn id="6" xr3:uid="{73D8942D-0E94-4823-9951-12AA497291A7}" name="Sante_mentale"/>
    <tableColumn id="7" xr3:uid="{5BE8D1FE-01BF-47DD-BE63-3154B701F7B1}" name="Physique"/>
    <tableColumn id="8" xr3:uid="{0A6D1E57-3F84-4D88-95A8-7AB7FE723B1D}" name="Autres"/>
    <tableColumn id="9" xr3:uid="{D142ABED-3828-41CF-9D48-2ADF2CAF0CFC}" name="Total_NHC"/>
    <tableColumn id="10" xr3:uid="{5C02EC16-1D2B-4F41-9BDC-836F1A737ED4}" name="Femmes"/>
    <tableColumn id="11" xr3:uid="{0971551D-6B52-44DD-AA9D-42B40DAFBC00}" name="Hommes"/>
    <tableColumn id="12" xr3:uid="{62730834-4E22-4475-B8B9-66D20A6ACB57}" name="Moins_de_25ans"/>
    <tableColumn id="13" xr3:uid="{76887685-8117-4233-B07E-C56E7958D74B}" name="Age_moyen" dataDxfId="17"/>
    <tableColumn id="14" xr3:uid="{91FBBAC3-9F54-4098-90AA-40DA44C1E726}" name="Duree_cumul_moyenne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C3A607C-EC64-43B4-9161-878226098F9C}" name="prb_adultes_202310" displayName="prb_adultes_202310" ref="A1:O70" totalsRowShown="0">
  <autoFilter ref="A1:O70" xr:uid="{FC3A607C-EC64-43B4-9161-878226098F9C}"/>
  <tableColumns count="15">
    <tableColumn id="1" xr3:uid="{C4493672-4764-4F18-ABF6-440A94FDBADF}" name="Caracteristique" dataDxfId="23"/>
    <tableColumn id="2" xr3:uid="{F8A3D9F6-7830-45A9-A253-37FE9FF582CD}" name="Valeur" dataDxfId="22"/>
    <tableColumn id="15" xr3:uid="{6716C5B7-FC08-4AAC-B1B4-C6187F72183C}" name="Total" dataDxfId="9">
      <calculatedColumnFormula>SUM(prb_adultes_202310[[#This Row],[Visuel]:[Autres]])</calculatedColumnFormula>
    </tableColumn>
    <tableColumn id="3" xr3:uid="{7A12F577-696E-404C-B418-2B115ACAFD3F}" name="Visuel"/>
    <tableColumn id="4" xr3:uid="{2ACC3F16-CE64-43E5-93B9-D2B103723580}" name="Auditif_et_parole"/>
    <tableColumn id="5" xr3:uid="{E836DBDF-1D4C-4C25-B9EA-4225DD259036}" name="Intellect_apprentissage"/>
    <tableColumn id="6" xr3:uid="{C7A8A762-48FC-4AF9-8408-08A596C03BAA}" name="Sante_mentale"/>
    <tableColumn id="7" xr3:uid="{83BB4405-ADEE-4DDD-B8BE-A4F8E23CF029}" name="Physique"/>
    <tableColumn id="8" xr3:uid="{F47050DB-884A-4CD3-9563-D2525EF0E84C}" name="Autres"/>
    <tableColumn id="9" xr3:uid="{A016B39E-384A-4D20-9E53-E2B2F6BABA0F}" name="Total_NHC"/>
    <tableColumn id="10" xr3:uid="{CD186F09-757E-4500-86A9-143AF29E1A95}" name="Femmes"/>
    <tableColumn id="11" xr3:uid="{A51E5AB5-6542-4D64-BD9B-6FEA150B9013}" name="Hommes"/>
    <tableColumn id="12" xr3:uid="{D2DC950D-D17F-428C-B01A-49918870D1C8}" name="Moins_de_25ans"/>
    <tableColumn id="13" xr3:uid="{CE540076-C816-4C51-B8FE-3EC133491FF5}" name="Age_moyen" dataDxfId="21"/>
    <tableColumn id="14" xr3:uid="{42A15DD3-8800-4666-A3F1-13363D15A52C}" name="Duree_cumul_moyenne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1E65F6D-6420-4586-83F7-D738DDB6BADE}" name="prb_adultes_202309" displayName="prb_adultes_202309" ref="A1:O70" totalsRowShown="0">
  <autoFilter ref="A1:O70" xr:uid="{41E65F6D-6420-4586-83F7-D738DDB6BADE}"/>
  <tableColumns count="15">
    <tableColumn id="1" xr3:uid="{4CEE402B-91D7-45C8-8A4B-7FE231458570}" name="Caracteristique" dataDxfId="27"/>
    <tableColumn id="2" xr3:uid="{C03C216D-1664-4C88-B4C7-D40419F65672}" name="Valeur" dataDxfId="26"/>
    <tableColumn id="15" xr3:uid="{5694C80B-C950-4A65-8A34-E49C09F1493F}" name="Total" dataDxfId="8">
      <calculatedColumnFormula>SUM(prb_adultes_202309[[#This Row],[Visuel]:[Autres]])</calculatedColumnFormula>
    </tableColumn>
    <tableColumn id="3" xr3:uid="{E3CE8482-F35F-4048-B37F-259FAFB590AA}" name="Visuel"/>
    <tableColumn id="4" xr3:uid="{D7B906A2-FEA8-4D05-B845-776FDB86F35E}" name="Auditif_et_parole"/>
    <tableColumn id="5" xr3:uid="{1711B347-74D0-451B-AD72-E43BD2B189E2}" name="Intellect_apprentissage"/>
    <tableColumn id="6" xr3:uid="{1310A39A-8116-44AB-9137-01E7BE954F4F}" name="Sante_mentale"/>
    <tableColumn id="7" xr3:uid="{88B7E2F6-2DE0-4A70-B21E-715D763758A2}" name="Physique"/>
    <tableColumn id="8" xr3:uid="{C0EE9165-B06E-4722-A9B1-2A5065A1A6C4}" name="Autres"/>
    <tableColumn id="9" xr3:uid="{D3DDFC88-7D33-4B5B-90AB-22D5C2AC3508}" name="Total_NHC"/>
    <tableColumn id="10" xr3:uid="{EF7BED9D-AE8B-46E1-8D14-C1965C0387CE}" name="Femmes"/>
    <tableColumn id="11" xr3:uid="{C486229F-8E47-4F09-803C-A67CC285A8F7}" name="Hommes"/>
    <tableColumn id="12" xr3:uid="{3B053E2C-538E-43B1-8D5C-42DEFD9B3D74}" name="Moins_de_25ans"/>
    <tableColumn id="13" xr3:uid="{B8ED97D8-510F-4775-9DB6-653CB228EE6E}" name="Age_moyen" dataDxfId="25"/>
    <tableColumn id="14" xr3:uid="{BA62E60F-9A76-420B-BB21-3E1E5A63147A}" name="Duree_cumul_moyenne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C1F293-AA18-44CC-B95A-9D2309F75CC1}" name="prb_adultes_202308" displayName="prb_adultes_202308" ref="A1:O70" totalsRowShown="0">
  <autoFilter ref="A1:O70" xr:uid="{2EC1F293-AA18-44CC-B95A-9D2309F75CC1}"/>
  <tableColumns count="15">
    <tableColumn id="1" xr3:uid="{22A8ACE3-B684-4F3D-9CBC-C1263F3DD5C0}" name="Caracteristique" dataDxfId="31"/>
    <tableColumn id="2" xr3:uid="{6F3367F2-27D8-4D1E-B2A3-C93DDC0B07A8}" name="Valeur" dataDxfId="30"/>
    <tableColumn id="15" xr3:uid="{D069C041-9456-4CAA-A856-5F6DB6B4F6FD}" name="Total" dataDxfId="7">
      <calculatedColumnFormula>SUM(prb_adultes_202308[[#This Row],[Visuel]:[Autres]])</calculatedColumnFormula>
    </tableColumn>
    <tableColumn id="3" xr3:uid="{E4618044-60FB-4CE8-AD36-089B734C86B0}" name="Visuel"/>
    <tableColumn id="4" xr3:uid="{E9AC9192-A20A-4039-B2B4-11997629C00A}" name="Auditif_et_parole"/>
    <tableColumn id="5" xr3:uid="{1FC3B017-8679-475C-8DBD-B89E3F98929B}" name="Intellect_apprentissage"/>
    <tableColumn id="6" xr3:uid="{90A8167C-C481-487D-A323-840407C5C07C}" name="Sante_mentale"/>
    <tableColumn id="7" xr3:uid="{488202A3-7C8B-4865-868F-A6A2C0BB137B}" name="Physique"/>
    <tableColumn id="8" xr3:uid="{A7085B09-8290-4F5A-9ED2-6F231BE5C1D9}" name="Autres"/>
    <tableColumn id="9" xr3:uid="{9D8BA382-E08C-439F-894E-4603AC8F64FF}" name="Total_NHC"/>
    <tableColumn id="10" xr3:uid="{BD67EBA8-0A05-4E2E-BDBC-315731556718}" name="Femmes"/>
    <tableColumn id="11" xr3:uid="{06909F0D-6739-42C1-9DEA-EA8250AE0EFE}" name="Hommes"/>
    <tableColumn id="12" xr3:uid="{55A7D607-D906-4ADB-BC8A-EC0BA0F4D976}" name="Moins_de_25ans"/>
    <tableColumn id="13" xr3:uid="{D863AE8F-B097-4789-A1C7-ED800D6E4F0C}" name="Age_moyen" dataDxfId="29"/>
    <tableColumn id="14" xr3:uid="{108A1663-30B6-4294-B97A-D6EF17A659FE}" name="Duree_cumul_moyenne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7091E1F-A7E7-41A4-88C9-5D403F414333}" name="prb_adultes_202307" displayName="prb_adultes_202307" ref="A1:O70" totalsRowShown="0">
  <autoFilter ref="A1:O70" xr:uid="{A7091E1F-A7E7-41A4-88C9-5D403F414333}"/>
  <tableColumns count="15">
    <tableColumn id="1" xr3:uid="{5DCA6C6C-DE99-4D7F-8356-EB22B7BDD84F}" name="Caracteristique" dataDxfId="35"/>
    <tableColumn id="2" xr3:uid="{CEAB7D86-449B-4977-AF1C-805E2FFB7B0E}" name="Valeur" dataDxfId="34"/>
    <tableColumn id="15" xr3:uid="{5DF5D1E3-7AB7-4048-A0A6-2B57DDB45E2B}" name="Total" dataDxfId="6">
      <calculatedColumnFormula>SUM(prb_adultes_202307[[#This Row],[Visuel]:[Autres]])</calculatedColumnFormula>
    </tableColumn>
    <tableColumn id="3" xr3:uid="{74962EE9-0B81-4858-A513-B6D7420DA596}" name="Visuel"/>
    <tableColumn id="4" xr3:uid="{8105AC9A-F1E7-4BAC-AB1F-9EC600D6ED5E}" name="Auditif_et_parole"/>
    <tableColumn id="5" xr3:uid="{0CA3F4C2-5CB1-4773-A04B-5202A296AB2F}" name="Intellect_apprentissage"/>
    <tableColumn id="6" xr3:uid="{5A6440D4-C612-426F-9F7A-5C8939149D65}" name="Sante_mentale"/>
    <tableColumn id="7" xr3:uid="{744C22AB-50BD-4EAF-953B-B262B52CBC69}" name="Physique"/>
    <tableColumn id="8" xr3:uid="{B444DCC2-670C-4634-9832-5B03A4CC5D3E}" name="Autres"/>
    <tableColumn id="9" xr3:uid="{32AE825E-476F-4FAD-ADE3-1AFF8F67CA09}" name="Total_NHC"/>
    <tableColumn id="10" xr3:uid="{E8AA16E5-F657-45A5-9EFA-19EBC775C651}" name="Femmes"/>
    <tableColumn id="11" xr3:uid="{BAE556FE-E3BD-49DF-8A0E-805E1D5F879A}" name="Hommes"/>
    <tableColumn id="12" xr3:uid="{BF5E51B4-D65A-470C-A606-CE7092B602D1}" name="Moins_de_25ans"/>
    <tableColumn id="13" xr3:uid="{086D1314-D41D-4343-8200-0D8B22622277}" name="Age_moyen" dataDxfId="33"/>
    <tableColumn id="14" xr3:uid="{554BA281-5D3F-4131-8161-E910B863FA40}" name="Duree_cumul_moyenne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A38812E-93D2-4062-B2EB-756EEF9D4B05}" name="prb_adultes_202306" displayName="prb_adultes_202306" ref="A1:O70" totalsRowShown="0">
  <autoFilter ref="A1:O70" xr:uid="{9A38812E-93D2-4062-B2EB-756EEF9D4B05}"/>
  <tableColumns count="15">
    <tableColumn id="1" xr3:uid="{421DC081-2F9B-4693-856D-B35688F26880}" name="Caracteristique" dataDxfId="39"/>
    <tableColumn id="2" xr3:uid="{B5C16A15-BBD1-41EB-940B-A00A860A23F9}" name="Valeur" dataDxfId="38"/>
    <tableColumn id="15" xr3:uid="{74D14EE5-C7FC-4321-B3FF-C65D34531B3F}" name="Total" dataDxfId="5">
      <calculatedColumnFormula>SUM(prb_adultes_202306[[#This Row],[Visuel]:[Autres]])</calculatedColumnFormula>
    </tableColumn>
    <tableColumn id="3" xr3:uid="{8DFB477D-96C9-4E4E-A918-975B09C4E209}" name="Visuel"/>
    <tableColumn id="4" xr3:uid="{79411ABB-82AC-41FC-B27F-A1D0723535E2}" name="Auditif_et_parole"/>
    <tableColumn id="5" xr3:uid="{C6FFA03C-1179-4145-8E75-1E4909D41750}" name="Intellect_apprentissage"/>
    <tableColumn id="6" xr3:uid="{5337C07A-EB4D-42D7-B42C-2518C7D77152}" name="Sante_mentale"/>
    <tableColumn id="7" xr3:uid="{1E708B82-12EE-4B2E-BA83-95540D200B40}" name="Physique"/>
    <tableColumn id="8" xr3:uid="{60193633-F4E9-4960-B2AC-9638C6244D01}" name="Autres"/>
    <tableColumn id="9" xr3:uid="{77289B45-87CC-4A2F-8B16-5DAF0D6D30DB}" name="Total_NHC"/>
    <tableColumn id="10" xr3:uid="{4A466DA5-0C0D-4C0B-9F4F-B65A0127BC01}" name="Femmes"/>
    <tableColumn id="11" xr3:uid="{019BFA43-2C90-4462-B8BB-A70AF29E2CE0}" name="Hommes"/>
    <tableColumn id="12" xr3:uid="{05CD7A8B-3C3B-447E-B1F0-C4AE2D05CF21}" name="Moins_de_25ans"/>
    <tableColumn id="13" xr3:uid="{77DA0A3B-52E0-406D-AC15-F07698C0E24F}" name="Age_moyen" dataDxfId="37"/>
    <tableColumn id="14" xr3:uid="{D5BCD419-88AC-4251-8AD6-5B317B3BEE23}" name="Duree_cumul_moyenne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5A9DD06-868A-4D44-A283-A868D5575A1B}" name="prb_adultes_202305" displayName="prb_adultes_202305" ref="A1:O70" totalsRowShown="0">
  <autoFilter ref="A1:O70" xr:uid="{D5A9DD06-868A-4D44-A283-A868D5575A1B}"/>
  <tableColumns count="15">
    <tableColumn id="1" xr3:uid="{657A8478-362D-482F-8CED-1D8CB58A5A4C}" name="Caracteristique" dataDxfId="43"/>
    <tableColumn id="2" xr3:uid="{0D5EC110-4F5B-41DF-BF47-401322E7F2CC}" name="Valeur" dataDxfId="42"/>
    <tableColumn id="15" xr3:uid="{E48512C3-78F2-4480-AFFA-BBCC64E89502}" name="Total" dataDxfId="4">
      <calculatedColumnFormula>SUM(prb_adultes_202305[[#This Row],[Visuel]:[Autres]])</calculatedColumnFormula>
    </tableColumn>
    <tableColumn id="3" xr3:uid="{37ABE709-D7AC-4A48-9D73-373D6404684F}" name="Visuel"/>
    <tableColumn id="4" xr3:uid="{D0178589-A7B2-4740-B56B-64B100040CFF}" name="Auditif_et_parole"/>
    <tableColumn id="5" xr3:uid="{BA9FFD90-B879-4F52-A019-CD28563E0114}" name="Intellect_apprentissage"/>
    <tableColumn id="6" xr3:uid="{037126D3-161A-4E36-AEAA-21037E49E401}" name="Sante_mentale"/>
    <tableColumn id="7" xr3:uid="{FEFC9C15-A9E0-4775-8CA5-2080F6079FEE}" name="Physique"/>
    <tableColumn id="8" xr3:uid="{04571F95-9EF5-4F38-8224-EC8548537467}" name="Autres"/>
    <tableColumn id="9" xr3:uid="{092DAD7F-0C4F-49C5-B914-EF37F63F7EA6}" name="Total_NHC"/>
    <tableColumn id="10" xr3:uid="{ED46943B-2ED5-4E0C-8AF5-A1132370D22A}" name="Femmes"/>
    <tableColumn id="11" xr3:uid="{F4D5F456-6CCB-4D1C-B788-1724659FB607}" name="Hommes"/>
    <tableColumn id="12" xr3:uid="{D188023A-776E-4FB1-A3FC-FBF718EF4655}" name="Moins_de_25ans"/>
    <tableColumn id="13" xr3:uid="{D6E5D410-6DE6-4126-B68D-EAEEB22024C6}" name="Age_moyen" dataDxfId="41"/>
    <tableColumn id="14" xr3:uid="{C90A3B44-E3A0-4D81-91E9-D78DD1DC3710}" name="Duree_cumul_moyenne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C7D931-F21C-4A85-B6B8-DC9836CFE714}" name="prb_adultes_202304" displayName="prb_adultes_202304" ref="A1:O70" totalsRowShown="0">
  <autoFilter ref="A1:O70" xr:uid="{3AC7D931-F21C-4A85-B6B8-DC9836CFE714}"/>
  <tableColumns count="15">
    <tableColumn id="1" xr3:uid="{3880F3DA-DACA-4633-9616-E3C7B1CCC097}" name="Caracteristique" dataDxfId="47"/>
    <tableColumn id="2" xr3:uid="{59EBF44F-860F-4E3A-BD53-EB1B97A6A97D}" name="Valeur" dataDxfId="46"/>
    <tableColumn id="15" xr3:uid="{38B62D20-C346-49CB-A362-6D82D2C78A69}" name="Total" dataDxfId="3">
      <calculatedColumnFormula>SUM(prb_adultes_202304[[#This Row],[Visuel]:[Autres]])</calculatedColumnFormula>
    </tableColumn>
    <tableColumn id="3" xr3:uid="{630260BF-04C2-473C-AB65-587C6F893911}" name="Visuel"/>
    <tableColumn id="4" xr3:uid="{DADD9705-CAB7-4319-B4CA-48999AF2C55A}" name="Auditif_et_parole"/>
    <tableColumn id="5" xr3:uid="{0B15DFD1-6864-484E-B94B-9A0998BB89A5}" name="Intellect_apprentissage"/>
    <tableColumn id="6" xr3:uid="{293EBAC7-8725-4DDF-B320-17F6B65C6555}" name="Sante_mentale"/>
    <tableColumn id="7" xr3:uid="{520F462B-51BE-4E1C-8527-06391C9726F1}" name="Physique"/>
    <tableColumn id="8" xr3:uid="{E1D45666-A64B-4463-8B9E-76D8E9D28CF2}" name="Autres"/>
    <tableColumn id="9" xr3:uid="{BA825107-7A1C-43D1-B95A-5D64193A29BA}" name="Total_NHC"/>
    <tableColumn id="10" xr3:uid="{40CB890E-73C0-4300-A3CC-445653100BD2}" name="Femmes"/>
    <tableColumn id="11" xr3:uid="{365DD3B1-1A2E-4E97-BA6B-8A6DA4250CE6}" name="Hommes"/>
    <tableColumn id="12" xr3:uid="{301D2DC2-7184-478B-9629-5C97078DA0E5}" name="Moins_de_25ans"/>
    <tableColumn id="13" xr3:uid="{6BE3184A-8B38-46FE-AC79-A3F8C513170A}" name="Age_moyen" dataDxfId="45"/>
    <tableColumn id="14" xr3:uid="{FB420CBF-A203-4297-A82E-CA5714094496}" name="Duree_cumul_moyenne" dataDxfId="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48CA863-C63E-47B2-BBC2-94C442C8BEB4}" name="prb_adultes_202303" displayName="prb_adultes_202303" ref="A1:O70" totalsRowShown="0">
  <autoFilter ref="A1:O70" xr:uid="{E48CA863-C63E-47B2-BBC2-94C442C8BEB4}"/>
  <tableColumns count="15">
    <tableColumn id="1" xr3:uid="{0CFF8A9A-025A-4EC5-870A-0D5ADDF8E124}" name="Caracteristique" dataDxfId="51"/>
    <tableColumn id="2" xr3:uid="{E6D98858-A0C3-4F9B-A6D2-6D6BA690538E}" name="Valeur" dataDxfId="50"/>
    <tableColumn id="15" xr3:uid="{5996B2A3-69FB-4E63-8BF6-4406AA713F68}" name="Total" dataDxfId="2">
      <calculatedColumnFormula>SUM(prb_adultes_202303[[#This Row],[Visuel]:[Autres]])</calculatedColumnFormula>
    </tableColumn>
    <tableColumn id="3" xr3:uid="{BB85A823-83F9-4DBC-B256-482C722F50E8}" name="Visuel"/>
    <tableColumn id="4" xr3:uid="{60E41AB5-5627-4732-8B2D-614B75F32598}" name="Auditif_et_parole"/>
    <tableColumn id="5" xr3:uid="{13BEEC3D-1AA9-4FE3-8476-AC74B4B52D94}" name="Intellect_apprentissage"/>
    <tableColumn id="6" xr3:uid="{894947DB-A8BA-487D-BE7D-7269A2CEEA3F}" name="Sante_mentale"/>
    <tableColumn id="7" xr3:uid="{65476EDD-EC53-4358-B8F9-81898D26E51A}" name="Physique"/>
    <tableColumn id="8" xr3:uid="{E25859F3-33E2-407B-B10E-3AF20FB807C7}" name="Autres"/>
    <tableColumn id="9" xr3:uid="{FB52F19C-4BB5-40CB-BF3A-D94056CD7098}" name="Total_NHC"/>
    <tableColumn id="10" xr3:uid="{DE0EE426-415D-4F14-BED9-15F6A29EE404}" name="Femmes"/>
    <tableColumn id="11" xr3:uid="{04602561-F66B-4035-8A0C-58FD57B4D0D4}" name="Hommes"/>
    <tableColumn id="12" xr3:uid="{40943522-2807-4740-9B5D-D517B5C33108}" name="Moins_de_25ans"/>
    <tableColumn id="13" xr3:uid="{AE5D8C67-E61E-498A-8A57-E8EADBB0C804}" name="Age_moyen" dataDxfId="49"/>
    <tableColumn id="14" xr3:uid="{567A8FE0-F6C8-4BCF-B50C-BF0496CCD538}" name="Duree_cumul_moyenne" dataDxfId="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DBA53F-9BB3-4A4E-B1CF-B3378C909884}" name="prb_adultes_202302" displayName="prb_adultes_202302" ref="A1:O70" totalsRowShown="0">
  <autoFilter ref="A1:O70" xr:uid="{47DBA53F-9BB3-4A4E-B1CF-B3378C909884}"/>
  <tableColumns count="15">
    <tableColumn id="1" xr3:uid="{BB863C0B-DDDB-4BD6-A775-463C838C7945}" name="Caracteristique" dataDxfId="55"/>
    <tableColumn id="2" xr3:uid="{AA266699-CEA3-42D4-82EA-8F9FE134AADD}" name="Valeur" dataDxfId="54"/>
    <tableColumn id="15" xr3:uid="{35999E06-AD5D-4628-90F2-5616969A9798}" name="Total" dataDxfId="1">
      <calculatedColumnFormula>SUM(prb_adultes_202302[[#This Row],[Visuel]:[Autres]])</calculatedColumnFormula>
    </tableColumn>
    <tableColumn id="3" xr3:uid="{DD47BE4F-76F1-4DE0-8861-DEE066EDF015}" name="Visuel"/>
    <tableColumn id="4" xr3:uid="{BB38DDA4-10A3-48BA-B219-970D46C020F1}" name="Auditif_et_parole"/>
    <tableColumn id="5" xr3:uid="{8098710D-A3B5-43D4-9CC9-E206C460572F}" name="Intellect_apprentissage"/>
    <tableColumn id="6" xr3:uid="{69CCEB37-F507-494C-8861-6CBDCD4493B5}" name="Sante_mentale"/>
    <tableColumn id="7" xr3:uid="{1C5F2AE8-3B36-43FA-B511-0235137012EB}" name="Physique"/>
    <tableColumn id="8" xr3:uid="{979F0F61-3F18-4C5E-8A6C-647FBD28019B}" name="Autres"/>
    <tableColumn id="9" xr3:uid="{57C54ED6-61E9-4E7C-AB33-5368253B3C8F}" name="Total_NHC"/>
    <tableColumn id="10" xr3:uid="{73FC1BB5-119A-4D18-8110-CF89C4FA8A9D}" name="Femmes"/>
    <tableColumn id="11" xr3:uid="{0013C58D-6AD1-4473-8C58-D48E31CD78E6}" name="Hommes"/>
    <tableColumn id="12" xr3:uid="{F1321E9D-82B2-4C83-BC1A-DD36C0B3DACA}" name="Moins_de_25ans"/>
    <tableColumn id="13" xr3:uid="{DD07B9F7-934C-4AA5-8C62-8847CBA1E5AB}" name="Age_moyen" dataDxfId="53"/>
    <tableColumn id="14" xr3:uid="{362F9C99-9600-429F-8897-2B156B53D060}" name="Duree_cumul_moyenne" dataDxfId="5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E822CD-F330-450C-9390-E75AE38E3CD7}" name="prb_adultes_202301" displayName="prb_adultes_202301" ref="A1:O70" totalsRowShown="0">
  <autoFilter ref="A1:O70" xr:uid="{56E822CD-F330-450C-9390-E75AE38E3CD7}"/>
  <tableColumns count="15">
    <tableColumn id="1" xr3:uid="{72EA9ED2-E6F4-4B42-A07B-5F78EB008A8A}" name="Caracteristique" dataDxfId="59"/>
    <tableColumn id="2" xr3:uid="{E19C5C30-524A-4276-8F5C-B0AB56B79E36}" name="Valeur" dataDxfId="58"/>
    <tableColumn id="15" xr3:uid="{787B294C-D24F-48FB-8CEB-CAD01242A37F}" name="Total" dataDxfId="0">
      <calculatedColumnFormula>SUM(prb_adultes_202301[[#This Row],[Visuel]:[Autres]])</calculatedColumnFormula>
    </tableColumn>
    <tableColumn id="3" xr3:uid="{05EA61E7-30BF-4313-9794-83B42F688844}" name="Visuel"/>
    <tableColumn id="4" xr3:uid="{C023B42C-AE50-4181-9515-D86847EABAED}" name="Auditif_et_parole"/>
    <tableColumn id="5" xr3:uid="{D026DEFD-BE29-4359-BBD4-36733D5ABF49}" name="Intellect_apprentissage"/>
    <tableColumn id="6" xr3:uid="{0531BFAB-85F2-4205-89F7-074FB38AA4AF}" name="Sante_mentale"/>
    <tableColumn id="7" xr3:uid="{89729AEE-CB32-4748-B3C6-D8253664B026}" name="Physique"/>
    <tableColumn id="8" xr3:uid="{B9B89812-6334-4209-AF2F-D1C5CF9A17EF}" name="Autres"/>
    <tableColumn id="9" xr3:uid="{A913BEA4-2A43-4CE3-B4A0-59E325C320BA}" name="Total_NHC"/>
    <tableColumn id="10" xr3:uid="{9DA7DEDE-6D6D-459E-8158-33EE89C1576F}" name="Femmes"/>
    <tableColumn id="11" xr3:uid="{857D4543-B78F-432E-AD60-C6516550910C}" name="Hommes"/>
    <tableColumn id="12" xr3:uid="{588913D1-3F41-4796-A5FD-1373C672131E}" name="Moins_de_25ans"/>
    <tableColumn id="13" xr3:uid="{259C61AB-CFCD-40F7-8CF7-1EF40E9C2401}" name="Age_moyen" dataDxfId="57"/>
    <tableColumn id="14" xr3:uid="{0C259B3B-6C4F-4ACE-BF89-76D976CBF36A}" name="Duree_cumul_moyenne" dataDxfId="5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F6C5B-F181-4F9C-BBBB-3848A22CAD90}" name="prb_adultes_202401" displayName="prb_adultes_202401" ref="A1:O70" totalsRowShown="0">
  <autoFilter ref="A1:O70" xr:uid="{26CF6C5B-F181-4F9C-BBBB-3848A22CAD90}"/>
  <tableColumns count="15">
    <tableColumn id="1" xr3:uid="{C96495AC-CB2E-4284-9B47-0DF2ADC83173}" name="Caracteristique" dataDxfId="99"/>
    <tableColumn id="2" xr3:uid="{72ACA9E8-DB2C-4D98-AE15-695F80EE3E4A}" name="Valeur" dataDxfId="98"/>
    <tableColumn id="15" xr3:uid="{846140FF-2164-4F6B-8328-57D377AF659A}" name="Total" dataDxfId="95">
      <calculatedColumnFormula>SUM(prb_adultes_202401[[#This Row],[Visuel]:[Autres]])</calculatedColumnFormula>
    </tableColumn>
    <tableColumn id="3" xr3:uid="{C35A93B6-91DD-4A86-8AAE-49796FA0BF55}" name="Visuel"/>
    <tableColumn id="4" xr3:uid="{35F16A5C-CAE0-454E-B15B-1D92AA9DC91F}" name="Auditif_et_parole"/>
    <tableColumn id="5" xr3:uid="{0F1D737F-82E1-44CD-AF0C-0FF893781E3B}" name="Intellect_apprentissage"/>
    <tableColumn id="6" xr3:uid="{C6C41415-9C16-4EEE-BA5C-E52B5ACBD1A7}" name="Sante_mentale"/>
    <tableColumn id="7" xr3:uid="{D74D03BC-51B9-483F-9396-0FA386335348}" name="Physique"/>
    <tableColumn id="8" xr3:uid="{5C835DFA-8278-47CD-BEA1-8B76BF90A885}" name="Autres"/>
    <tableColumn id="9" xr3:uid="{571625EB-2C3F-4641-83DF-4E5F067EA1F7}" name="Total_NHC"/>
    <tableColumn id="10" xr3:uid="{0FBFF779-D699-4FB0-BC60-2EAF65E96A91}" name="Femmes"/>
    <tableColumn id="11" xr3:uid="{408FE575-831D-47B2-A1C2-7DBECCF0AA14}" name="Hommes"/>
    <tableColumn id="12" xr3:uid="{11AD9F1A-BB68-41D5-B4F8-05E63E678D15}" name="Moins_de_25ans"/>
    <tableColumn id="13" xr3:uid="{8D8F3A2D-D9E3-4B7A-8A71-0F34C969100C}" name="Age_moyen" dataDxfId="97"/>
    <tableColumn id="14" xr3:uid="{1F5BD5A1-6346-4996-AC78-705210C6F47B}" name="Duree_cumul_moyenne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4ED9C6-9A54-442E-BCAF-B738D799516D}" name="prb_adultes_202402" displayName="prb_adultes_202402" ref="A1:O70" totalsRowShown="0">
  <autoFilter ref="A1:O70" xr:uid="{B84ED9C6-9A54-442E-BCAF-B738D799516D}"/>
  <tableColumns count="15">
    <tableColumn id="1" xr3:uid="{2668033D-D592-4889-8990-82B07CC94873}" name="Caracteristique" dataDxfId="94"/>
    <tableColumn id="2" xr3:uid="{E7A1B4BF-9181-4431-B1D3-34D2AD49046B}" name="Valeur" dataDxfId="93"/>
    <tableColumn id="15" xr3:uid="{62C87F66-EE84-4EA4-A6F9-9C9C06E08282}" name="Total" dataDxfId="66">
      <calculatedColumnFormula>SUM(prb_adultes_202402[[#This Row],[Visuel]:[Autres]])</calculatedColumnFormula>
    </tableColumn>
    <tableColumn id="3" xr3:uid="{1BF57E66-8963-4E3A-ABEE-B8BE9A268DA0}" name="Visuel"/>
    <tableColumn id="4" xr3:uid="{C62F775B-ED7C-41AC-BD48-1A9257D6F7F1}" name="Auditif_et_parole"/>
    <tableColumn id="5" xr3:uid="{EA90B70F-F113-4D8E-82D3-6D35DDECFDF2}" name="Intellect_apprentissage"/>
    <tableColumn id="6" xr3:uid="{9C0A720F-6504-49B2-A41C-95AA6E509582}" name="Sante_mentale"/>
    <tableColumn id="7" xr3:uid="{CBAE9AC0-7BA1-4BDA-A33E-6362B6372B84}" name="Physique"/>
    <tableColumn id="8" xr3:uid="{E7A3062F-5E83-4B01-A534-5F9627FDE6B4}" name="Autres"/>
    <tableColumn id="9" xr3:uid="{6D56BC5E-691C-4DAA-B68B-5BBD65A0456A}" name="Total_NHC"/>
    <tableColumn id="10" xr3:uid="{94530928-0D6C-49DC-849F-A9836751A3E6}" name="Femmes"/>
    <tableColumn id="11" xr3:uid="{7BBF97B6-58BB-42D6-BDE1-AC8D4AA2043D}" name="Hommes"/>
    <tableColumn id="12" xr3:uid="{08A03996-0BE0-4F75-96DF-7F1B45C7601A}" name="Moins_de_25ans"/>
    <tableColumn id="13" xr3:uid="{795BEC83-4660-4C1E-9447-61D8D7F6B021}" name="Age_moyen" dataDxfId="92"/>
    <tableColumn id="14" xr3:uid="{3148168D-D355-4A37-98D5-B100D69F3D77}" name="Duree_cumul_moyenne" dataDxfId="9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1BD6D1-8490-4B03-8E26-A4B7862A2ECD}" name="prb_adultes_202403" displayName="prb_adultes_202403" ref="A1:O70" totalsRowShown="0">
  <autoFilter ref="A1:O70" xr:uid="{391BD6D1-8490-4B03-8E26-A4B7862A2ECD}"/>
  <tableColumns count="15">
    <tableColumn id="1" xr3:uid="{8AC06AD1-B3D9-4230-839D-32877C2AA08D}" name="Caracteristique" dataDxfId="90"/>
    <tableColumn id="2" xr3:uid="{389C6484-6307-4FF6-8553-62A32500E747}" name="Valeur" dataDxfId="89"/>
    <tableColumn id="15" xr3:uid="{59C6B766-1DE4-4DE8-B497-77F4356F2876}" name="Total" dataDxfId="65">
      <calculatedColumnFormula>SUM(prb_adultes_202403[[#This Row],[Visuel]:[Autres]])</calculatedColumnFormula>
    </tableColumn>
    <tableColumn id="3" xr3:uid="{414E1C3F-D654-41D8-A792-9F834FCA3ADD}" name="Visuel"/>
    <tableColumn id="4" xr3:uid="{F10B3209-7448-4E4F-8DFB-A5634226EAED}" name="Auditif_et_parole"/>
    <tableColumn id="5" xr3:uid="{C2DE8CE5-502B-4B1B-A823-6C9D100B0314}" name="Intellect_apprentissage"/>
    <tableColumn id="6" xr3:uid="{21F36FA2-800D-490E-BAA5-D6E4889AC79F}" name="Sante_mentale"/>
    <tableColumn id="7" xr3:uid="{CCB38EB9-7E91-452C-921C-6231874B7E61}" name="Physique"/>
    <tableColumn id="8" xr3:uid="{DD8D3A77-D191-4701-9F5D-89F796B28E82}" name="Autres"/>
    <tableColumn id="9" xr3:uid="{F97D330F-1EDD-4B72-A99D-5A83BE9F43EC}" name="Total_NHC"/>
    <tableColumn id="10" xr3:uid="{15301F50-4138-4659-A878-E35C10A41FD3}" name="Femmes"/>
    <tableColumn id="11" xr3:uid="{E6BA191A-B770-48C5-957D-769E8556E9E4}" name="Hommes"/>
    <tableColumn id="12" xr3:uid="{4484E4A8-B903-4B6E-93A4-1498E97EB8EE}" name="Moins_de_25ans"/>
    <tableColumn id="13" xr3:uid="{7271CEC8-230D-4311-8712-5E9D9702C9AC}" name="Age_moyen" dataDxfId="88"/>
    <tableColumn id="14" xr3:uid="{E3D27882-92D4-4710-896C-6164B483CE57}" name="Duree_cumul_moyenne" dataDxfId="8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541091-AD5D-4D59-B8D8-5245F0A5F833}" name="prb_adultes_202404__2" displayName="prb_adultes_202404__2" ref="A1:O70" totalsRowShown="0">
  <autoFilter ref="A1:O70" xr:uid="{1B541091-AD5D-4D59-B8D8-5245F0A5F833}"/>
  <tableColumns count="15">
    <tableColumn id="1" xr3:uid="{A005F901-4353-4833-8D4C-0D1AF7413A8E}" name="Caracteristique" dataDxfId="86"/>
    <tableColumn id="2" xr3:uid="{629C1DD2-EE26-4EE9-9D4F-960E0F1D5251}" name="Valeur" dataDxfId="85"/>
    <tableColumn id="15" xr3:uid="{09AAD9B9-08AB-46E4-A32F-4957E23A191A}" name="Total" dataDxfId="64">
      <calculatedColumnFormula>SUM(prb_adultes_202404__2[[#This Row],[Visuel]:[Autres]])</calculatedColumnFormula>
    </tableColumn>
    <tableColumn id="3" xr3:uid="{66C6D645-E7F2-47C7-BEB1-C0F12F40F946}" name="Visuel"/>
    <tableColumn id="4" xr3:uid="{2090C15C-6388-4D90-8B48-08CBD839BC48}" name="Auditif_et_parole"/>
    <tableColumn id="5" xr3:uid="{8DC72C52-E586-433E-A850-6ED42D6AD801}" name="Intellect_apprentissage"/>
    <tableColumn id="6" xr3:uid="{E7E29638-704D-4948-B602-3580201BC05F}" name="Sante_mentale"/>
    <tableColumn id="7" xr3:uid="{BA8D9F7D-B679-46CC-B11A-8F8DBA26DE0F}" name="Physique"/>
    <tableColumn id="8" xr3:uid="{243955A7-7015-4746-BFC6-0E59F298F999}" name="Autres"/>
    <tableColumn id="9" xr3:uid="{41CF356A-6A1B-4A1C-A9B9-3A8E3096E6D0}" name="Total_NHC"/>
    <tableColumn id="10" xr3:uid="{677B4BF5-9DAF-4451-83CC-687FDE1F8933}" name="Femmes"/>
    <tableColumn id="11" xr3:uid="{225866C0-4E48-45BA-B164-555132E29AB7}" name="Hommes"/>
    <tableColumn id="12" xr3:uid="{7628D6EC-BBE7-473C-8FC4-2DD70EA73A1C}" name="Moins_de_25ans"/>
    <tableColumn id="13" xr3:uid="{7E920DDF-D68F-4FD9-9799-74C3AF634E79}" name="Age_moyen" dataDxfId="84"/>
    <tableColumn id="14" xr3:uid="{FE7D087E-34C1-4295-AF9F-C3A799383642}" name="Duree_cumul_moyenne" dataDxfId="8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9560AE-86E8-4D7C-89BD-610C68111F35}" name="prb_adultes_202405" displayName="prb_adultes_202405" ref="A1:O70" totalsRowShown="0">
  <autoFilter ref="A1:O70" xr:uid="{149560AE-86E8-4D7C-89BD-610C68111F35}"/>
  <tableColumns count="15">
    <tableColumn id="1" xr3:uid="{AD70FE02-B4D4-4815-ACF5-8336FED134B2}" name="Caracteristique" dataDxfId="82"/>
    <tableColumn id="2" xr3:uid="{F4EF4E79-79D9-4484-AF62-FF0E1515A19D}" name="Valeur" dataDxfId="81"/>
    <tableColumn id="15" xr3:uid="{72E3F85F-3AB8-4678-9B4E-4E2A12CA6E67}" name="Total" dataDxfId="63">
      <calculatedColumnFormula>SUM(prb_adultes_202405[[#This Row],[Visuel]:[Autres]])</calculatedColumnFormula>
    </tableColumn>
    <tableColumn id="3" xr3:uid="{8B2ED981-240B-4225-A3C7-630E9EFA2B10}" name="Visuel"/>
    <tableColumn id="4" xr3:uid="{606F0DCD-A215-46F1-9E60-057017CDF3AD}" name="Auditif_et_parole"/>
    <tableColumn id="5" xr3:uid="{BBD02B83-9752-4FAE-AB3C-6DC145E085B6}" name="Intellect_apprentissage"/>
    <tableColumn id="6" xr3:uid="{4DD6C933-C020-4A35-A1EC-2A0D179576B9}" name="Sante_mentale"/>
    <tableColumn id="7" xr3:uid="{C05DFE69-44FE-4510-881B-ABB93C6E44F1}" name="Physique"/>
    <tableColumn id="8" xr3:uid="{9068A0B2-2C08-4E1E-88DA-BFB673AA0B60}" name="Autres"/>
    <tableColumn id="9" xr3:uid="{5AADC8F8-412B-4670-9EF6-0A8B41BF2751}" name="Total_NHC"/>
    <tableColumn id="10" xr3:uid="{551DBB9C-F8F8-4E8A-B1D0-535169AF6C9D}" name="Femmes"/>
    <tableColumn id="11" xr3:uid="{12E35AF9-770F-4925-A0C0-487751D4AEC9}" name="Hommes"/>
    <tableColumn id="12" xr3:uid="{218B2BD3-B870-416F-B2E4-C7B2EFD8B4D5}" name="Moins_de_25ans"/>
    <tableColumn id="13" xr3:uid="{2F9B4363-3232-4EA5-8C80-76D02EEAC4FF}" name="Age_moyen" dataDxfId="80"/>
    <tableColumn id="14" xr3:uid="{0DC93F8E-9C73-4075-BC81-931918B5FA7E}" name="Duree_cumul_moyenne" dataDxfId="7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86E493-2D9E-4913-9E1F-4E6316BC8EEA}" name="prb_adultes_202406" displayName="prb_adultes_202406" ref="A1:O70" totalsRowShown="0">
  <autoFilter ref="A1:O70" xr:uid="{3386E493-2D9E-4913-9E1F-4E6316BC8EEA}"/>
  <tableColumns count="15">
    <tableColumn id="1" xr3:uid="{A94D0CCF-84C3-4E2A-899D-1F305B553E8C}" name="Caracteristique" dataDxfId="78"/>
    <tableColumn id="2" xr3:uid="{CD0C5715-A4FB-4B6C-82AC-6869DFA8F100}" name="Valeur" dataDxfId="77"/>
    <tableColumn id="15" xr3:uid="{6148F189-C09E-4AC9-8258-10D0B56E775A}" name="Total" dataDxfId="62">
      <calculatedColumnFormula>SUM(prb_adultes_202406[[#This Row],[Visuel]:[Autres]])</calculatedColumnFormula>
    </tableColumn>
    <tableColumn id="3" xr3:uid="{CDDE0926-5D54-4023-8EB6-9B4C631DD244}" name="Visuel"/>
    <tableColumn id="4" xr3:uid="{9B7AC968-131F-4972-83CD-6886C9121C39}" name="Auditif_et_parole"/>
    <tableColumn id="5" xr3:uid="{A25CED5A-943C-4BE1-82E6-8C32CD4D4219}" name="Intellect_apprentissage"/>
    <tableColumn id="6" xr3:uid="{2F14A19C-DA01-4A57-B02F-0613FED9AEB3}" name="Sante_mentale"/>
    <tableColumn id="7" xr3:uid="{5CF2AAB6-C09B-4875-99DA-E0A9A2FC6101}" name="Physique"/>
    <tableColumn id="8" xr3:uid="{DE4A146C-5D33-409E-B986-1C1AE74172F0}" name="Autres"/>
    <tableColumn id="9" xr3:uid="{FA7D7352-C2CD-49A7-BB6A-E1CD7EDDAB3F}" name="Total_NHC"/>
    <tableColumn id="10" xr3:uid="{5E1153BA-55EA-4A06-A03D-79335004CF1C}" name="Femmes"/>
    <tableColumn id="11" xr3:uid="{2A054503-FC18-4CDC-A570-DBA6645B848C}" name="Hommes"/>
    <tableColumn id="12" xr3:uid="{F0D14FBF-7271-4B3D-9DA9-14F2150B96BB}" name="Moins_de_25ans"/>
    <tableColumn id="13" xr3:uid="{EDD50858-ED8C-4B10-BA90-77DDEDBF4C80}" name="Age_moyen" dataDxfId="76"/>
    <tableColumn id="14" xr3:uid="{C4D52F1A-54C1-467A-B40C-2BBFEECCCEEE}" name="Duree_cumul_moyenne" dataDxfId="7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A4A636-838E-4B25-B119-AF3EEE24A6B5}" name="prb_adultes_202407" displayName="prb_adultes_202407" ref="A1:O70" totalsRowShown="0">
  <autoFilter ref="A1:O70" xr:uid="{13A4A636-838E-4B25-B119-AF3EEE24A6B5}"/>
  <tableColumns count="15">
    <tableColumn id="1" xr3:uid="{BC8EEB51-DD95-4AD8-8520-BE2635EF22F9}" name="Caracteristique" dataDxfId="74"/>
    <tableColumn id="2" xr3:uid="{B3298043-D767-4B51-8C52-36A0DD9428D4}" name="Valeur" dataDxfId="73"/>
    <tableColumn id="15" xr3:uid="{0C1DCF71-04C2-4A38-B22B-53B65FCEE4A1}" name="Total" dataDxfId="61">
      <calculatedColumnFormula>SUM(prb_adultes_202407[[#This Row],[Visuel]:[Autres]])</calculatedColumnFormula>
    </tableColumn>
    <tableColumn id="3" xr3:uid="{BD605818-5C6F-4AEB-85A6-4E4533EC2550}" name="Visuel"/>
    <tableColumn id="4" xr3:uid="{39058DFE-3A67-4429-AC9F-039105ABD7E5}" name="Auditif_et_parole"/>
    <tableColumn id="5" xr3:uid="{12D2A4AC-9AE3-4B45-B555-DA4681FD2FE3}" name="Intellect_apprentissage"/>
    <tableColumn id="6" xr3:uid="{7822C267-40A7-4414-A337-7969BF81DB2E}" name="Sante_mentale"/>
    <tableColumn id="7" xr3:uid="{DF4C0B52-A5ED-44CC-BFAB-8782AC50A1EB}" name="Physique"/>
    <tableColumn id="8" xr3:uid="{F9BD77AD-6665-4526-8947-E66F694ADA58}" name="Autres"/>
    <tableColumn id="9" xr3:uid="{5CDA9971-EF73-4F94-9DF2-063F0C883AAC}" name="Total_NHC"/>
    <tableColumn id="10" xr3:uid="{98610804-0AC6-436A-9E78-A48B1FEED82F}" name="Femmes"/>
    <tableColumn id="11" xr3:uid="{C942D6B9-4006-4C22-BFFB-B940BFCA1F61}" name="Hommes"/>
    <tableColumn id="12" xr3:uid="{4D8ADF22-384A-4B6E-B347-5516CAFBBC19}" name="Moins_de_25ans"/>
    <tableColumn id="13" xr3:uid="{AE00C3F1-68D0-416D-B7BC-52DC5648D1B2}" name="Age_moyen" dataDxfId="72"/>
    <tableColumn id="14" xr3:uid="{85E400E1-5018-4003-9176-AF53D0E178BA}" name="Duree_cumul_moyenne" dataDxfId="7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7D1186-F0A4-41B4-9B0D-FB6093ABF50C}" name="prb_adultes_202408" displayName="prb_adultes_202408" ref="A1:O70" totalsRowShown="0">
  <autoFilter ref="A1:O70" xr:uid="{F57D1186-F0A4-41B4-9B0D-FB6093ABF50C}"/>
  <tableColumns count="15">
    <tableColumn id="1" xr3:uid="{67FA703B-CD59-4075-BC0B-F99F38BDF48C}" name="Caracteristique" dataDxfId="70"/>
    <tableColumn id="2" xr3:uid="{F617EF84-DD82-4D11-9B8F-426E00529047}" name="Valeur" dataDxfId="69"/>
    <tableColumn id="15" xr3:uid="{C002C455-6E4D-4A46-840F-D42883CB4846}" name="Total" dataDxfId="60">
      <calculatedColumnFormula>SUM(prb_adultes_202408[[#This Row],[Visuel]:[Autres]])</calculatedColumnFormula>
    </tableColumn>
    <tableColumn id="3" xr3:uid="{3E918874-323A-4600-A3BF-BEBBF617DB70}" name="Visuel"/>
    <tableColumn id="4" xr3:uid="{B7E0C4D1-89FE-4894-BCB6-D14A6747BD23}" name="Auditif_et_parole"/>
    <tableColumn id="5" xr3:uid="{3633C1BF-DF53-48F1-86AC-E97FE5D63A5E}" name="Intellect_apprentissage"/>
    <tableColumn id="6" xr3:uid="{D6B2622A-12DF-495C-9FF1-596AE7CEC72A}" name="Sante_mentale"/>
    <tableColumn id="7" xr3:uid="{9169282A-0E06-476D-B861-48C61387B9F9}" name="Physique"/>
    <tableColumn id="8" xr3:uid="{EDFE5063-FA50-4EE7-8A84-658E44CF38EE}" name="Autres"/>
    <tableColumn id="9" xr3:uid="{C5D52443-3C31-4637-B7F5-6B8D0E64341F}" name="Total_NHC"/>
    <tableColumn id="10" xr3:uid="{1CB19CE8-D9B1-490C-8F9C-A8D606361A7C}" name="Femmes"/>
    <tableColumn id="11" xr3:uid="{16CF70AA-DF62-4261-9258-533BB5BC3F00}" name="Hommes"/>
    <tableColumn id="12" xr3:uid="{70EBA172-B444-44BA-97B8-AB03E06836D7}" name="Moins_de_25ans"/>
    <tableColumn id="13" xr3:uid="{A46825F8-AC07-4465-AC14-88607C00296E}" name="Age_moyen" dataDxfId="68"/>
    <tableColumn id="14" xr3:uid="{2F2E362A-2EFA-49FF-8AE0-A0F3CD8DEED4}" name="Duree_cumul_moyenne" dataDxf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tabSelected="1" workbookViewId="0">
      <selection activeCell="A22" sqref="A22"/>
    </sheetView>
  </sheetViews>
  <sheetFormatPr baseColWidth="10" defaultRowHeight="15" x14ac:dyDescent="0.25"/>
  <cols>
    <col min="1" max="1" width="74.5703125" bestFit="1" customWidth="1"/>
  </cols>
  <sheetData>
    <row r="1" spans="1:1" s="8" customFormat="1" ht="28.5" x14ac:dyDescent="0.45">
      <c r="A1" s="8" t="s">
        <v>2862</v>
      </c>
    </row>
    <row r="3" spans="1:1" x14ac:dyDescent="0.25">
      <c r="A3" t="s">
        <v>2863</v>
      </c>
    </row>
    <row r="4" spans="1:1" x14ac:dyDescent="0.25">
      <c r="A4" t="s">
        <v>2869</v>
      </c>
    </row>
    <row r="6" spans="1:1" ht="21" x14ac:dyDescent="0.35">
      <c r="A6" s="9" t="s">
        <v>2864</v>
      </c>
    </row>
    <row r="7" spans="1:1" x14ac:dyDescent="0.25">
      <c r="A7" s="10" t="s">
        <v>11</v>
      </c>
    </row>
    <row r="8" spans="1:1" x14ac:dyDescent="0.25">
      <c r="A8" s="10" t="s">
        <v>81</v>
      </c>
    </row>
    <row r="9" spans="1:1" x14ac:dyDescent="0.25">
      <c r="A9" s="10" t="s">
        <v>1203</v>
      </c>
    </row>
    <row r="10" spans="1:1" x14ac:dyDescent="0.25">
      <c r="A10" s="10" t="s">
        <v>120</v>
      </c>
    </row>
    <row r="11" spans="1:1" x14ac:dyDescent="0.25">
      <c r="A11" s="10" t="s">
        <v>2865</v>
      </c>
    </row>
    <row r="12" spans="1:1" x14ac:dyDescent="0.25">
      <c r="A12" s="10" t="s">
        <v>2866</v>
      </c>
    </row>
    <row r="13" spans="1:1" x14ac:dyDescent="0.25">
      <c r="A13" s="10" t="s">
        <v>2867</v>
      </c>
    </row>
    <row r="14" spans="1:1" x14ac:dyDescent="0.25">
      <c r="A14" s="10" t="s">
        <v>2868</v>
      </c>
    </row>
    <row r="19" spans="1:1" ht="30" x14ac:dyDescent="0.25">
      <c r="A19" s="11" t="s">
        <v>2870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Diagnostic!A1" display="Diagnostic" xr:uid="{1C74B00E-F776-498A-8C33-471B98D7B00E}"/>
    <hyperlink ref="A14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5"/>
  <sheetViews>
    <sheetView workbookViewId="0"/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1" t="s">
        <v>1</v>
      </c>
      <c r="B2" s="7" cm="1">
        <f t="array" aca="1" ref="B2:B5" ca="1">INDIRECT("'" &amp; B$1 &amp; "'!C2:C5")</f>
        <v>78458</v>
      </c>
      <c r="C2" s="7" cm="1">
        <f t="array" aca="1" ref="C2:C5" ca="1">INDIRECT("'" &amp; C$1 &amp; "'!C2:C5")</f>
        <v>78772</v>
      </c>
      <c r="D2" s="7" cm="1">
        <f t="array" aca="1" ref="D2:D5" ca="1">INDIRECT("'" &amp; D$1 &amp; "'!C2:C5")</f>
        <v>78797</v>
      </c>
      <c r="E2" s="7" cm="1">
        <f t="array" aca="1" ref="E2:E5" ca="1">INDIRECT("'" &amp; E$1 &amp; "'!C2:C5")</f>
        <v>78882</v>
      </c>
      <c r="F2" s="7" cm="1">
        <f t="array" aca="1" ref="F2:F5" ca="1">INDIRECT("'" &amp; F$1 &amp; "'!C2:C5")</f>
        <v>78976</v>
      </c>
      <c r="G2" s="7" cm="1">
        <f t="array" aca="1" ref="G2:G5" ca="1">INDIRECT("'" &amp; G$1 &amp; "'!C2:C5")</f>
        <v>78934</v>
      </c>
      <c r="H2" s="7" cm="1">
        <f t="array" aca="1" ref="H2:H5" ca="1">INDIRECT("'" &amp; H$1 &amp; "'!C2:C5")</f>
        <v>78833</v>
      </c>
      <c r="I2" s="7" cm="1">
        <f t="array" aca="1" ref="I2:I5" ca="1">INDIRECT("'" &amp; I$1 &amp; "'!C2:C5")</f>
        <v>78712</v>
      </c>
      <c r="J2" s="7" cm="1">
        <f t="array" aca="1" ref="J2:J5" ca="1">INDIRECT("'" &amp; J$1 &amp; "'!C2:C5")</f>
        <v>78633</v>
      </c>
      <c r="K2" s="7" cm="1">
        <f t="array" aca="1" ref="K2:K5" ca="1">INDIRECT("'" &amp; K$1 &amp; "'!C2:C5")</f>
        <v>78590</v>
      </c>
      <c r="L2" s="7" cm="1">
        <f t="array" aca="1" ref="L2:L5" ca="1">INDIRECT("'" &amp; L$1 &amp; "'!C2:C5")</f>
        <v>78698</v>
      </c>
      <c r="M2" s="7" cm="1">
        <f t="array" aca="1" ref="M2:M5" ca="1">INDIRECT("'" &amp; M$1 &amp; "'!C2:C5")</f>
        <v>78575</v>
      </c>
      <c r="N2" s="7" cm="1">
        <f t="array" aca="1" ref="N2:N5" ca="1">INDIRECT("'" &amp; N$1 &amp; "'!C2:C5")</f>
        <v>78467</v>
      </c>
      <c r="O2" s="7" cm="1">
        <f t="array" aca="1" ref="O2:O5" ca="1">INDIRECT("'" &amp; O$1 &amp; "'!C2:C5")</f>
        <v>78299</v>
      </c>
      <c r="P2" s="7" cm="1">
        <f t="array" aca="1" ref="P2:P5" ca="1">INDIRECT("'" &amp; P$1 &amp; "'!C2:C5")</f>
        <v>78139</v>
      </c>
      <c r="Q2" s="7" cm="1">
        <f t="array" aca="1" ref="Q2:Q5" ca="1">INDIRECT("'" &amp; Q$1 &amp; "'!C2:C5")</f>
        <v>78070</v>
      </c>
      <c r="R2" s="7" cm="1">
        <f t="array" aca="1" ref="R2:R5" ca="1">INDIRECT("'" &amp; R$1 &amp; "'!C2:C5")</f>
        <v>77957</v>
      </c>
      <c r="S2" s="7" cm="1">
        <f t="array" aca="1" ref="S2:S5" ca="1">INDIRECT("'" &amp; S$1 &amp; "'!C2:C5")</f>
        <v>77811</v>
      </c>
      <c r="T2" s="7" cm="1">
        <f t="array" aca="1" ref="T2:T5" ca="1">INDIRECT("'" &amp; T$1 &amp; "'!C2:C5")</f>
        <v>77642</v>
      </c>
      <c r="U2" s="7" cm="1">
        <f t="array" aca="1" ref="U2:U5" ca="1">INDIRECT("'" &amp; U$1 &amp; "'!C2:C5")</f>
        <v>77518</v>
      </c>
      <c r="V2" s="1"/>
    </row>
    <row r="3" spans="1:22" x14ac:dyDescent="0.25">
      <c r="A3" s="2" t="s">
        <v>2</v>
      </c>
      <c r="B3" s="7">
        <f ca="1"/>
        <v>3012</v>
      </c>
      <c r="C3" s="7">
        <f ca="1"/>
        <v>3023</v>
      </c>
      <c r="D3" s="7">
        <f ca="1"/>
        <v>3041</v>
      </c>
      <c r="E3" s="7">
        <f ca="1"/>
        <v>3044</v>
      </c>
      <c r="F3" s="7">
        <f ca="1"/>
        <v>3035</v>
      </c>
      <c r="G3" s="7">
        <f ca="1"/>
        <v>3024</v>
      </c>
      <c r="H3" s="7">
        <f ca="1"/>
        <v>3022</v>
      </c>
      <c r="I3" s="7">
        <f ca="1"/>
        <v>3034</v>
      </c>
      <c r="J3" s="7">
        <f ca="1"/>
        <v>3041</v>
      </c>
      <c r="K3" s="7">
        <f ca="1"/>
        <v>3015</v>
      </c>
      <c r="L3" s="7">
        <f ca="1"/>
        <v>3052</v>
      </c>
      <c r="M3" s="7">
        <f ca="1"/>
        <v>3031</v>
      </c>
      <c r="N3" s="7">
        <f ca="1"/>
        <v>3019</v>
      </c>
      <c r="O3" s="7">
        <f ca="1"/>
        <v>2994</v>
      </c>
      <c r="P3" s="7">
        <f ca="1"/>
        <v>2994</v>
      </c>
      <c r="Q3" s="7">
        <f ca="1"/>
        <v>2980</v>
      </c>
      <c r="R3" s="7">
        <f ca="1"/>
        <v>2951</v>
      </c>
      <c r="S3" s="7">
        <f ca="1"/>
        <v>2952</v>
      </c>
      <c r="T3" s="7">
        <f ca="1"/>
        <v>2949</v>
      </c>
      <c r="U3" s="7">
        <f ca="1"/>
        <v>2957</v>
      </c>
      <c r="V3" s="2"/>
    </row>
    <row r="4" spans="1:22" x14ac:dyDescent="0.25">
      <c r="A4" s="1" t="s">
        <v>3</v>
      </c>
      <c r="B4" s="7">
        <f ca="1"/>
        <v>1637</v>
      </c>
      <c r="C4" s="7">
        <f ca="1"/>
        <v>1652</v>
      </c>
      <c r="D4" s="7">
        <f ca="1"/>
        <v>1659</v>
      </c>
      <c r="E4" s="7">
        <f ca="1"/>
        <v>1664</v>
      </c>
      <c r="F4" s="7">
        <f ca="1"/>
        <v>1673</v>
      </c>
      <c r="G4" s="7">
        <f ca="1"/>
        <v>1669</v>
      </c>
      <c r="H4" s="7">
        <f ca="1"/>
        <v>1676</v>
      </c>
      <c r="I4" s="7">
        <f ca="1"/>
        <v>1689</v>
      </c>
      <c r="J4" s="7">
        <f ca="1"/>
        <v>1693</v>
      </c>
      <c r="K4" s="7">
        <f ca="1"/>
        <v>1699</v>
      </c>
      <c r="L4" s="7">
        <f ca="1"/>
        <v>1561</v>
      </c>
      <c r="M4" s="7">
        <f ca="1"/>
        <v>1583</v>
      </c>
      <c r="N4" s="7">
        <f ca="1"/>
        <v>1594</v>
      </c>
      <c r="O4" s="7">
        <f ca="1"/>
        <v>1602</v>
      </c>
      <c r="P4" s="7">
        <f ca="1"/>
        <v>1619</v>
      </c>
      <c r="Q4" s="7">
        <f ca="1"/>
        <v>1621</v>
      </c>
      <c r="R4" s="7">
        <f ca="1"/>
        <v>1621</v>
      </c>
      <c r="S4" s="7">
        <f ca="1"/>
        <v>1618</v>
      </c>
      <c r="T4" s="7">
        <f ca="1"/>
        <v>1623</v>
      </c>
      <c r="U4" s="7">
        <f ca="1"/>
        <v>1616</v>
      </c>
      <c r="V4" s="1"/>
    </row>
    <row r="5" spans="1:22" x14ac:dyDescent="0.25">
      <c r="A5" s="2" t="s">
        <v>4</v>
      </c>
      <c r="B5" s="7">
        <f ca="1"/>
        <v>759</v>
      </c>
      <c r="C5" s="7">
        <f ca="1"/>
        <v>759</v>
      </c>
      <c r="D5" s="7">
        <f ca="1"/>
        <v>769</v>
      </c>
      <c r="E5" s="7">
        <f ca="1"/>
        <v>775</v>
      </c>
      <c r="F5" s="7">
        <f ca="1"/>
        <v>785</v>
      </c>
      <c r="G5" s="7">
        <f ca="1"/>
        <v>791</v>
      </c>
      <c r="H5" s="7">
        <f ca="1"/>
        <v>795</v>
      </c>
      <c r="I5" s="7">
        <f ca="1"/>
        <v>793</v>
      </c>
      <c r="J5" s="7">
        <f ca="1"/>
        <v>794</v>
      </c>
      <c r="K5" s="7">
        <f ca="1"/>
        <v>805</v>
      </c>
      <c r="L5" s="7">
        <f ca="1"/>
        <v>774</v>
      </c>
      <c r="M5" s="7">
        <f ca="1"/>
        <v>770</v>
      </c>
      <c r="N5" s="7">
        <f ca="1"/>
        <v>781</v>
      </c>
      <c r="O5" s="7">
        <f ca="1"/>
        <v>783</v>
      </c>
      <c r="P5" s="7">
        <f ca="1"/>
        <v>784</v>
      </c>
      <c r="Q5" s="7">
        <f ca="1"/>
        <v>792</v>
      </c>
      <c r="R5" s="7">
        <f ca="1"/>
        <v>796</v>
      </c>
      <c r="S5" s="7">
        <f ca="1"/>
        <v>799</v>
      </c>
      <c r="T5" s="7">
        <f ca="1"/>
        <v>801</v>
      </c>
      <c r="U5" s="7">
        <f ca="1"/>
        <v>802</v>
      </c>
      <c r="V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workbookViewId="0">
      <selection activeCell="D12" sqref="D12"/>
    </sheetView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81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5" t="s">
        <v>61</v>
      </c>
      <c r="B2" cm="1">
        <f t="array" aca="1" ref="B2:B3" ca="1">INDIRECT("'" &amp; B$1 &amp; "'!C10:C11")</f>
        <v>46026</v>
      </c>
      <c r="C2" cm="1">
        <f t="array" aca="1" ref="C2:C3" ca="1">INDIRECT("'" &amp; C$1 &amp; "'!C10:C11")</f>
        <v>46233</v>
      </c>
      <c r="D2" cm="1">
        <f t="array" aca="1" ref="D2:D3" ca="1">INDIRECT("'" &amp; D$1 &amp; "'!C10:C11")</f>
        <v>46253</v>
      </c>
      <c r="E2" cm="1">
        <f t="array" aca="1" ref="E2:E3" ca="1">INDIRECT("'" &amp; E$1 &amp; "'!C10:C11")</f>
        <v>46325</v>
      </c>
      <c r="F2" cm="1">
        <f t="array" aca="1" ref="F2:F3" ca="1">INDIRECT("'" &amp; F$1 &amp; "'!C10:C11")</f>
        <v>46387</v>
      </c>
      <c r="G2" cm="1">
        <f t="array" aca="1" ref="G2:G3" ca="1">INDIRECT("'" &amp; G$1 &amp; "'!C10:C11")</f>
        <v>46386</v>
      </c>
      <c r="H2" cm="1">
        <f t="array" aca="1" ref="H2:H3" ca="1">INDIRECT("'" &amp; H$1 &amp; "'!C10:C11")</f>
        <v>46357</v>
      </c>
      <c r="I2" cm="1">
        <f t="array" aca="1" ref="I2:I3" ca="1">INDIRECT("'" &amp; I$1 &amp; "'!C10:C11")</f>
        <v>46299</v>
      </c>
      <c r="J2" cm="1">
        <f t="array" aca="1" ref="J2:J3" ca="1">INDIRECT("'" &amp; J$1 &amp; "'!C10:C11")</f>
        <v>46248</v>
      </c>
      <c r="K2" cm="1">
        <f t="array" aca="1" ref="K2:K3" ca="1">INDIRECT("'" &amp; K$1 &amp; "'!C10:C11")</f>
        <v>46233</v>
      </c>
      <c r="L2" cm="1">
        <f t="array" aca="1" ref="L2:L3" ca="1">INDIRECT("'" &amp; L$1 &amp; "'!C10:C11")</f>
        <v>46255</v>
      </c>
      <c r="M2" cm="1">
        <f t="array" aca="1" ref="M2:M3" ca="1">INDIRECT("'" &amp; M$1 &amp; "'!C10:C11")</f>
        <v>46207</v>
      </c>
      <c r="N2" cm="1">
        <f t="array" aca="1" ref="N2:N3" ca="1">INDIRECT("'" &amp; N$1 &amp; "'!C10:C11")</f>
        <v>46173</v>
      </c>
      <c r="O2" cm="1">
        <f t="array" aca="1" ref="O2:O3" ca="1">INDIRECT("'" &amp; O$1 &amp; "'!C10:C11")</f>
        <v>46108</v>
      </c>
      <c r="P2" cm="1">
        <f t="array" aca="1" ref="P2:P3" ca="1">INDIRECT("'" &amp; P$1 &amp; "'!C10:C11")</f>
        <v>46046</v>
      </c>
      <c r="Q2" cm="1">
        <f t="array" aca="1" ref="Q2:Q3" ca="1">INDIRECT("'" &amp; Q$1 &amp; "'!C10:C11")</f>
        <v>46054</v>
      </c>
      <c r="R2" cm="1">
        <f t="array" aca="1" ref="R2:R3" ca="1">INDIRECT("'" &amp; R$1 &amp; "'!C10:C11")</f>
        <v>46009</v>
      </c>
      <c r="S2" cm="1">
        <f t="array" aca="1" ref="S2:S3" ca="1">INDIRECT("'" &amp; S$1 &amp; "'!C10:C11")</f>
        <v>45944</v>
      </c>
      <c r="T2" cm="1">
        <f t="array" aca="1" ref="T2:T3" ca="1">INDIRECT("'" &amp; T$1 &amp; "'!C10:C11")</f>
        <v>45898</v>
      </c>
      <c r="U2" cm="1">
        <f t="array" aca="1" ref="U2:U3" ca="1">INDIRECT("'" &amp; U$1 &amp; "'!C10:C11")</f>
        <v>45832</v>
      </c>
    </row>
    <row r="3" spans="1:22" x14ac:dyDescent="0.25">
      <c r="A3" s="6" t="s">
        <v>60</v>
      </c>
      <c r="B3">
        <f ca="1"/>
        <v>37840</v>
      </c>
      <c r="C3">
        <f ca="1"/>
        <v>37973</v>
      </c>
      <c r="D3">
        <f ca="1"/>
        <v>38013</v>
      </c>
      <c r="E3">
        <f ca="1"/>
        <v>38040</v>
      </c>
      <c r="F3">
        <f ca="1"/>
        <v>38082</v>
      </c>
      <c r="G3">
        <f ca="1"/>
        <v>38032</v>
      </c>
      <c r="H3">
        <f ca="1"/>
        <v>37969</v>
      </c>
      <c r="I3">
        <f ca="1"/>
        <v>37929</v>
      </c>
      <c r="J3">
        <f ca="1"/>
        <v>37913</v>
      </c>
      <c r="K3">
        <f ca="1"/>
        <v>37876</v>
      </c>
      <c r="L3">
        <f ca="1"/>
        <v>37830</v>
      </c>
      <c r="M3">
        <f ca="1"/>
        <v>37752</v>
      </c>
      <c r="N3">
        <f ca="1"/>
        <v>37688</v>
      </c>
      <c r="O3">
        <f ca="1"/>
        <v>37570</v>
      </c>
      <c r="P3">
        <f ca="1"/>
        <v>37490</v>
      </c>
      <c r="Q3">
        <f ca="1"/>
        <v>37409</v>
      </c>
      <c r="R3">
        <f ca="1"/>
        <v>37316</v>
      </c>
      <c r="S3">
        <f ca="1"/>
        <v>37236</v>
      </c>
      <c r="T3">
        <f ca="1"/>
        <v>37117</v>
      </c>
      <c r="U3">
        <f ca="1"/>
        <v>37061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workbookViewId="0">
      <selection activeCell="A11" sqref="A11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1203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5" t="s">
        <v>87</v>
      </c>
      <c r="B2" cm="1">
        <f t="array" aca="1" ref="B2:B12" ca="1">INDIRECT("'" &amp; B$1 &amp; "'!C12:C22")</f>
        <v>151</v>
      </c>
      <c r="C2" cm="1">
        <f t="array" aca="1" ref="C2:C12" ca="1">INDIRECT("'" &amp; C$1 &amp; "'!C12:C22")</f>
        <v>156</v>
      </c>
      <c r="D2" cm="1">
        <f t="array" aca="1" ref="D2:D12" ca="1">INDIRECT("'" &amp; D$1 &amp; "'!C12:C22")</f>
        <v>154</v>
      </c>
      <c r="E2" cm="1">
        <f t="array" aca="1" ref="E2:E12" ca="1">INDIRECT("'" &amp; E$1 &amp; "'!C12:C22")</f>
        <v>155</v>
      </c>
      <c r="F2" cm="1">
        <f t="array" aca="1" ref="F2:F12" ca="1">INDIRECT("'" &amp; F$1 &amp; "'!C12:C22")</f>
        <v>156</v>
      </c>
      <c r="G2" cm="1">
        <f t="array" aca="1" ref="G2:G12" ca="1">INDIRECT("'" &amp; G$1 &amp; "'!C12:C22")</f>
        <v>153</v>
      </c>
      <c r="H2" cm="1">
        <f t="array" aca="1" ref="H2:H12" ca="1">INDIRECT("'" &amp; H$1 &amp; "'!C12:C22")</f>
        <v>153</v>
      </c>
      <c r="I2" cm="1">
        <f t="array" aca="1" ref="I2:I12" ca="1">INDIRECT("'" &amp; I$1 &amp; "'!C12:C22")</f>
        <v>157</v>
      </c>
      <c r="J2" cm="1">
        <f t="array" aca="1" ref="J2:J12" ca="1">INDIRECT("'" &amp; J$1 &amp; "'!C12:C22")</f>
        <v>151</v>
      </c>
      <c r="K2" cm="1">
        <f t="array" aca="1" ref="K2:K12" ca="1">INDIRECT("'" &amp; K$1 &amp; "'!C12:C22")</f>
        <v>155</v>
      </c>
      <c r="L2" cm="1">
        <f t="array" aca="1" ref="L2:L12" ca="1">INDIRECT("'" &amp; L$1 &amp; "'!C12:C22")</f>
        <v>158</v>
      </c>
      <c r="M2" cm="1">
        <f t="array" aca="1" ref="M2:M12" ca="1">INDIRECT("'" &amp; M$1 &amp; "'!C12:C22")</f>
        <v>164</v>
      </c>
      <c r="N2" cm="1">
        <f t="array" aca="1" ref="N2:N12" ca="1">INDIRECT("'" &amp; N$1 &amp; "'!C12:C22")</f>
        <v>171</v>
      </c>
      <c r="O2" cm="1">
        <f t="array" aca="1" ref="O2:O12" ca="1">INDIRECT("'" &amp; O$1 &amp; "'!C12:C22")</f>
        <v>177</v>
      </c>
      <c r="P2" cm="1">
        <f t="array" aca="1" ref="P2:P12" ca="1">INDIRECT("'" &amp; P$1 &amp; "'!C12:C22")</f>
        <v>183</v>
      </c>
      <c r="Q2" cm="1">
        <f t="array" aca="1" ref="Q2:Q12" ca="1">INDIRECT("'" &amp; Q$1 &amp; "'!C12:C22")</f>
        <v>193</v>
      </c>
      <c r="R2" cm="1">
        <f t="array" aca="1" ref="R2:R12" ca="1">INDIRECT("'" &amp; R$1 &amp; "'!C12:C22")</f>
        <v>197</v>
      </c>
      <c r="S2" cm="1">
        <f t="array" aca="1" ref="S2:S12" ca="1">INDIRECT("'" &amp; S$1 &amp; "'!C12:C22")</f>
        <v>206</v>
      </c>
      <c r="T2" cm="1">
        <f t="array" aca="1" ref="T2:T12" ca="1">INDIRECT("'" &amp; T$1 &amp; "'!C12:C22")</f>
        <v>221</v>
      </c>
      <c r="U2" cm="1">
        <f t="array" aca="1" ref="U2:U12" ca="1">INDIRECT("'" &amp; U$1 &amp; "'!C12:C22")</f>
        <v>220</v>
      </c>
      <c r="V2" t="e" cm="1">
        <f t="array" aca="1" ref="V2" ca="1">INDIRECT("'" &amp; V$1 &amp; "'!C12:C22")</f>
        <v>#REF!</v>
      </c>
    </row>
    <row r="3" spans="1:22" x14ac:dyDescent="0.25">
      <c r="A3" s="6" t="s">
        <v>90</v>
      </c>
      <c r="B3">
        <f ca="1"/>
        <v>1608</v>
      </c>
      <c r="C3">
        <f ca="1"/>
        <v>1644</v>
      </c>
      <c r="D3">
        <f ca="1"/>
        <v>1634</v>
      </c>
      <c r="E3">
        <f ca="1"/>
        <v>1645</v>
      </c>
      <c r="F3">
        <f ca="1"/>
        <v>1662</v>
      </c>
      <c r="G3">
        <f ca="1"/>
        <v>1656</v>
      </c>
      <c r="H3">
        <f ca="1"/>
        <v>1657</v>
      </c>
      <c r="I3">
        <f ca="1"/>
        <v>1636</v>
      </c>
      <c r="J3">
        <f ca="1"/>
        <v>1627</v>
      </c>
      <c r="K3">
        <f ca="1"/>
        <v>1632</v>
      </c>
      <c r="L3">
        <f ca="1"/>
        <v>1623</v>
      </c>
      <c r="M3">
        <f ca="1"/>
        <v>1626</v>
      </c>
      <c r="N3">
        <f ca="1"/>
        <v>1635</v>
      </c>
      <c r="O3">
        <f ca="1"/>
        <v>1634</v>
      </c>
      <c r="P3">
        <f ca="1"/>
        <v>1634</v>
      </c>
      <c r="Q3">
        <f ca="1"/>
        <v>1647</v>
      </c>
      <c r="R3">
        <f ca="1"/>
        <v>1641</v>
      </c>
      <c r="S3">
        <f ca="1"/>
        <v>1629</v>
      </c>
      <c r="T3">
        <f ca="1"/>
        <v>1620</v>
      </c>
      <c r="U3">
        <f ca="1"/>
        <v>1621</v>
      </c>
    </row>
    <row r="4" spans="1:22" x14ac:dyDescent="0.25">
      <c r="A4" s="5" t="s">
        <v>93</v>
      </c>
      <c r="B4">
        <f ca="1"/>
        <v>5762</v>
      </c>
      <c r="C4">
        <f ca="1"/>
        <v>5788</v>
      </c>
      <c r="D4">
        <f ca="1"/>
        <v>5787</v>
      </c>
      <c r="E4">
        <f ca="1"/>
        <v>5793</v>
      </c>
      <c r="F4">
        <f ca="1"/>
        <v>5817</v>
      </c>
      <c r="G4">
        <f ca="1"/>
        <v>5824</v>
      </c>
      <c r="H4">
        <f ca="1"/>
        <v>5851</v>
      </c>
      <c r="I4">
        <f ca="1"/>
        <v>5863</v>
      </c>
      <c r="J4">
        <f ca="1"/>
        <v>5889</v>
      </c>
      <c r="K4">
        <f ca="1"/>
        <v>5887</v>
      </c>
      <c r="L4">
        <f ca="1"/>
        <v>5936</v>
      </c>
      <c r="M4">
        <f ca="1"/>
        <v>5941</v>
      </c>
      <c r="N4">
        <f ca="1"/>
        <v>5936</v>
      </c>
      <c r="O4">
        <f ca="1"/>
        <v>5951</v>
      </c>
      <c r="P4">
        <f ca="1"/>
        <v>5950</v>
      </c>
      <c r="Q4">
        <f ca="1"/>
        <v>5961</v>
      </c>
      <c r="R4">
        <f ca="1"/>
        <v>5964</v>
      </c>
      <c r="S4">
        <f ca="1"/>
        <v>5953</v>
      </c>
      <c r="T4">
        <f ca="1"/>
        <v>5949</v>
      </c>
      <c r="U4">
        <f ca="1"/>
        <v>5929</v>
      </c>
    </row>
    <row r="5" spans="1:22" x14ac:dyDescent="0.25">
      <c r="A5" s="6" t="s">
        <v>96</v>
      </c>
      <c r="B5">
        <f ca="1"/>
        <v>6114</v>
      </c>
      <c r="C5">
        <f ca="1"/>
        <v>6155</v>
      </c>
      <c r="D5">
        <f ca="1"/>
        <v>6210</v>
      </c>
      <c r="E5">
        <f ca="1"/>
        <v>6239</v>
      </c>
      <c r="F5">
        <f ca="1"/>
        <v>6238</v>
      </c>
      <c r="G5">
        <f ca="1"/>
        <v>6273</v>
      </c>
      <c r="H5">
        <f ca="1"/>
        <v>6280</v>
      </c>
      <c r="I5">
        <f ca="1"/>
        <v>6290</v>
      </c>
      <c r="J5">
        <f ca="1"/>
        <v>6326</v>
      </c>
      <c r="K5">
        <f ca="1"/>
        <v>6376</v>
      </c>
      <c r="L5">
        <f ca="1"/>
        <v>6381</v>
      </c>
      <c r="M5">
        <f ca="1"/>
        <v>6410</v>
      </c>
      <c r="N5">
        <f ca="1"/>
        <v>6437</v>
      </c>
      <c r="O5">
        <f ca="1"/>
        <v>6460</v>
      </c>
      <c r="P5">
        <f ca="1"/>
        <v>6480</v>
      </c>
      <c r="Q5">
        <f ca="1"/>
        <v>6503</v>
      </c>
      <c r="R5">
        <f ca="1"/>
        <v>6513</v>
      </c>
      <c r="S5">
        <f ca="1"/>
        <v>6545</v>
      </c>
      <c r="T5">
        <f ca="1"/>
        <v>6562</v>
      </c>
      <c r="U5">
        <f ca="1"/>
        <v>6584</v>
      </c>
    </row>
    <row r="6" spans="1:22" x14ac:dyDescent="0.25">
      <c r="A6" s="5" t="s">
        <v>99</v>
      </c>
      <c r="B6">
        <f ca="1"/>
        <v>6367</v>
      </c>
      <c r="C6">
        <f ca="1"/>
        <v>6413</v>
      </c>
      <c r="D6">
        <f ca="1"/>
        <v>6410</v>
      </c>
      <c r="E6">
        <f ca="1"/>
        <v>6419</v>
      </c>
      <c r="F6">
        <f ca="1"/>
        <v>6449</v>
      </c>
      <c r="G6">
        <f ca="1"/>
        <v>6457</v>
      </c>
      <c r="H6">
        <f ca="1"/>
        <v>6477</v>
      </c>
      <c r="I6">
        <f ca="1"/>
        <v>6493</v>
      </c>
      <c r="J6">
        <f ca="1"/>
        <v>6494</v>
      </c>
      <c r="K6">
        <f ca="1"/>
        <v>6473</v>
      </c>
      <c r="L6">
        <f ca="1"/>
        <v>6485</v>
      </c>
      <c r="M6">
        <f ca="1"/>
        <v>6471</v>
      </c>
      <c r="N6">
        <f ca="1"/>
        <v>6480</v>
      </c>
      <c r="O6">
        <f ca="1"/>
        <v>6484</v>
      </c>
      <c r="P6">
        <f ca="1"/>
        <v>6482</v>
      </c>
      <c r="Q6">
        <f ca="1"/>
        <v>6473</v>
      </c>
      <c r="R6">
        <f ca="1"/>
        <v>6472</v>
      </c>
      <c r="S6">
        <f ca="1"/>
        <v>6510</v>
      </c>
      <c r="T6">
        <f ca="1"/>
        <v>6513</v>
      </c>
      <c r="U6">
        <f ca="1"/>
        <v>6497</v>
      </c>
    </row>
    <row r="7" spans="1:22" x14ac:dyDescent="0.25">
      <c r="A7" s="6" t="s">
        <v>102</v>
      </c>
      <c r="B7">
        <f ca="1"/>
        <v>7791</v>
      </c>
      <c r="C7">
        <f ca="1"/>
        <v>7786</v>
      </c>
      <c r="D7">
        <f ca="1"/>
        <v>7812</v>
      </c>
      <c r="E7">
        <f ca="1"/>
        <v>7812</v>
      </c>
      <c r="F7">
        <f ca="1"/>
        <v>7826</v>
      </c>
      <c r="G7">
        <f ca="1"/>
        <v>7854</v>
      </c>
      <c r="H7">
        <f ca="1"/>
        <v>7834</v>
      </c>
      <c r="I7">
        <f ca="1"/>
        <v>7818</v>
      </c>
      <c r="J7">
        <f ca="1"/>
        <v>7825</v>
      </c>
      <c r="K7">
        <f ca="1"/>
        <v>7842</v>
      </c>
      <c r="L7">
        <f ca="1"/>
        <v>7844</v>
      </c>
      <c r="M7">
        <f ca="1"/>
        <v>7827</v>
      </c>
      <c r="N7">
        <f ca="1"/>
        <v>7784</v>
      </c>
      <c r="O7">
        <f ca="1"/>
        <v>7758</v>
      </c>
      <c r="P7">
        <f ca="1"/>
        <v>7759</v>
      </c>
      <c r="Q7">
        <f ca="1"/>
        <v>7772</v>
      </c>
      <c r="R7">
        <f ca="1"/>
        <v>7744</v>
      </c>
      <c r="S7">
        <f ca="1"/>
        <v>7706</v>
      </c>
      <c r="T7">
        <f ca="1"/>
        <v>7700</v>
      </c>
      <c r="U7">
        <f ca="1"/>
        <v>7706</v>
      </c>
    </row>
    <row r="8" spans="1:22" x14ac:dyDescent="0.25">
      <c r="A8" s="5" t="s">
        <v>105</v>
      </c>
      <c r="B8">
        <f ca="1"/>
        <v>8593</v>
      </c>
      <c r="C8">
        <f ca="1"/>
        <v>8660</v>
      </c>
      <c r="D8">
        <f ca="1"/>
        <v>8653</v>
      </c>
      <c r="E8">
        <f ca="1"/>
        <v>8659</v>
      </c>
      <c r="F8">
        <f ca="1"/>
        <v>8671</v>
      </c>
      <c r="G8">
        <f ca="1"/>
        <v>8647</v>
      </c>
      <c r="H8">
        <f ca="1"/>
        <v>8666</v>
      </c>
      <c r="I8">
        <f ca="1"/>
        <v>8675</v>
      </c>
      <c r="J8">
        <f ca="1"/>
        <v>8668</v>
      </c>
      <c r="K8">
        <f ca="1"/>
        <v>8670</v>
      </c>
      <c r="L8">
        <f ca="1"/>
        <v>8710</v>
      </c>
      <c r="M8">
        <f ca="1"/>
        <v>8737</v>
      </c>
      <c r="N8">
        <f ca="1"/>
        <v>8768</v>
      </c>
      <c r="O8">
        <f ca="1"/>
        <v>8784</v>
      </c>
      <c r="P8">
        <f ca="1"/>
        <v>8767</v>
      </c>
      <c r="Q8">
        <f ca="1"/>
        <v>8791</v>
      </c>
      <c r="R8">
        <f ca="1"/>
        <v>8822</v>
      </c>
      <c r="S8">
        <f ca="1"/>
        <v>8845</v>
      </c>
      <c r="T8">
        <f ca="1"/>
        <v>8881</v>
      </c>
      <c r="U8">
        <f ca="1"/>
        <v>8900</v>
      </c>
    </row>
    <row r="9" spans="1:22" x14ac:dyDescent="0.25">
      <c r="A9" s="6" t="s">
        <v>108</v>
      </c>
      <c r="B9">
        <f ca="1"/>
        <v>10305</v>
      </c>
      <c r="C9">
        <f ca="1"/>
        <v>10331</v>
      </c>
      <c r="D9">
        <f ca="1"/>
        <v>10312</v>
      </c>
      <c r="E9">
        <f ca="1"/>
        <v>10312</v>
      </c>
      <c r="F9">
        <f ca="1"/>
        <v>10286</v>
      </c>
      <c r="G9">
        <f ca="1"/>
        <v>10271</v>
      </c>
      <c r="H9">
        <f ca="1"/>
        <v>10211</v>
      </c>
      <c r="I9">
        <f ca="1"/>
        <v>10161</v>
      </c>
      <c r="J9">
        <f ca="1"/>
        <v>10168</v>
      </c>
      <c r="K9">
        <f ca="1"/>
        <v>10116</v>
      </c>
      <c r="L9">
        <f ca="1"/>
        <v>10116</v>
      </c>
      <c r="M9">
        <f ca="1"/>
        <v>10079</v>
      </c>
      <c r="N9">
        <f ca="1"/>
        <v>10065</v>
      </c>
      <c r="O9">
        <f ca="1"/>
        <v>10072</v>
      </c>
      <c r="P9">
        <f ca="1"/>
        <v>10036</v>
      </c>
      <c r="Q9">
        <f ca="1"/>
        <v>10008</v>
      </c>
      <c r="R9">
        <f ca="1"/>
        <v>9967</v>
      </c>
      <c r="S9">
        <f ca="1"/>
        <v>9936</v>
      </c>
      <c r="T9">
        <f ca="1"/>
        <v>9879</v>
      </c>
      <c r="U9">
        <f ca="1"/>
        <v>9875</v>
      </c>
    </row>
    <row r="10" spans="1:22" x14ac:dyDescent="0.25">
      <c r="A10" s="5" t="s">
        <v>111</v>
      </c>
      <c r="B10">
        <f ca="1"/>
        <v>37175</v>
      </c>
      <c r="C10">
        <f ca="1"/>
        <v>37273</v>
      </c>
      <c r="D10">
        <f ca="1"/>
        <v>37294</v>
      </c>
      <c r="E10">
        <f ca="1"/>
        <v>37331</v>
      </c>
      <c r="F10">
        <f ca="1"/>
        <v>37364</v>
      </c>
      <c r="G10">
        <f ca="1"/>
        <v>37283</v>
      </c>
      <c r="H10">
        <f ca="1"/>
        <v>37197</v>
      </c>
      <c r="I10">
        <f ca="1"/>
        <v>37135</v>
      </c>
      <c r="J10">
        <f ca="1"/>
        <v>37013</v>
      </c>
      <c r="K10">
        <f ca="1"/>
        <v>36958</v>
      </c>
      <c r="L10">
        <f ca="1"/>
        <v>36832</v>
      </c>
      <c r="M10">
        <f ca="1"/>
        <v>36704</v>
      </c>
      <c r="N10">
        <f ca="1"/>
        <v>36585</v>
      </c>
      <c r="O10">
        <f ca="1"/>
        <v>36358</v>
      </c>
      <c r="P10">
        <f ca="1"/>
        <v>36245</v>
      </c>
      <c r="Q10">
        <f ca="1"/>
        <v>36115</v>
      </c>
      <c r="R10">
        <f ca="1"/>
        <v>36005</v>
      </c>
      <c r="S10">
        <f ca="1"/>
        <v>35850</v>
      </c>
      <c r="T10">
        <f ca="1"/>
        <v>35690</v>
      </c>
      <c r="U10">
        <f ca="1"/>
        <v>35561</v>
      </c>
    </row>
    <row r="11" spans="1:22" x14ac:dyDescent="0.25">
      <c r="A11" s="6" t="s">
        <v>114</v>
      </c>
      <c r="B11">
        <f ca="1"/>
        <v>14832</v>
      </c>
      <c r="C11">
        <f ca="1"/>
        <v>14932</v>
      </c>
      <c r="D11">
        <f ca="1"/>
        <v>14985</v>
      </c>
      <c r="E11">
        <f ca="1"/>
        <v>15047</v>
      </c>
      <c r="F11">
        <f ca="1"/>
        <v>15095</v>
      </c>
      <c r="G11">
        <f ca="1"/>
        <v>15115</v>
      </c>
      <c r="H11">
        <f ca="1"/>
        <v>15163</v>
      </c>
      <c r="I11">
        <f ca="1"/>
        <v>15174</v>
      </c>
      <c r="J11">
        <f ca="1"/>
        <v>15208</v>
      </c>
      <c r="K11">
        <f ca="1"/>
        <v>15251</v>
      </c>
      <c r="L11">
        <f ca="1"/>
        <v>15304</v>
      </c>
      <c r="M11">
        <f ca="1"/>
        <v>15352</v>
      </c>
      <c r="N11">
        <f ca="1"/>
        <v>15395</v>
      </c>
      <c r="O11">
        <f ca="1"/>
        <v>15429</v>
      </c>
      <c r="P11">
        <f ca="1"/>
        <v>15462</v>
      </c>
      <c r="Q11">
        <f ca="1"/>
        <v>15520</v>
      </c>
      <c r="R11">
        <f ca="1"/>
        <v>15525</v>
      </c>
      <c r="S11">
        <f ca="1"/>
        <v>15555</v>
      </c>
      <c r="T11">
        <f ca="1"/>
        <v>15586</v>
      </c>
      <c r="U11">
        <f ca="1"/>
        <v>15581</v>
      </c>
    </row>
    <row r="12" spans="1:22" x14ac:dyDescent="0.25">
      <c r="A12" s="5" t="s">
        <v>117</v>
      </c>
      <c r="B12">
        <f ca="1"/>
        <v>69034</v>
      </c>
      <c r="C12">
        <f ca="1"/>
        <v>69274</v>
      </c>
      <c r="D12">
        <f ca="1"/>
        <v>69281</v>
      </c>
      <c r="E12">
        <f ca="1"/>
        <v>69318</v>
      </c>
      <c r="F12">
        <f ca="1"/>
        <v>69374</v>
      </c>
      <c r="G12">
        <f ca="1"/>
        <v>69303</v>
      </c>
      <c r="H12">
        <f ca="1"/>
        <v>69163</v>
      </c>
      <c r="I12">
        <f ca="1"/>
        <v>69054</v>
      </c>
      <c r="J12">
        <f ca="1"/>
        <v>68953</v>
      </c>
      <c r="K12">
        <f ca="1"/>
        <v>68858</v>
      </c>
      <c r="L12">
        <f ca="1"/>
        <v>68781</v>
      </c>
      <c r="M12">
        <f ca="1"/>
        <v>68607</v>
      </c>
      <c r="N12">
        <f ca="1"/>
        <v>68466</v>
      </c>
      <c r="O12">
        <f ca="1"/>
        <v>68249</v>
      </c>
      <c r="P12">
        <f ca="1"/>
        <v>68074</v>
      </c>
      <c r="Q12">
        <f ca="1"/>
        <v>67943</v>
      </c>
      <c r="R12">
        <f ca="1"/>
        <v>67800</v>
      </c>
      <c r="S12">
        <f ca="1"/>
        <v>67625</v>
      </c>
      <c r="T12">
        <f ca="1"/>
        <v>67429</v>
      </c>
      <c r="U12">
        <f ca="1"/>
        <v>67312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workbookViewId="0">
      <selection activeCell="B1" sqref="A1:V7"/>
    </sheetView>
  </sheetViews>
  <sheetFormatPr baseColWidth="10" defaultRowHeight="15" x14ac:dyDescent="0.25"/>
  <sheetData>
    <row r="1" spans="1:22" x14ac:dyDescent="0.25">
      <c r="A1" t="s">
        <v>120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6" t="s">
        <v>121</v>
      </c>
      <c r="B2" cm="1">
        <f t="array" aca="1" ref="B2:B7" ca="1">INDIRECT("'" &amp; B$1 &amp; "'!C23:C28")</f>
        <v>7289</v>
      </c>
      <c r="C2" cm="1">
        <f t="array" aca="1" ref="C2:C7" ca="1">INDIRECT("'" &amp; C$1 &amp; "'!C23:C28")</f>
        <v>7341</v>
      </c>
      <c r="D2" cm="1">
        <f t="array" aca="1" ref="D2:D7" ca="1">INDIRECT("'" &amp; D$1 &amp; "'!C23:C28")</f>
        <v>7354</v>
      </c>
      <c r="E2" cm="1">
        <f t="array" aca="1" ref="E2:E7" ca="1">INDIRECT("'" &amp; E$1 &amp; "'!C23:C28")</f>
        <v>7380</v>
      </c>
      <c r="F2" cm="1">
        <f t="array" aca="1" ref="F2:F7" ca="1">INDIRECT("'" &amp; F$1 &amp; "'!C23:C28")</f>
        <v>7410</v>
      </c>
      <c r="G2" cm="1">
        <f t="array" aca="1" ref="G2:G7" ca="1">INDIRECT("'" &amp; G$1 &amp; "'!C23:C28")</f>
        <v>7436</v>
      </c>
      <c r="H2" cm="1">
        <f t="array" aca="1" ref="H2:H7" ca="1">INDIRECT("'" &amp; H$1 &amp; "'!C23:C28")</f>
        <v>7441</v>
      </c>
      <c r="I2" cm="1">
        <f t="array" aca="1" ref="I2:I7" ca="1">INDIRECT("'" &amp; I$1 &amp; "'!C23:C28")</f>
        <v>7448</v>
      </c>
      <c r="J2" cm="1">
        <f t="array" aca="1" ref="J2:J7" ca="1">INDIRECT("'" &amp; J$1 &amp; "'!C23:C28")</f>
        <v>7454</v>
      </c>
      <c r="K2" cm="1">
        <f t="array" aca="1" ref="K2:K7" ca="1">INDIRECT("'" &amp; K$1 &amp; "'!C23:C28")</f>
        <v>7468</v>
      </c>
      <c r="L2" cm="1">
        <f t="array" aca="1" ref="L2:L7" ca="1">INDIRECT("'" &amp; L$1 &amp; "'!C23:C28")</f>
        <v>7485</v>
      </c>
      <c r="M2" cm="1">
        <f t="array" aca="1" ref="M2:M7" ca="1">INDIRECT("'" &amp; M$1 &amp; "'!C23:C28")</f>
        <v>7504</v>
      </c>
      <c r="N2" cm="1">
        <f t="array" aca="1" ref="N2:N7" ca="1">INDIRECT("'" &amp; N$1 &amp; "'!C23:C28")</f>
        <v>7520</v>
      </c>
      <c r="O2" cm="1">
        <f t="array" aca="1" ref="O2:O7" ca="1">INDIRECT("'" &amp; O$1 &amp; "'!C23:C28")</f>
        <v>7517</v>
      </c>
      <c r="P2" cm="1">
        <f t="array" aca="1" ref="P2:P7" ca="1">INDIRECT("'" &amp; P$1 &amp; "'!C23:C28")</f>
        <v>7511</v>
      </c>
      <c r="Q2" cm="1">
        <f t="array" aca="1" ref="Q2:Q7" ca="1">INDIRECT("'" &amp; Q$1 &amp; "'!C23:C28")</f>
        <v>7526</v>
      </c>
      <c r="R2" cm="1">
        <f t="array" aca="1" ref="R2:R7" ca="1">INDIRECT("'" &amp; R$1 &amp; "'!C23:C28")</f>
        <v>7529</v>
      </c>
      <c r="S2" cm="1">
        <f t="array" aca="1" ref="S2:S7" ca="1">INDIRECT("'" &amp; S$1 &amp; "'!C23:C28")</f>
        <v>7525</v>
      </c>
      <c r="T2" cm="1">
        <f t="array" aca="1" ref="T2:T7" ca="1">INDIRECT("'" &amp; T$1 &amp; "'!C23:C28")</f>
        <v>7516</v>
      </c>
      <c r="U2" cm="1">
        <f t="array" aca="1" ref="U2:U7" ca="1">INDIRECT("'" &amp; U$1 &amp; "'!C23:C28")</f>
        <v>7515</v>
      </c>
      <c r="V2" t="e" cm="1">
        <f t="array" aca="1" ref="V2" ca="1">INDIRECT("'" &amp; V$1 &amp; "'!C23:C28")</f>
        <v>#REF!</v>
      </c>
    </row>
    <row r="3" spans="1:22" x14ac:dyDescent="0.25">
      <c r="A3" s="5" t="s">
        <v>124</v>
      </c>
      <c r="B3">
        <f ca="1"/>
        <v>26693</v>
      </c>
      <c r="C3">
        <f ca="1"/>
        <v>26774</v>
      </c>
      <c r="D3">
        <f ca="1"/>
        <v>26793</v>
      </c>
      <c r="E3">
        <f ca="1"/>
        <v>26836</v>
      </c>
      <c r="F3">
        <f ca="1"/>
        <v>26873</v>
      </c>
      <c r="G3">
        <f ca="1"/>
        <v>26845</v>
      </c>
      <c r="H3">
        <f ca="1"/>
        <v>26808</v>
      </c>
      <c r="I3">
        <f ca="1"/>
        <v>26788</v>
      </c>
      <c r="J3">
        <f ca="1"/>
        <v>26767</v>
      </c>
      <c r="K3">
        <f ca="1"/>
        <v>26735</v>
      </c>
      <c r="L3">
        <f ca="1"/>
        <v>26753</v>
      </c>
      <c r="M3">
        <f ca="1"/>
        <v>26721</v>
      </c>
      <c r="N3">
        <f ca="1"/>
        <v>26690</v>
      </c>
      <c r="O3">
        <f ca="1"/>
        <v>26604</v>
      </c>
      <c r="P3">
        <f ca="1"/>
        <v>26549</v>
      </c>
      <c r="Q3">
        <f ca="1"/>
        <v>26541</v>
      </c>
      <c r="R3">
        <f ca="1"/>
        <v>26508</v>
      </c>
      <c r="S3">
        <f ca="1"/>
        <v>26476</v>
      </c>
      <c r="T3">
        <f ca="1"/>
        <v>26399</v>
      </c>
      <c r="U3">
        <f ca="1"/>
        <v>26319</v>
      </c>
    </row>
    <row r="4" spans="1:22" x14ac:dyDescent="0.25">
      <c r="A4" s="6" t="s">
        <v>127</v>
      </c>
      <c r="B4">
        <f ca="1"/>
        <v>14430</v>
      </c>
      <c r="C4">
        <f ca="1"/>
        <v>14477</v>
      </c>
      <c r="D4">
        <f ca="1"/>
        <v>14510</v>
      </c>
      <c r="E4">
        <f ca="1"/>
        <v>14538</v>
      </c>
      <c r="F4">
        <f ca="1"/>
        <v>14580</v>
      </c>
      <c r="G4">
        <f ca="1"/>
        <v>14594</v>
      </c>
      <c r="H4">
        <f ca="1"/>
        <v>14580</v>
      </c>
      <c r="I4">
        <f ca="1"/>
        <v>14591</v>
      </c>
      <c r="J4">
        <f ca="1"/>
        <v>14613</v>
      </c>
      <c r="K4">
        <f ca="1"/>
        <v>14627</v>
      </c>
      <c r="L4">
        <f ca="1"/>
        <v>14625</v>
      </c>
      <c r="M4">
        <f ca="1"/>
        <v>14597</v>
      </c>
      <c r="N4">
        <f ca="1"/>
        <v>14600</v>
      </c>
      <c r="O4">
        <f ca="1"/>
        <v>14582</v>
      </c>
      <c r="P4">
        <f ca="1"/>
        <v>14559</v>
      </c>
      <c r="Q4">
        <f ca="1"/>
        <v>14543</v>
      </c>
      <c r="R4">
        <f ca="1"/>
        <v>14503</v>
      </c>
      <c r="S4">
        <f ca="1"/>
        <v>14478</v>
      </c>
      <c r="T4">
        <f ca="1"/>
        <v>14465</v>
      </c>
      <c r="U4">
        <f ca="1"/>
        <v>14460</v>
      </c>
    </row>
    <row r="5" spans="1:22" x14ac:dyDescent="0.25">
      <c r="A5" s="5" t="s">
        <v>130</v>
      </c>
      <c r="B5">
        <f ca="1"/>
        <v>5062</v>
      </c>
      <c r="C5">
        <f ca="1"/>
        <v>5084</v>
      </c>
      <c r="D5">
        <f ca="1"/>
        <v>5073</v>
      </c>
      <c r="E5">
        <f ca="1"/>
        <v>5091</v>
      </c>
      <c r="F5">
        <f ca="1"/>
        <v>5090</v>
      </c>
      <c r="G5">
        <f ca="1"/>
        <v>5109</v>
      </c>
      <c r="H5">
        <f ca="1"/>
        <v>5116</v>
      </c>
      <c r="I5">
        <f ca="1"/>
        <v>5105</v>
      </c>
      <c r="J5">
        <f ca="1"/>
        <v>5104</v>
      </c>
      <c r="K5">
        <f ca="1"/>
        <v>5110</v>
      </c>
      <c r="L5">
        <f ca="1"/>
        <v>5113</v>
      </c>
      <c r="M5">
        <f ca="1"/>
        <v>5115</v>
      </c>
      <c r="N5">
        <f ca="1"/>
        <v>5118</v>
      </c>
      <c r="O5">
        <f ca="1"/>
        <v>5123</v>
      </c>
      <c r="P5">
        <f ca="1"/>
        <v>5118</v>
      </c>
      <c r="Q5">
        <f ca="1"/>
        <v>5119</v>
      </c>
      <c r="R5">
        <f ca="1"/>
        <v>5112</v>
      </c>
      <c r="S5">
        <f ca="1"/>
        <v>5120</v>
      </c>
      <c r="T5">
        <f ca="1"/>
        <v>5126</v>
      </c>
      <c r="U5">
        <f ca="1"/>
        <v>5116</v>
      </c>
    </row>
    <row r="6" spans="1:22" x14ac:dyDescent="0.25">
      <c r="A6" s="6" t="s">
        <v>133</v>
      </c>
      <c r="B6">
        <f ca="1"/>
        <v>2978</v>
      </c>
      <c r="C6">
        <f ca="1"/>
        <v>2989</v>
      </c>
      <c r="D6">
        <f ca="1"/>
        <v>2986</v>
      </c>
      <c r="E6">
        <f ca="1"/>
        <v>2993</v>
      </c>
      <c r="F6">
        <f ca="1"/>
        <v>3006</v>
      </c>
      <c r="G6">
        <f ca="1"/>
        <v>3010</v>
      </c>
      <c r="H6">
        <f ca="1"/>
        <v>3013</v>
      </c>
      <c r="I6">
        <f ca="1"/>
        <v>3007</v>
      </c>
      <c r="J6">
        <f ca="1"/>
        <v>2998</v>
      </c>
      <c r="K6">
        <f ca="1"/>
        <v>2999</v>
      </c>
      <c r="L6">
        <f ca="1"/>
        <v>3005</v>
      </c>
      <c r="M6">
        <f ca="1"/>
        <v>2998</v>
      </c>
      <c r="N6">
        <f ca="1"/>
        <v>2990</v>
      </c>
      <c r="O6">
        <f ca="1"/>
        <v>2985</v>
      </c>
      <c r="P6">
        <f ca="1"/>
        <v>2980</v>
      </c>
      <c r="Q6">
        <f ca="1"/>
        <v>2973</v>
      </c>
      <c r="R6">
        <f ca="1"/>
        <v>2961</v>
      </c>
      <c r="S6">
        <f ca="1"/>
        <v>2963</v>
      </c>
      <c r="T6">
        <f ca="1"/>
        <v>2956</v>
      </c>
      <c r="U6">
        <f ca="1"/>
        <v>2961</v>
      </c>
    </row>
    <row r="7" spans="1:22" x14ac:dyDescent="0.25">
      <c r="A7" s="5" t="s">
        <v>136</v>
      </c>
      <c r="B7">
        <f ca="1"/>
        <v>27414</v>
      </c>
      <c r="C7">
        <f ca="1"/>
        <v>27541</v>
      </c>
      <c r="D7">
        <f ca="1"/>
        <v>27550</v>
      </c>
      <c r="E7">
        <f ca="1"/>
        <v>27527</v>
      </c>
      <c r="F7">
        <f ca="1"/>
        <v>27510</v>
      </c>
      <c r="G7">
        <f ca="1"/>
        <v>27424</v>
      </c>
      <c r="H7">
        <f ca="1"/>
        <v>27368</v>
      </c>
      <c r="I7">
        <f ca="1"/>
        <v>27289</v>
      </c>
      <c r="J7">
        <f ca="1"/>
        <v>27225</v>
      </c>
      <c r="K7">
        <f ca="1"/>
        <v>27170</v>
      </c>
      <c r="L7">
        <f ca="1"/>
        <v>27104</v>
      </c>
      <c r="M7">
        <f ca="1"/>
        <v>27024</v>
      </c>
      <c r="N7">
        <f ca="1"/>
        <v>26943</v>
      </c>
      <c r="O7">
        <f ca="1"/>
        <v>26867</v>
      </c>
      <c r="P7">
        <f ca="1"/>
        <v>26819</v>
      </c>
      <c r="Q7">
        <f ca="1"/>
        <v>26761</v>
      </c>
      <c r="R7">
        <f ca="1"/>
        <v>26712</v>
      </c>
      <c r="S7">
        <f ca="1"/>
        <v>26618</v>
      </c>
      <c r="T7">
        <f ca="1"/>
        <v>26553</v>
      </c>
      <c r="U7">
        <f ca="1"/>
        <v>26522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workbookViewId="0">
      <selection activeCell="D6" sqref="A1:V12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1204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6" t="s">
        <v>140</v>
      </c>
      <c r="B2" cm="1">
        <f t="array" aca="1" ref="B2:B12" ca="1">INDIRECT("'" &amp; B$1 &amp; "'!C29:C39")</f>
        <v>37643</v>
      </c>
      <c r="C2" cm="1">
        <f t="array" aca="1" ref="C2:C12" ca="1">INDIRECT("'" &amp; C$1 &amp; "'!C29:C39")</f>
        <v>37775</v>
      </c>
      <c r="D2" cm="1">
        <f t="array" aca="1" ref="D2:D12" ca="1">INDIRECT("'" &amp; D$1 &amp; "'!C29:C39")</f>
        <v>37810</v>
      </c>
      <c r="E2" cm="1">
        <f t="array" aca="1" ref="E2:E12" ca="1">INDIRECT("'" &amp; E$1 &amp; "'!C29:C39")</f>
        <v>37887</v>
      </c>
      <c r="F2" cm="1">
        <f t="array" aca="1" ref="F2:F12" ca="1">INDIRECT("'" &amp; F$1 &amp; "'!C29:C39")</f>
        <v>37957</v>
      </c>
      <c r="G2" cm="1">
        <f t="array" aca="1" ref="G2:G12" ca="1">INDIRECT("'" &amp; G$1 &amp; "'!C29:C39")</f>
        <v>37939</v>
      </c>
      <c r="H2" cm="1">
        <f t="array" aca="1" ref="H2:H12" ca="1">INDIRECT("'" &amp; H$1 &amp; "'!C29:C39")</f>
        <v>37897</v>
      </c>
      <c r="I2" cm="1">
        <f t="array" aca="1" ref="I2:I12" ca="1">INDIRECT("'" &amp; I$1 &amp; "'!C29:C39")</f>
        <v>37883</v>
      </c>
      <c r="J2" cm="1">
        <f t="array" aca="1" ref="J2:J12" ca="1">INDIRECT("'" &amp; J$1 &amp; "'!C29:C39")</f>
        <v>37865</v>
      </c>
      <c r="K2" cm="1">
        <f t="array" aca="1" ref="K2:K12" ca="1">INDIRECT("'" &amp; K$1 &amp; "'!C29:C39")</f>
        <v>37865</v>
      </c>
      <c r="L2" cm="1">
        <f t="array" aca="1" ref="L2:L12" ca="1">INDIRECT("'" &amp; L$1 &amp; "'!C29:C39")</f>
        <v>37898</v>
      </c>
      <c r="M2" cm="1">
        <f t="array" aca="1" ref="M2:M12" ca="1">INDIRECT("'" &amp; M$1 &amp; "'!C29:C39")</f>
        <v>37875</v>
      </c>
      <c r="N2" cm="1">
        <f t="array" aca="1" ref="N2:N12" ca="1">INDIRECT("'" &amp; N$1 &amp; "'!C29:C39")</f>
        <v>37851</v>
      </c>
      <c r="O2" cm="1">
        <f t="array" aca="1" ref="O2:O12" ca="1">INDIRECT("'" &amp; O$1 &amp; "'!C29:C39")</f>
        <v>37761</v>
      </c>
      <c r="P2" cm="1">
        <f t="array" aca="1" ref="P2:P12" ca="1">INDIRECT("'" &amp; P$1 &amp; "'!C29:C39")</f>
        <v>37705</v>
      </c>
      <c r="Q2" cm="1">
        <f t="array" aca="1" ref="Q2:Q12" ca="1">INDIRECT("'" &amp; Q$1 &amp; "'!C29:C39")</f>
        <v>37687</v>
      </c>
      <c r="R2" cm="1">
        <f t="array" aca="1" ref="R2:R12" ca="1">INDIRECT("'" &amp; R$1 &amp; "'!C29:C39")</f>
        <v>37634</v>
      </c>
      <c r="S2" cm="1">
        <f t="array" aca="1" ref="S2:S12" ca="1">INDIRECT("'" &amp; S$1 &amp; "'!C29:C39")</f>
        <v>37590</v>
      </c>
      <c r="T2" cm="1">
        <f t="array" aca="1" ref="T2:T12" ca="1">INDIRECT("'" &amp; T$1 &amp; "'!C29:C39")</f>
        <v>37505</v>
      </c>
      <c r="U2" cm="1">
        <f t="array" aca="1" ref="U2:U12" ca="1">INDIRECT("'" &amp; U$1 &amp; "'!C29:C39")</f>
        <v>37429</v>
      </c>
      <c r="V2" t="e" cm="1">
        <f t="array" aca="1" ref="V2" ca="1">INDIRECT("'" &amp; V$1 &amp; "'!C29:C39")</f>
        <v>#REF!</v>
      </c>
    </row>
    <row r="3" spans="1:22" x14ac:dyDescent="0.25">
      <c r="A3" s="5" t="s">
        <v>143</v>
      </c>
      <c r="B3">
        <f ca="1"/>
        <v>9560</v>
      </c>
      <c r="C3">
        <f ca="1"/>
        <v>9606</v>
      </c>
      <c r="D3">
        <f ca="1"/>
        <v>9629</v>
      </c>
      <c r="E3">
        <f ca="1"/>
        <v>9651</v>
      </c>
      <c r="F3">
        <f ca="1"/>
        <v>9674</v>
      </c>
      <c r="G3">
        <f ca="1"/>
        <v>9694</v>
      </c>
      <c r="H3">
        <f ca="1"/>
        <v>9697</v>
      </c>
      <c r="I3">
        <f ca="1"/>
        <v>9700</v>
      </c>
      <c r="J3">
        <f ca="1"/>
        <v>9732</v>
      </c>
      <c r="K3">
        <f ca="1"/>
        <v>9731</v>
      </c>
      <c r="L3">
        <f ca="1"/>
        <v>9739</v>
      </c>
      <c r="M3">
        <f ca="1"/>
        <v>9722</v>
      </c>
      <c r="N3">
        <f ca="1"/>
        <v>9731</v>
      </c>
      <c r="O3">
        <f ca="1"/>
        <v>9724</v>
      </c>
      <c r="P3">
        <f ca="1"/>
        <v>9701</v>
      </c>
      <c r="Q3">
        <f ca="1"/>
        <v>9729</v>
      </c>
      <c r="R3">
        <f ca="1"/>
        <v>9717</v>
      </c>
      <c r="S3">
        <f ca="1"/>
        <v>9716</v>
      </c>
      <c r="T3">
        <f ca="1"/>
        <v>9718</v>
      </c>
      <c r="U3">
        <f ca="1"/>
        <v>9708</v>
      </c>
    </row>
    <row r="4" spans="1:22" x14ac:dyDescent="0.25">
      <c r="A4" s="6" t="s">
        <v>146</v>
      </c>
      <c r="B4">
        <f ca="1"/>
        <v>2783</v>
      </c>
      <c r="C4">
        <f ca="1"/>
        <v>2792</v>
      </c>
      <c r="D4">
        <f ca="1"/>
        <v>2794</v>
      </c>
      <c r="E4">
        <f ca="1"/>
        <v>2801</v>
      </c>
      <c r="F4">
        <f ca="1"/>
        <v>2813</v>
      </c>
      <c r="G4">
        <f ca="1"/>
        <v>2832</v>
      </c>
      <c r="H4">
        <f ca="1"/>
        <v>2824</v>
      </c>
      <c r="I4">
        <f ca="1"/>
        <v>2824</v>
      </c>
      <c r="J4">
        <f ca="1"/>
        <v>2818</v>
      </c>
      <c r="K4">
        <f ca="1"/>
        <v>2817</v>
      </c>
      <c r="L4">
        <f ca="1"/>
        <v>2815</v>
      </c>
      <c r="M4">
        <f ca="1"/>
        <v>2811</v>
      </c>
      <c r="N4">
        <f ca="1"/>
        <v>2816</v>
      </c>
      <c r="O4">
        <f ca="1"/>
        <v>2808</v>
      </c>
      <c r="P4">
        <f ca="1"/>
        <v>2803</v>
      </c>
      <c r="Q4">
        <f ca="1"/>
        <v>2795</v>
      </c>
      <c r="R4">
        <f ca="1"/>
        <v>2794</v>
      </c>
      <c r="S4">
        <f ca="1"/>
        <v>2788</v>
      </c>
      <c r="T4">
        <f ca="1"/>
        <v>2779</v>
      </c>
      <c r="U4">
        <f ca="1"/>
        <v>2773</v>
      </c>
    </row>
    <row r="5" spans="1:22" x14ac:dyDescent="0.25">
      <c r="A5" s="5" t="s">
        <v>149</v>
      </c>
      <c r="B5">
        <f ca="1"/>
        <v>273</v>
      </c>
      <c r="C5">
        <f ca="1"/>
        <v>276</v>
      </c>
      <c r="D5">
        <f ca="1"/>
        <v>279</v>
      </c>
      <c r="E5">
        <f ca="1"/>
        <v>276</v>
      </c>
      <c r="F5">
        <f ca="1"/>
        <v>278</v>
      </c>
      <c r="G5">
        <f ca="1"/>
        <v>277</v>
      </c>
      <c r="H5">
        <f ca="1"/>
        <v>275</v>
      </c>
      <c r="I5">
        <f ca="1"/>
        <v>276</v>
      </c>
      <c r="J5">
        <f ca="1"/>
        <v>273</v>
      </c>
      <c r="K5">
        <f ca="1"/>
        <v>272</v>
      </c>
      <c r="L5">
        <f ca="1"/>
        <v>270</v>
      </c>
      <c r="M5">
        <f ca="1"/>
        <v>269</v>
      </c>
      <c r="N5">
        <f ca="1"/>
        <v>269</v>
      </c>
      <c r="O5">
        <f ca="1"/>
        <v>269</v>
      </c>
      <c r="P5">
        <f ca="1"/>
        <v>266</v>
      </c>
      <c r="Q5">
        <f ca="1"/>
        <v>262</v>
      </c>
      <c r="R5">
        <f ca="1"/>
        <v>260</v>
      </c>
      <c r="S5">
        <f ca="1"/>
        <v>257</v>
      </c>
      <c r="T5">
        <f ca="1"/>
        <v>255</v>
      </c>
      <c r="U5">
        <f ca="1"/>
        <v>253</v>
      </c>
    </row>
    <row r="6" spans="1:22" x14ac:dyDescent="0.25">
      <c r="A6" s="6" t="s">
        <v>152</v>
      </c>
      <c r="B6">
        <f ca="1"/>
        <v>732</v>
      </c>
      <c r="C6">
        <f ca="1"/>
        <v>738</v>
      </c>
      <c r="D6">
        <f ca="1"/>
        <v>733</v>
      </c>
      <c r="E6">
        <f ca="1"/>
        <v>736</v>
      </c>
      <c r="F6">
        <f ca="1"/>
        <v>744</v>
      </c>
      <c r="G6">
        <f ca="1"/>
        <v>745</v>
      </c>
      <c r="H6">
        <f ca="1"/>
        <v>750</v>
      </c>
      <c r="I6">
        <f ca="1"/>
        <v>751</v>
      </c>
      <c r="J6">
        <f ca="1"/>
        <v>751</v>
      </c>
      <c r="K6">
        <f ca="1"/>
        <v>748</v>
      </c>
      <c r="L6">
        <f ca="1"/>
        <v>747</v>
      </c>
      <c r="M6">
        <f ca="1"/>
        <v>748</v>
      </c>
      <c r="N6">
        <f ca="1"/>
        <v>748</v>
      </c>
      <c r="O6">
        <f ca="1"/>
        <v>753</v>
      </c>
      <c r="P6">
        <f ca="1"/>
        <v>749</v>
      </c>
      <c r="Q6">
        <f ca="1"/>
        <v>743</v>
      </c>
      <c r="R6">
        <f ca="1"/>
        <v>738</v>
      </c>
      <c r="S6">
        <f ca="1"/>
        <v>742</v>
      </c>
      <c r="T6">
        <f ca="1"/>
        <v>743</v>
      </c>
      <c r="U6">
        <f ca="1"/>
        <v>747</v>
      </c>
    </row>
    <row r="7" spans="1:22" x14ac:dyDescent="0.25">
      <c r="A7" s="5" t="s">
        <v>155</v>
      </c>
      <c r="B7">
        <f ca="1"/>
        <v>950</v>
      </c>
      <c r="C7">
        <f ca="1"/>
        <v>956</v>
      </c>
      <c r="D7">
        <f ca="1"/>
        <v>962</v>
      </c>
      <c r="E7">
        <f ca="1"/>
        <v>967</v>
      </c>
      <c r="F7">
        <f ca="1"/>
        <v>963</v>
      </c>
      <c r="G7">
        <f ca="1"/>
        <v>966</v>
      </c>
      <c r="H7">
        <f ca="1"/>
        <v>967</v>
      </c>
      <c r="I7">
        <f ca="1"/>
        <v>960</v>
      </c>
      <c r="J7">
        <f ca="1"/>
        <v>957</v>
      </c>
      <c r="K7">
        <f ca="1"/>
        <v>966</v>
      </c>
      <c r="L7">
        <f ca="1"/>
        <v>971</v>
      </c>
      <c r="M7">
        <f ca="1"/>
        <v>970</v>
      </c>
      <c r="N7">
        <f ca="1"/>
        <v>967</v>
      </c>
      <c r="O7">
        <f ca="1"/>
        <v>965</v>
      </c>
      <c r="P7">
        <f ca="1"/>
        <v>965</v>
      </c>
      <c r="Q7">
        <f ca="1"/>
        <v>963</v>
      </c>
      <c r="R7">
        <f ca="1"/>
        <v>969</v>
      </c>
      <c r="S7">
        <f ca="1"/>
        <v>965</v>
      </c>
      <c r="T7">
        <f ca="1"/>
        <v>967</v>
      </c>
      <c r="U7">
        <f ca="1"/>
        <v>961</v>
      </c>
    </row>
    <row r="8" spans="1:22" x14ac:dyDescent="0.25">
      <c r="A8" s="6" t="s">
        <v>158</v>
      </c>
      <c r="B8">
        <f ca="1"/>
        <v>1066</v>
      </c>
      <c r="C8">
        <f ca="1"/>
        <v>1068</v>
      </c>
      <c r="D8">
        <f ca="1"/>
        <v>1060</v>
      </c>
      <c r="E8">
        <f ca="1"/>
        <v>1061</v>
      </c>
      <c r="F8">
        <f ca="1"/>
        <v>1059</v>
      </c>
      <c r="G8">
        <f ca="1"/>
        <v>1063</v>
      </c>
      <c r="H8">
        <f ca="1"/>
        <v>1072</v>
      </c>
      <c r="I8">
        <f ca="1"/>
        <v>1079</v>
      </c>
      <c r="J8">
        <f ca="1"/>
        <v>1078</v>
      </c>
      <c r="K8">
        <f ca="1"/>
        <v>1083</v>
      </c>
      <c r="L8">
        <f ca="1"/>
        <v>1090</v>
      </c>
      <c r="M8">
        <f ca="1"/>
        <v>1092</v>
      </c>
      <c r="N8">
        <f ca="1"/>
        <v>1094</v>
      </c>
      <c r="O8">
        <f ca="1"/>
        <v>1098</v>
      </c>
      <c r="P8">
        <f ca="1"/>
        <v>1099</v>
      </c>
      <c r="Q8">
        <f ca="1"/>
        <v>1097</v>
      </c>
      <c r="R8">
        <f ca="1"/>
        <v>1096</v>
      </c>
      <c r="S8">
        <f ca="1"/>
        <v>1098</v>
      </c>
      <c r="T8">
        <f ca="1"/>
        <v>1105</v>
      </c>
      <c r="U8">
        <f ca="1"/>
        <v>1106</v>
      </c>
    </row>
    <row r="9" spans="1:22" x14ac:dyDescent="0.25">
      <c r="A9" s="5" t="s">
        <v>161</v>
      </c>
      <c r="B9">
        <f ca="1"/>
        <v>361</v>
      </c>
      <c r="C9">
        <f ca="1"/>
        <v>362</v>
      </c>
      <c r="D9">
        <f ca="1"/>
        <v>362</v>
      </c>
      <c r="E9">
        <f ca="1"/>
        <v>361</v>
      </c>
      <c r="F9">
        <f ca="1"/>
        <v>366</v>
      </c>
      <c r="G9">
        <f ca="1"/>
        <v>365</v>
      </c>
      <c r="H9">
        <f ca="1"/>
        <v>363</v>
      </c>
      <c r="I9">
        <f ca="1"/>
        <v>355</v>
      </c>
      <c r="J9">
        <f ca="1"/>
        <v>356</v>
      </c>
      <c r="K9">
        <f ca="1"/>
        <v>357</v>
      </c>
      <c r="L9">
        <f ca="1"/>
        <v>355</v>
      </c>
      <c r="M9">
        <f ca="1"/>
        <v>352</v>
      </c>
      <c r="N9">
        <f ca="1"/>
        <v>355</v>
      </c>
      <c r="O9">
        <f ca="1"/>
        <v>354</v>
      </c>
      <c r="P9">
        <f ca="1"/>
        <v>355</v>
      </c>
      <c r="Q9">
        <f ca="1"/>
        <v>353</v>
      </c>
      <c r="R9">
        <f ca="1"/>
        <v>348</v>
      </c>
      <c r="S9">
        <f ca="1"/>
        <v>349</v>
      </c>
      <c r="T9">
        <f ca="1"/>
        <v>344</v>
      </c>
      <c r="U9">
        <f ca="1"/>
        <v>342</v>
      </c>
    </row>
    <row r="10" spans="1:22" x14ac:dyDescent="0.25">
      <c r="A10" s="6" t="s">
        <v>164</v>
      </c>
      <c r="B10">
        <f ca="1"/>
        <v>1130</v>
      </c>
      <c r="C10">
        <f ca="1"/>
        <v>1141</v>
      </c>
      <c r="D10">
        <f ca="1"/>
        <v>1138</v>
      </c>
      <c r="E10">
        <f ca="1"/>
        <v>1139</v>
      </c>
      <c r="F10">
        <f ca="1"/>
        <v>1146</v>
      </c>
      <c r="G10">
        <f ca="1"/>
        <v>1153</v>
      </c>
      <c r="H10">
        <f ca="1"/>
        <v>1155</v>
      </c>
      <c r="I10">
        <f ca="1"/>
        <v>1162</v>
      </c>
      <c r="J10">
        <f ca="1"/>
        <v>1158</v>
      </c>
      <c r="K10">
        <f ca="1"/>
        <v>1159</v>
      </c>
      <c r="L10">
        <f ca="1"/>
        <v>1161</v>
      </c>
      <c r="M10">
        <f ca="1"/>
        <v>1164</v>
      </c>
      <c r="N10">
        <f ca="1"/>
        <v>1165</v>
      </c>
      <c r="O10">
        <f ca="1"/>
        <v>1167</v>
      </c>
      <c r="P10">
        <f ca="1"/>
        <v>1164</v>
      </c>
      <c r="Q10">
        <f ca="1"/>
        <v>1161</v>
      </c>
      <c r="R10">
        <f ca="1"/>
        <v>1158</v>
      </c>
      <c r="S10">
        <f ca="1"/>
        <v>1158</v>
      </c>
      <c r="T10">
        <f ca="1"/>
        <v>1159</v>
      </c>
      <c r="U10">
        <f ca="1"/>
        <v>1165</v>
      </c>
    </row>
    <row r="11" spans="1:22" x14ac:dyDescent="0.25">
      <c r="A11" s="5" t="s">
        <v>167</v>
      </c>
      <c r="B11">
        <f ca="1"/>
        <v>202</v>
      </c>
      <c r="C11">
        <f ca="1"/>
        <v>204</v>
      </c>
      <c r="D11">
        <f ca="1"/>
        <v>203</v>
      </c>
      <c r="E11">
        <f ca="1"/>
        <v>207</v>
      </c>
      <c r="F11">
        <f ca="1"/>
        <v>206</v>
      </c>
      <c r="G11">
        <f ca="1"/>
        <v>208</v>
      </c>
      <c r="H11">
        <f ca="1"/>
        <v>209</v>
      </c>
      <c r="I11">
        <f ca="1"/>
        <v>210</v>
      </c>
      <c r="J11">
        <f ca="1"/>
        <v>208</v>
      </c>
      <c r="K11">
        <f ca="1"/>
        <v>206</v>
      </c>
      <c r="L11">
        <f ca="1"/>
        <v>210</v>
      </c>
      <c r="M11">
        <f ca="1"/>
        <v>211</v>
      </c>
      <c r="N11">
        <f ca="1"/>
        <v>210</v>
      </c>
      <c r="O11">
        <f ca="1"/>
        <v>209</v>
      </c>
      <c r="P11">
        <f ca="1"/>
        <v>211</v>
      </c>
      <c r="Q11">
        <f ca="1"/>
        <v>212</v>
      </c>
      <c r="R11">
        <f ca="1"/>
        <v>210</v>
      </c>
      <c r="S11">
        <f ca="1"/>
        <v>209</v>
      </c>
      <c r="T11">
        <f ca="1"/>
        <v>207</v>
      </c>
      <c r="U11">
        <f ca="1"/>
        <v>208</v>
      </c>
    </row>
    <row r="12" spans="1:22" x14ac:dyDescent="0.25">
      <c r="A12" s="6" t="s">
        <v>170</v>
      </c>
      <c r="B12">
        <f ca="1"/>
        <v>29166</v>
      </c>
      <c r="C12">
        <f ca="1"/>
        <v>29288</v>
      </c>
      <c r="D12">
        <f ca="1"/>
        <v>29296</v>
      </c>
      <c r="E12">
        <f ca="1"/>
        <v>29279</v>
      </c>
      <c r="F12">
        <f ca="1"/>
        <v>29263</v>
      </c>
      <c r="G12">
        <f ca="1"/>
        <v>29176</v>
      </c>
      <c r="H12">
        <f ca="1"/>
        <v>29117</v>
      </c>
      <c r="I12">
        <f ca="1"/>
        <v>29028</v>
      </c>
      <c r="J12">
        <f ca="1"/>
        <v>28965</v>
      </c>
      <c r="K12">
        <f ca="1"/>
        <v>28905</v>
      </c>
      <c r="L12">
        <f ca="1"/>
        <v>28829</v>
      </c>
      <c r="M12">
        <f ca="1"/>
        <v>28745</v>
      </c>
      <c r="N12">
        <f ca="1"/>
        <v>28655</v>
      </c>
      <c r="O12">
        <f ca="1"/>
        <v>28570</v>
      </c>
      <c r="P12">
        <f ca="1"/>
        <v>28518</v>
      </c>
      <c r="Q12">
        <f ca="1"/>
        <v>28461</v>
      </c>
      <c r="R12">
        <f ca="1"/>
        <v>28401</v>
      </c>
      <c r="S12">
        <f ca="1"/>
        <v>28308</v>
      </c>
      <c r="T12">
        <f ca="1"/>
        <v>28233</v>
      </c>
      <c r="U12">
        <f ca="1"/>
        <v>28201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8"/>
  <sheetViews>
    <sheetView workbookViewId="0">
      <selection activeCell="B2" sqref="A1:V8"/>
    </sheetView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173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5" t="s">
        <v>174</v>
      </c>
      <c r="B2" cm="1">
        <f t="array" aca="1" ref="B2:B8" ca="1">INDIRECT("'" &amp; B$1 &amp; "'!C40:C46")</f>
        <v>5</v>
      </c>
      <c r="C2" cm="1">
        <f t="array" aca="1" ref="C2:C8" ca="1">INDIRECT("'" &amp; C$1 &amp; "'!C40:C46")</f>
        <v>9</v>
      </c>
      <c r="D2" cm="1">
        <f t="array" aca="1" ref="D2:D8" ca="1">INDIRECT("'" &amp; D$1 &amp; "'!C40:C46")</f>
        <v>5</v>
      </c>
      <c r="E2" cm="1">
        <f t="array" aca="1" ref="E2:E8" ca="1">INDIRECT("'" &amp; E$1 &amp; "'!C40:C46")</f>
        <v>8</v>
      </c>
      <c r="F2" cm="1">
        <f t="array" aca="1" ref="F2:F8" ca="1">INDIRECT("'" &amp; F$1 &amp; "'!C40:C46")</f>
        <v>7</v>
      </c>
      <c r="G2" cm="1">
        <f t="array" aca="1" ref="G2:G8" ca="1">INDIRECT("'" &amp; G$1 &amp; "'!C40:C46")</f>
        <v>4</v>
      </c>
      <c r="H2" cm="1">
        <f t="array" aca="1" ref="H2:H8" ca="1">INDIRECT("'" &amp; H$1 &amp; "'!C40:C46")</f>
        <v>6</v>
      </c>
      <c r="I2" cm="1">
        <f t="array" aca="1" ref="I2:I8" ca="1">INDIRECT("'" &amp; I$1 &amp; "'!C40:C46")</f>
        <v>4</v>
      </c>
      <c r="J2" cm="1">
        <f t="array" aca="1" ref="J2:J8" ca="1">INDIRECT("'" &amp; J$1 &amp; "'!C40:C46")</f>
        <v>2</v>
      </c>
      <c r="K2" cm="1">
        <f t="array" aca="1" ref="K2:K8" ca="1">INDIRECT("'" &amp; K$1 &amp; "'!C40:C46")</f>
        <v>5</v>
      </c>
      <c r="L2" cm="1">
        <f t="array" aca="1" ref="L2:L8" ca="1">INDIRECT("'" &amp; L$1 &amp; "'!C40:C46")</f>
        <v>7</v>
      </c>
      <c r="M2" cm="1">
        <f t="array" aca="1" ref="M2:M8" ca="1">INDIRECT("'" &amp; M$1 &amp; "'!C40:C46")</f>
        <v>8</v>
      </c>
      <c r="N2" cm="1">
        <f t="array" aca="1" ref="N2:N8" ca="1">INDIRECT("'" &amp; N$1 &amp; "'!C40:C46")</f>
        <v>7</v>
      </c>
      <c r="O2" cm="1">
        <f t="array" aca="1" ref="O2:O8" ca="1">INDIRECT("'" &amp; O$1 &amp; "'!C40:C46")</f>
        <v>6</v>
      </c>
      <c r="P2" cm="1">
        <f t="array" aca="1" ref="P2:P8" ca="1">INDIRECT("'" &amp; P$1 &amp; "'!C40:C46")</f>
        <v>6</v>
      </c>
      <c r="Q2" cm="1">
        <f t="array" aca="1" ref="Q2:Q8" ca="1">INDIRECT("'" &amp; Q$1 &amp; "'!C40:C46")</f>
        <v>7</v>
      </c>
      <c r="R2" cm="1">
        <f t="array" aca="1" ref="R2:R8" ca="1">INDIRECT("'" &amp; R$1 &amp; "'!C40:C46")</f>
        <v>6</v>
      </c>
      <c r="S2" cm="1">
        <f t="array" aca="1" ref="S2:S8" ca="1">INDIRECT("'" &amp; S$1 &amp; "'!C40:C46")</f>
        <v>4</v>
      </c>
      <c r="T2" cm="1">
        <f t="array" aca="1" ref="T2:T8" ca="1">INDIRECT("'" &amp; T$1 &amp; "'!C40:C46")</f>
        <v>8</v>
      </c>
      <c r="U2" cm="1">
        <f t="array" aca="1" ref="U2:U8" ca="1">INDIRECT("'" &amp; U$1 &amp; "'!C40:C46")</f>
        <v>1</v>
      </c>
      <c r="V2" t="e" cm="1">
        <f t="array" aca="1" ref="V2" ca="1">INDIRECT("'" &amp; V$1 &amp; "'!C40:C46")</f>
        <v>#REF!</v>
      </c>
    </row>
    <row r="3" spans="1:22" x14ac:dyDescent="0.25">
      <c r="A3" s="6" t="s">
        <v>177</v>
      </c>
      <c r="B3">
        <f ca="1"/>
        <v>27</v>
      </c>
      <c r="C3">
        <f ca="1"/>
        <v>38</v>
      </c>
      <c r="D3">
        <f ca="1"/>
        <v>39</v>
      </c>
      <c r="E3">
        <f ca="1"/>
        <v>44</v>
      </c>
      <c r="F3">
        <f ca="1"/>
        <v>47</v>
      </c>
      <c r="G3">
        <f ca="1"/>
        <v>43</v>
      </c>
      <c r="H3">
        <f ca="1"/>
        <v>39</v>
      </c>
      <c r="I3">
        <f ca="1"/>
        <v>37</v>
      </c>
      <c r="J3">
        <f ca="1"/>
        <v>32</v>
      </c>
      <c r="K3">
        <f ca="1"/>
        <v>29</v>
      </c>
      <c r="L3">
        <f ca="1"/>
        <v>33</v>
      </c>
      <c r="M3">
        <f ca="1"/>
        <v>32</v>
      </c>
      <c r="N3">
        <f ca="1"/>
        <v>38</v>
      </c>
      <c r="O3">
        <f ca="1"/>
        <v>45</v>
      </c>
      <c r="P3">
        <f ca="1"/>
        <v>46</v>
      </c>
      <c r="Q3">
        <f ca="1"/>
        <v>44</v>
      </c>
      <c r="R3">
        <f ca="1"/>
        <v>45</v>
      </c>
      <c r="S3">
        <f ca="1"/>
        <v>38</v>
      </c>
      <c r="T3">
        <f ca="1"/>
        <v>42</v>
      </c>
      <c r="U3">
        <f ca="1"/>
        <v>45</v>
      </c>
    </row>
    <row r="4" spans="1:22" x14ac:dyDescent="0.25">
      <c r="A4" s="5" t="s">
        <v>180</v>
      </c>
      <c r="B4">
        <f ca="1"/>
        <v>46</v>
      </c>
      <c r="C4">
        <f ca="1"/>
        <v>41</v>
      </c>
      <c r="D4">
        <f ca="1"/>
        <v>43</v>
      </c>
      <c r="E4">
        <f ca="1"/>
        <v>44</v>
      </c>
      <c r="F4">
        <f ca="1"/>
        <v>43</v>
      </c>
      <c r="G4">
        <f ca="1"/>
        <v>52</v>
      </c>
      <c r="H4">
        <f ca="1"/>
        <v>61</v>
      </c>
      <c r="I4">
        <f ca="1"/>
        <v>67</v>
      </c>
      <c r="J4">
        <f ca="1"/>
        <v>68</v>
      </c>
      <c r="K4">
        <f ca="1"/>
        <v>71</v>
      </c>
      <c r="L4">
        <f ca="1"/>
        <v>66</v>
      </c>
      <c r="M4">
        <f ca="1"/>
        <v>66</v>
      </c>
      <c r="N4">
        <f ca="1"/>
        <v>65</v>
      </c>
      <c r="O4">
        <f ca="1"/>
        <v>62</v>
      </c>
      <c r="P4">
        <f ca="1"/>
        <v>60</v>
      </c>
      <c r="Q4">
        <f ca="1"/>
        <v>60</v>
      </c>
      <c r="R4">
        <f ca="1"/>
        <v>65</v>
      </c>
      <c r="S4">
        <f ca="1"/>
        <v>75</v>
      </c>
      <c r="T4">
        <f ca="1"/>
        <v>73</v>
      </c>
      <c r="U4">
        <f ca="1"/>
        <v>73</v>
      </c>
    </row>
    <row r="5" spans="1:22" x14ac:dyDescent="0.25">
      <c r="A5" s="6" t="s">
        <v>183</v>
      </c>
      <c r="B5">
        <f ca="1"/>
        <v>145</v>
      </c>
      <c r="C5">
        <f ca="1"/>
        <v>148</v>
      </c>
      <c r="D5">
        <f ca="1"/>
        <v>144</v>
      </c>
      <c r="E5">
        <f ca="1"/>
        <v>129</v>
      </c>
      <c r="F5">
        <f ca="1"/>
        <v>129</v>
      </c>
      <c r="G5">
        <f ca="1"/>
        <v>123</v>
      </c>
      <c r="H5">
        <f ca="1"/>
        <v>117</v>
      </c>
      <c r="I5">
        <f ca="1"/>
        <v>116</v>
      </c>
      <c r="J5">
        <f ca="1"/>
        <v>116</v>
      </c>
      <c r="K5">
        <f ca="1"/>
        <v>109</v>
      </c>
      <c r="L5">
        <f ca="1"/>
        <v>111</v>
      </c>
      <c r="M5">
        <f ca="1"/>
        <v>117</v>
      </c>
      <c r="N5">
        <f ca="1"/>
        <v>118</v>
      </c>
      <c r="O5">
        <f ca="1"/>
        <v>117</v>
      </c>
      <c r="P5">
        <f ca="1"/>
        <v>124</v>
      </c>
      <c r="Q5">
        <f ca="1"/>
        <v>134</v>
      </c>
      <c r="R5">
        <f ca="1"/>
        <v>133</v>
      </c>
      <c r="S5">
        <f ca="1"/>
        <v>144</v>
      </c>
      <c r="T5">
        <f ca="1"/>
        <v>154</v>
      </c>
      <c r="U5">
        <f ca="1"/>
        <v>159</v>
      </c>
    </row>
    <row r="6" spans="1:22" x14ac:dyDescent="0.25">
      <c r="A6" s="5" t="s">
        <v>186</v>
      </c>
      <c r="B6">
        <f ca="1"/>
        <v>324</v>
      </c>
      <c r="C6">
        <f ca="1"/>
        <v>322</v>
      </c>
      <c r="D6">
        <f ca="1"/>
        <v>318</v>
      </c>
      <c r="E6">
        <f ca="1"/>
        <v>328</v>
      </c>
      <c r="F6">
        <f ca="1"/>
        <v>332</v>
      </c>
      <c r="G6">
        <f ca="1"/>
        <v>340</v>
      </c>
      <c r="H6">
        <f ca="1"/>
        <v>342</v>
      </c>
      <c r="I6">
        <f ca="1"/>
        <v>342</v>
      </c>
      <c r="J6">
        <f ca="1"/>
        <v>343</v>
      </c>
      <c r="K6">
        <f ca="1"/>
        <v>341</v>
      </c>
      <c r="L6">
        <f ca="1"/>
        <v>343</v>
      </c>
      <c r="M6">
        <f ca="1"/>
        <v>337</v>
      </c>
      <c r="N6">
        <f ca="1"/>
        <v>334</v>
      </c>
      <c r="O6">
        <f ca="1"/>
        <v>331</v>
      </c>
      <c r="P6">
        <f ca="1"/>
        <v>332</v>
      </c>
      <c r="Q6">
        <f ca="1"/>
        <v>330</v>
      </c>
      <c r="R6">
        <f ca="1"/>
        <v>337</v>
      </c>
      <c r="S6">
        <f ca="1"/>
        <v>333</v>
      </c>
      <c r="T6">
        <f ca="1"/>
        <v>335</v>
      </c>
      <c r="U6">
        <f ca="1"/>
        <v>329</v>
      </c>
    </row>
    <row r="7" spans="1:22" x14ac:dyDescent="0.25">
      <c r="A7" s="6" t="s">
        <v>189</v>
      </c>
      <c r="B7">
        <f ca="1"/>
        <v>8928</v>
      </c>
      <c r="C7">
        <f ca="1"/>
        <v>8979</v>
      </c>
      <c r="D7">
        <f ca="1"/>
        <v>8996</v>
      </c>
      <c r="E7">
        <f ca="1"/>
        <v>9029</v>
      </c>
      <c r="F7">
        <f ca="1"/>
        <v>9073</v>
      </c>
      <c r="G7">
        <f ca="1"/>
        <v>9072</v>
      </c>
      <c r="H7">
        <f ca="1"/>
        <v>9059</v>
      </c>
      <c r="I7">
        <f ca="1"/>
        <v>9044</v>
      </c>
      <c r="J7">
        <f ca="1"/>
        <v>9086</v>
      </c>
      <c r="K7">
        <f ca="1"/>
        <v>9103</v>
      </c>
      <c r="L7">
        <f ca="1"/>
        <v>9145</v>
      </c>
      <c r="M7">
        <f ca="1"/>
        <v>9139</v>
      </c>
      <c r="N7">
        <f ca="1"/>
        <v>9158</v>
      </c>
      <c r="O7">
        <f ca="1"/>
        <v>9137</v>
      </c>
      <c r="P7">
        <f ca="1"/>
        <v>9112</v>
      </c>
      <c r="Q7">
        <f ca="1"/>
        <v>9138</v>
      </c>
      <c r="R7">
        <f ca="1"/>
        <v>9113</v>
      </c>
      <c r="S7">
        <f ca="1"/>
        <v>9105</v>
      </c>
      <c r="T7">
        <f ca="1"/>
        <v>9126</v>
      </c>
      <c r="U7">
        <f ca="1"/>
        <v>9128</v>
      </c>
    </row>
    <row r="8" spans="1:22" x14ac:dyDescent="0.25">
      <c r="A8" s="5" t="s">
        <v>192</v>
      </c>
      <c r="B8">
        <f ca="1"/>
        <v>74391</v>
      </c>
      <c r="C8">
        <f ca="1"/>
        <v>74669</v>
      </c>
      <c r="D8">
        <f ca="1"/>
        <v>74721</v>
      </c>
      <c r="E8">
        <f ca="1"/>
        <v>74783</v>
      </c>
      <c r="F8">
        <f ca="1"/>
        <v>74838</v>
      </c>
      <c r="G8">
        <f ca="1"/>
        <v>74784</v>
      </c>
      <c r="H8">
        <f ca="1"/>
        <v>74702</v>
      </c>
      <c r="I8">
        <f ca="1"/>
        <v>74618</v>
      </c>
      <c r="J8">
        <f ca="1"/>
        <v>74514</v>
      </c>
      <c r="K8">
        <f ca="1"/>
        <v>74451</v>
      </c>
      <c r="L8">
        <f ca="1"/>
        <v>74380</v>
      </c>
      <c r="M8">
        <f ca="1"/>
        <v>74260</v>
      </c>
      <c r="N8">
        <f ca="1"/>
        <v>74141</v>
      </c>
      <c r="O8">
        <f ca="1"/>
        <v>73980</v>
      </c>
      <c r="P8">
        <f ca="1"/>
        <v>73856</v>
      </c>
      <c r="Q8">
        <f ca="1"/>
        <v>73750</v>
      </c>
      <c r="R8">
        <f ca="1"/>
        <v>73626</v>
      </c>
      <c r="S8">
        <f ca="1"/>
        <v>73481</v>
      </c>
      <c r="T8">
        <f ca="1"/>
        <v>73277</v>
      </c>
      <c r="U8">
        <f ca="1"/>
        <v>73158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51B-4B5A-48F3-82DD-5232AA9182B2}">
  <dimension ref="A1:V7"/>
  <sheetViews>
    <sheetView workbookViewId="0">
      <selection activeCell="B2" sqref="A1:V7"/>
    </sheetView>
  </sheetViews>
  <sheetFormatPr baseColWidth="10" defaultRowHeight="15" x14ac:dyDescent="0.25"/>
  <sheetData>
    <row r="1" spans="1:22" x14ac:dyDescent="0.25">
      <c r="A1" t="s">
        <v>1205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6" t="s">
        <v>53</v>
      </c>
      <c r="B2" cm="1">
        <f t="array" aca="1" ref="B2:B7" ca="1">INDIRECT("'" &amp; B$1 &amp; "'!C47:C52")</f>
        <v>879</v>
      </c>
      <c r="C2" cm="1">
        <f t="array" aca="1" ref="C2:C7" ca="1">INDIRECT("'" &amp; C$1 &amp; "'!C47:C52")</f>
        <v>884</v>
      </c>
      <c r="D2" cm="1">
        <f t="array" aca="1" ref="D2:D7" ca="1">INDIRECT("'" &amp; D$1 &amp; "'!C47:C52")</f>
        <v>887</v>
      </c>
      <c r="E2" cm="1">
        <f t="array" aca="1" ref="E2:E7" ca="1">INDIRECT("'" &amp; E$1 &amp; "'!C47:C52")</f>
        <v>888</v>
      </c>
      <c r="F2" cm="1">
        <f t="array" aca="1" ref="F2:F7" ca="1">INDIRECT("'" &amp; F$1 &amp; "'!C47:C52")</f>
        <v>888</v>
      </c>
      <c r="G2" cm="1">
        <f t="array" aca="1" ref="G2:G7" ca="1">INDIRECT("'" &amp; G$1 &amp; "'!C47:C52")</f>
        <v>887</v>
      </c>
      <c r="H2" cm="1">
        <f t="array" aca="1" ref="H2:H7" ca="1">INDIRECT("'" &amp; H$1 &amp; "'!C47:C52")</f>
        <v>883</v>
      </c>
      <c r="I2" cm="1">
        <f t="array" aca="1" ref="I2:I7" ca="1">INDIRECT("'" &amp; I$1 &amp; "'!C47:C52")</f>
        <v>882</v>
      </c>
      <c r="J2" cm="1">
        <f t="array" aca="1" ref="J2:J7" ca="1">INDIRECT("'" &amp; J$1 &amp; "'!C47:C52")</f>
        <v>881</v>
      </c>
      <c r="K2" cm="1">
        <f t="array" aca="1" ref="K2:K7" ca="1">INDIRECT("'" &amp; K$1 &amp; "'!C47:C52")</f>
        <v>885</v>
      </c>
      <c r="L2" cm="1">
        <f t="array" aca="1" ref="L2:L7" ca="1">INDIRECT("'" &amp; L$1 &amp; "'!C47:C52")</f>
        <v>880</v>
      </c>
      <c r="M2" cm="1">
        <f t="array" aca="1" ref="M2:M7" ca="1">INDIRECT("'" &amp; M$1 &amp; "'!C47:C52")</f>
        <v>875</v>
      </c>
      <c r="N2" cm="1">
        <f t="array" aca="1" ref="N2:N7" ca="1">INDIRECT("'" &amp; N$1 &amp; "'!C47:C52")</f>
        <v>875</v>
      </c>
      <c r="O2" cm="1">
        <f t="array" aca="1" ref="O2:O7" ca="1">INDIRECT("'" &amp; O$1 &amp; "'!C47:C52")</f>
        <v>873</v>
      </c>
      <c r="P2" cm="1">
        <f t="array" aca="1" ref="P2:P7" ca="1">INDIRECT("'" &amp; P$1 &amp; "'!C47:C52")</f>
        <v>872</v>
      </c>
      <c r="Q2" cm="1">
        <f t="array" aca="1" ref="Q2:Q7" ca="1">INDIRECT("'" &amp; Q$1 &amp; "'!C47:C52")</f>
        <v>876</v>
      </c>
      <c r="R2" cm="1">
        <f t="array" aca="1" ref="R2:R7" ca="1">INDIRECT("'" &amp; R$1 &amp; "'!C47:C52")</f>
        <v>872</v>
      </c>
      <c r="S2" cm="1">
        <f t="array" aca="1" ref="S2:S7" ca="1">INDIRECT("'" &amp; S$1 &amp; "'!C47:C52")</f>
        <v>870</v>
      </c>
      <c r="T2" cm="1">
        <f t="array" aca="1" ref="T2:T7" ca="1">INDIRECT("'" &amp; T$1 &amp; "'!C47:C52")</f>
        <v>864</v>
      </c>
      <c r="U2" cm="1">
        <f t="array" aca="1" ref="U2:U7" ca="1">INDIRECT("'" &amp; U$1 &amp; "'!C47:C52")</f>
        <v>868</v>
      </c>
      <c r="V2" t="e" cm="1">
        <f t="array" aca="1" ref="V2" ca="1">INDIRECT("'" &amp; V$1 &amp; "'!C47:C52")</f>
        <v>#REF!</v>
      </c>
    </row>
    <row r="3" spans="1:22" x14ac:dyDescent="0.25">
      <c r="A3" s="5" t="s">
        <v>198</v>
      </c>
      <c r="B3">
        <f ca="1"/>
        <v>464</v>
      </c>
      <c r="C3">
        <f ca="1"/>
        <v>469</v>
      </c>
      <c r="D3">
        <f ca="1"/>
        <v>468</v>
      </c>
      <c r="E3">
        <f ca="1"/>
        <v>468</v>
      </c>
      <c r="F3">
        <f ca="1"/>
        <v>467</v>
      </c>
      <c r="G3">
        <f ca="1"/>
        <v>469</v>
      </c>
      <c r="H3">
        <f ca="1"/>
        <v>471</v>
      </c>
      <c r="I3">
        <f ca="1"/>
        <v>468</v>
      </c>
      <c r="J3">
        <f ca="1"/>
        <v>468</v>
      </c>
      <c r="K3">
        <f ca="1"/>
        <v>471</v>
      </c>
      <c r="L3">
        <f ca="1"/>
        <v>468</v>
      </c>
      <c r="M3">
        <f ca="1"/>
        <v>465</v>
      </c>
      <c r="N3">
        <f ca="1"/>
        <v>463</v>
      </c>
      <c r="O3">
        <f ca="1"/>
        <v>460</v>
      </c>
      <c r="P3">
        <f ca="1"/>
        <v>459</v>
      </c>
      <c r="Q3">
        <f ca="1"/>
        <v>458</v>
      </c>
      <c r="R3">
        <f ca="1"/>
        <v>458</v>
      </c>
      <c r="S3">
        <f ca="1"/>
        <v>454</v>
      </c>
      <c r="T3">
        <f ca="1"/>
        <v>452</v>
      </c>
      <c r="U3">
        <f ca="1"/>
        <v>453</v>
      </c>
    </row>
    <row r="4" spans="1:22" x14ac:dyDescent="0.25">
      <c r="A4" s="6" t="s">
        <v>201</v>
      </c>
      <c r="B4">
        <f ca="1"/>
        <v>18836</v>
      </c>
      <c r="C4">
        <f ca="1"/>
        <v>18951</v>
      </c>
      <c r="D4">
        <f ca="1"/>
        <v>18971</v>
      </c>
      <c r="E4">
        <f ca="1"/>
        <v>18978</v>
      </c>
      <c r="F4">
        <f ca="1"/>
        <v>18983</v>
      </c>
      <c r="G4">
        <f ca="1"/>
        <v>18966</v>
      </c>
      <c r="H4">
        <f ca="1"/>
        <v>18946</v>
      </c>
      <c r="I4">
        <f ca="1"/>
        <v>18921</v>
      </c>
      <c r="J4">
        <f ca="1"/>
        <v>18902</v>
      </c>
      <c r="K4">
        <f ca="1"/>
        <v>18893</v>
      </c>
      <c r="L4">
        <f ca="1"/>
        <v>18878</v>
      </c>
      <c r="M4">
        <f ca="1"/>
        <v>18857</v>
      </c>
      <c r="N4">
        <f ca="1"/>
        <v>18825</v>
      </c>
      <c r="O4">
        <f ca="1"/>
        <v>18789</v>
      </c>
      <c r="P4">
        <f ca="1"/>
        <v>18763</v>
      </c>
      <c r="Q4">
        <f ca="1"/>
        <v>18746</v>
      </c>
      <c r="R4">
        <f ca="1"/>
        <v>18723</v>
      </c>
      <c r="S4">
        <f ca="1"/>
        <v>18676</v>
      </c>
      <c r="T4">
        <f ca="1"/>
        <v>18625</v>
      </c>
      <c r="U4">
        <f ca="1"/>
        <v>18605</v>
      </c>
    </row>
    <row r="5" spans="1:22" x14ac:dyDescent="0.25">
      <c r="A5" s="5" t="s">
        <v>204</v>
      </c>
      <c r="B5">
        <f ca="1"/>
        <v>37384</v>
      </c>
      <c r="C5">
        <f ca="1"/>
        <v>37522</v>
      </c>
      <c r="D5">
        <f ca="1"/>
        <v>37508</v>
      </c>
      <c r="E5">
        <f ca="1"/>
        <v>37565</v>
      </c>
      <c r="F5">
        <f ca="1"/>
        <v>37619</v>
      </c>
      <c r="G5">
        <f ca="1"/>
        <v>37617</v>
      </c>
      <c r="H5">
        <f ca="1"/>
        <v>37618</v>
      </c>
      <c r="I5">
        <f ca="1"/>
        <v>37590</v>
      </c>
      <c r="J5">
        <f ca="1"/>
        <v>37591</v>
      </c>
      <c r="K5">
        <f ca="1"/>
        <v>37556</v>
      </c>
      <c r="L5">
        <f ca="1"/>
        <v>37573</v>
      </c>
      <c r="M5">
        <f ca="1"/>
        <v>37537</v>
      </c>
      <c r="N5">
        <f ca="1"/>
        <v>37529</v>
      </c>
      <c r="O5">
        <f ca="1"/>
        <v>37495</v>
      </c>
      <c r="P5">
        <f ca="1"/>
        <v>37432</v>
      </c>
      <c r="Q5">
        <f ca="1"/>
        <v>37412</v>
      </c>
      <c r="R5">
        <f ca="1"/>
        <v>37374</v>
      </c>
      <c r="S5">
        <f ca="1"/>
        <v>37348</v>
      </c>
      <c r="T5">
        <f ca="1"/>
        <v>37297</v>
      </c>
      <c r="U5">
        <f ca="1"/>
        <v>37255</v>
      </c>
    </row>
    <row r="6" spans="1:22" x14ac:dyDescent="0.25">
      <c r="A6" s="6" t="s">
        <v>57</v>
      </c>
      <c r="B6">
        <f ca="1"/>
        <v>23597</v>
      </c>
      <c r="C6">
        <f ca="1"/>
        <v>23608</v>
      </c>
      <c r="D6">
        <f ca="1"/>
        <v>23649</v>
      </c>
      <c r="E6">
        <f ca="1"/>
        <v>23659</v>
      </c>
      <c r="F6">
        <f ca="1"/>
        <v>23681</v>
      </c>
      <c r="G6">
        <f ca="1"/>
        <v>23657</v>
      </c>
      <c r="H6">
        <f ca="1"/>
        <v>23586</v>
      </c>
      <c r="I6">
        <f ca="1"/>
        <v>23546</v>
      </c>
      <c r="J6">
        <f ca="1"/>
        <v>23498</v>
      </c>
      <c r="K6">
        <f ca="1"/>
        <v>23474</v>
      </c>
      <c r="L6">
        <f ca="1"/>
        <v>23450</v>
      </c>
      <c r="M6">
        <f ca="1"/>
        <v>23389</v>
      </c>
      <c r="N6">
        <f ca="1"/>
        <v>23340</v>
      </c>
      <c r="O6">
        <f ca="1"/>
        <v>23211</v>
      </c>
      <c r="P6">
        <f ca="1"/>
        <v>23150</v>
      </c>
      <c r="Q6">
        <f ca="1"/>
        <v>23093</v>
      </c>
      <c r="R6">
        <f ca="1"/>
        <v>23014</v>
      </c>
      <c r="S6">
        <f ca="1"/>
        <v>22944</v>
      </c>
      <c r="T6">
        <f ca="1"/>
        <v>22863</v>
      </c>
      <c r="U6">
        <f ca="1"/>
        <v>22787</v>
      </c>
    </row>
    <row r="7" spans="1:22" x14ac:dyDescent="0.25">
      <c r="A7" s="5" t="s">
        <v>58</v>
      </c>
      <c r="B7">
        <f ca="1"/>
        <v>2706</v>
      </c>
      <c r="C7">
        <f ca="1"/>
        <v>2772</v>
      </c>
      <c r="D7">
        <f ca="1"/>
        <v>2783</v>
      </c>
      <c r="E7">
        <f ca="1"/>
        <v>2807</v>
      </c>
      <c r="F7">
        <f ca="1"/>
        <v>2831</v>
      </c>
      <c r="G7">
        <f ca="1"/>
        <v>2822</v>
      </c>
      <c r="H7">
        <f ca="1"/>
        <v>2822</v>
      </c>
      <c r="I7">
        <f ca="1"/>
        <v>2821</v>
      </c>
      <c r="J7">
        <f ca="1"/>
        <v>2821</v>
      </c>
      <c r="K7">
        <f ca="1"/>
        <v>2830</v>
      </c>
      <c r="L7">
        <f ca="1"/>
        <v>2836</v>
      </c>
      <c r="M7">
        <f ca="1"/>
        <v>2836</v>
      </c>
      <c r="N7">
        <f ca="1"/>
        <v>2829</v>
      </c>
      <c r="O7">
        <f ca="1"/>
        <v>2850</v>
      </c>
      <c r="P7">
        <f ca="1"/>
        <v>2860</v>
      </c>
      <c r="Q7">
        <f ca="1"/>
        <v>2878</v>
      </c>
      <c r="R7">
        <f ca="1"/>
        <v>2884</v>
      </c>
      <c r="S7">
        <f ca="1"/>
        <v>2888</v>
      </c>
      <c r="T7">
        <f ca="1"/>
        <v>2914</v>
      </c>
      <c r="U7">
        <f ca="1"/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workbookViewId="0">
      <selection activeCell="A2" sqref="A2"/>
    </sheetView>
  </sheetViews>
  <sheetFormatPr baseColWidth="10" defaultRowHeight="15" x14ac:dyDescent="0.25"/>
  <sheetData>
    <row r="1" spans="1:22" x14ac:dyDescent="0.25">
      <c r="A1" t="s">
        <v>2861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</row>
    <row r="2" spans="1:22" x14ac:dyDescent="0.25">
      <c r="A2" s="6" t="s">
        <v>2844</v>
      </c>
      <c r="B2" cm="1">
        <f t="array" aca="1" ref="B2:B19" ca="1">INDIRECT("'" &amp; B$1 &amp; "'!C53:C70")</f>
        <v>2736</v>
      </c>
      <c r="C2" cm="1">
        <f t="array" aca="1" ref="C2:C19" ca="1">INDIRECT("'" &amp; C$1 &amp; "'!C53:C70")</f>
        <v>2742</v>
      </c>
      <c r="D2" cm="1">
        <f t="array" aca="1" ref="D2:D19" ca="1">INDIRECT("'" &amp; D$1 &amp; "'!C53:C70")</f>
        <v>2740</v>
      </c>
      <c r="E2" cm="1">
        <f t="array" aca="1" ref="E2:E19" ca="1">INDIRECT("'" &amp; E$1 &amp; "'!C53:C70")</f>
        <v>2736</v>
      </c>
      <c r="F2" cm="1">
        <f t="array" aca="1" ref="F2:F19" ca="1">INDIRECT("'" &amp; F$1 &amp; "'!C53:C70")</f>
        <v>2734</v>
      </c>
      <c r="G2" cm="1">
        <f t="array" aca="1" ref="G2:G19" ca="1">INDIRECT("'" &amp; G$1 &amp; "'!C53:C70")</f>
        <v>2725</v>
      </c>
      <c r="H2" cm="1">
        <f t="array" aca="1" ref="H2:H19" ca="1">INDIRECT("'" &amp; H$1 &amp; "'!C53:C70")</f>
        <v>2718</v>
      </c>
      <c r="I2" cm="1">
        <f t="array" aca="1" ref="I2:I19" ca="1">INDIRECT("'" &amp; I$1 &amp; "'!C53:C70")</f>
        <v>2716</v>
      </c>
      <c r="J2" cm="1">
        <f t="array" aca="1" ref="J2:J19" ca="1">INDIRECT("'" &amp; J$1 &amp; "'!C53:C70")</f>
        <v>2710</v>
      </c>
      <c r="K2" cm="1">
        <f t="array" aca="1" ref="K2:K19" ca="1">INDIRECT("'" &amp; K$1 &amp; "'!C53:C70")</f>
        <v>2704</v>
      </c>
      <c r="L2" cm="1">
        <f t="array" aca="1" ref="L2:L19" ca="1">INDIRECT("'" &amp; L$1 &amp; "'!C53:C70")</f>
        <v>2688</v>
      </c>
      <c r="M2" cm="1">
        <f t="array" aca="1" ref="M2:M19" ca="1">INDIRECT("'" &amp; M$1 &amp; "'!C53:C70")</f>
        <v>2674</v>
      </c>
      <c r="N2" cm="1">
        <f t="array" aca="1" ref="N2:N19" ca="1">INDIRECT("'" &amp; N$1 &amp; "'!C53:C70")</f>
        <v>2676</v>
      </c>
      <c r="O2" cm="1">
        <f t="array" aca="1" ref="O2:O19" ca="1">INDIRECT("'" &amp; O$1 &amp; "'!C53:C70")</f>
        <v>2654</v>
      </c>
      <c r="P2" cm="1">
        <f t="array" aca="1" ref="P2:P19" ca="1">INDIRECT("'" &amp; P$1 &amp; "'!C53:C70")</f>
        <v>2656</v>
      </c>
      <c r="Q2" cm="1">
        <f t="array" aca="1" ref="Q2:Q19" ca="1">INDIRECT("'" &amp; Q$1 &amp; "'!C53:C70")</f>
        <v>2657</v>
      </c>
      <c r="R2" cm="1">
        <f t="array" aca="1" ref="R2:R19" ca="1">INDIRECT("'" &amp; R$1 &amp; "'!C53:C70")</f>
        <v>2667</v>
      </c>
      <c r="S2" cm="1">
        <f t="array" aca="1" ref="S2:S19" ca="1">INDIRECT("'" &amp; S$1 &amp; "'!C53:C70")</f>
        <v>2652</v>
      </c>
      <c r="T2" cm="1">
        <f t="array" aca="1" ref="T2:T19" ca="1">INDIRECT("'" &amp; T$1 &amp; "'!C53:C70")</f>
        <v>2653</v>
      </c>
      <c r="U2" cm="1">
        <f t="array" aca="1" ref="U2:U19" ca="1">INDIRECT("'" &amp; U$1 &amp; "'!C53:C70")</f>
        <v>2655</v>
      </c>
      <c r="V2" t="e" cm="1">
        <f t="array" aca="1" ref="V2" ca="1">INDIRECT("'" &amp; V$1 &amp; "'!C53:C70")</f>
        <v>#REF!</v>
      </c>
    </row>
    <row r="3" spans="1:22" x14ac:dyDescent="0.25">
      <c r="A3" s="5" t="s">
        <v>2845</v>
      </c>
      <c r="B3">
        <f ca="1"/>
        <v>3370</v>
      </c>
      <c r="C3">
        <f ca="1"/>
        <v>3383</v>
      </c>
      <c r="D3">
        <f ca="1"/>
        <v>3378</v>
      </c>
      <c r="E3">
        <f ca="1"/>
        <v>3383</v>
      </c>
      <c r="F3">
        <f ca="1"/>
        <v>3392</v>
      </c>
      <c r="G3">
        <f ca="1"/>
        <v>3382</v>
      </c>
      <c r="H3">
        <f ca="1"/>
        <v>3372</v>
      </c>
      <c r="I3">
        <f ca="1"/>
        <v>3353</v>
      </c>
      <c r="J3">
        <f ca="1"/>
        <v>3343</v>
      </c>
      <c r="K3">
        <f ca="1"/>
        <v>3337</v>
      </c>
      <c r="L3">
        <f ca="1"/>
        <v>3343</v>
      </c>
      <c r="M3">
        <f ca="1"/>
        <v>3338</v>
      </c>
      <c r="N3">
        <f ca="1"/>
        <v>3335</v>
      </c>
      <c r="O3">
        <f ca="1"/>
        <v>3328</v>
      </c>
      <c r="P3">
        <f ca="1"/>
        <v>3308</v>
      </c>
      <c r="Q3">
        <f ca="1"/>
        <v>3302</v>
      </c>
      <c r="R3">
        <f ca="1"/>
        <v>3294</v>
      </c>
      <c r="S3">
        <f ca="1"/>
        <v>3281</v>
      </c>
      <c r="T3">
        <f ca="1"/>
        <v>3265</v>
      </c>
      <c r="U3">
        <f ca="1"/>
        <v>3258</v>
      </c>
    </row>
    <row r="4" spans="1:22" x14ac:dyDescent="0.25">
      <c r="A4" s="6" t="s">
        <v>2846</v>
      </c>
      <c r="B4">
        <f ca="1"/>
        <v>6838</v>
      </c>
      <c r="C4">
        <f ca="1"/>
        <v>6874</v>
      </c>
      <c r="D4">
        <f ca="1"/>
        <v>6880</v>
      </c>
      <c r="E4">
        <f ca="1"/>
        <v>6883</v>
      </c>
      <c r="F4">
        <f ca="1"/>
        <v>6873</v>
      </c>
      <c r="G4">
        <f ca="1"/>
        <v>6871</v>
      </c>
      <c r="H4">
        <f ca="1"/>
        <v>6847</v>
      </c>
      <c r="I4">
        <f ca="1"/>
        <v>6810</v>
      </c>
      <c r="J4">
        <f ca="1"/>
        <v>6816</v>
      </c>
      <c r="K4">
        <f ca="1"/>
        <v>6805</v>
      </c>
      <c r="L4">
        <f ca="1"/>
        <v>6782</v>
      </c>
      <c r="M4">
        <f ca="1"/>
        <v>6794</v>
      </c>
      <c r="N4">
        <f ca="1"/>
        <v>6778</v>
      </c>
      <c r="O4">
        <f ca="1"/>
        <v>6771</v>
      </c>
      <c r="P4">
        <f ca="1"/>
        <v>6762</v>
      </c>
      <c r="Q4">
        <f ca="1"/>
        <v>6748</v>
      </c>
      <c r="R4">
        <f ca="1"/>
        <v>6736</v>
      </c>
      <c r="S4">
        <f ca="1"/>
        <v>6731</v>
      </c>
      <c r="T4">
        <f ca="1"/>
        <v>6703</v>
      </c>
      <c r="U4">
        <f ca="1"/>
        <v>6702</v>
      </c>
    </row>
    <row r="5" spans="1:22" x14ac:dyDescent="0.25">
      <c r="A5" s="5" t="s">
        <v>2847</v>
      </c>
      <c r="B5">
        <f ca="1"/>
        <v>4106</v>
      </c>
      <c r="C5">
        <f ca="1"/>
        <v>4114</v>
      </c>
      <c r="D5">
        <f ca="1"/>
        <v>4126</v>
      </c>
      <c r="E5">
        <f ca="1"/>
        <v>4125</v>
      </c>
      <c r="F5">
        <f ca="1"/>
        <v>4134</v>
      </c>
      <c r="G5">
        <f ca="1"/>
        <v>4131</v>
      </c>
      <c r="H5">
        <f ca="1"/>
        <v>4128</v>
      </c>
      <c r="I5">
        <f ca="1"/>
        <v>4121</v>
      </c>
      <c r="J5">
        <f ca="1"/>
        <v>4106</v>
      </c>
      <c r="K5">
        <f ca="1"/>
        <v>4082</v>
      </c>
      <c r="L5">
        <f ca="1"/>
        <v>4108</v>
      </c>
      <c r="M5">
        <f ca="1"/>
        <v>4079</v>
      </c>
      <c r="N5">
        <f ca="1"/>
        <v>4054</v>
      </c>
      <c r="O5">
        <f ca="1"/>
        <v>4052</v>
      </c>
      <c r="P5">
        <f ca="1"/>
        <v>4051</v>
      </c>
      <c r="Q5">
        <f ca="1"/>
        <v>4040</v>
      </c>
      <c r="R5">
        <f ca="1"/>
        <v>4012</v>
      </c>
      <c r="S5">
        <f ca="1"/>
        <v>4012</v>
      </c>
      <c r="T5">
        <f ca="1"/>
        <v>4012</v>
      </c>
      <c r="U5">
        <f ca="1"/>
        <v>4012</v>
      </c>
    </row>
    <row r="6" spans="1:22" x14ac:dyDescent="0.25">
      <c r="A6" s="6" t="s">
        <v>2848</v>
      </c>
      <c r="B6">
        <f ca="1"/>
        <v>6111</v>
      </c>
      <c r="C6">
        <f ca="1"/>
        <v>6132</v>
      </c>
      <c r="D6">
        <f ca="1"/>
        <v>6135</v>
      </c>
      <c r="E6">
        <f ca="1"/>
        <v>6143</v>
      </c>
      <c r="F6">
        <f ca="1"/>
        <v>6161</v>
      </c>
      <c r="G6">
        <f ca="1"/>
        <v>6151</v>
      </c>
      <c r="H6">
        <f ca="1"/>
        <v>6136</v>
      </c>
      <c r="I6">
        <f ca="1"/>
        <v>6126</v>
      </c>
      <c r="J6">
        <f ca="1"/>
        <v>6149</v>
      </c>
      <c r="K6">
        <f ca="1"/>
        <v>6147</v>
      </c>
      <c r="L6">
        <f ca="1"/>
        <v>6145</v>
      </c>
      <c r="M6">
        <f ca="1"/>
        <v>6139</v>
      </c>
      <c r="N6">
        <f ca="1"/>
        <v>6130</v>
      </c>
      <c r="O6">
        <f ca="1"/>
        <v>6114</v>
      </c>
      <c r="P6">
        <f ca="1"/>
        <v>6093</v>
      </c>
      <c r="Q6">
        <f ca="1"/>
        <v>6093</v>
      </c>
      <c r="R6">
        <f ca="1"/>
        <v>6078</v>
      </c>
      <c r="S6">
        <f ca="1"/>
        <v>6052</v>
      </c>
      <c r="T6">
        <f ca="1"/>
        <v>6041</v>
      </c>
      <c r="U6">
        <f ca="1"/>
        <v>6033</v>
      </c>
    </row>
    <row r="7" spans="1:22" x14ac:dyDescent="0.25">
      <c r="A7" s="5" t="s">
        <v>2849</v>
      </c>
      <c r="B7">
        <f ca="1"/>
        <v>20744</v>
      </c>
      <c r="C7">
        <f ca="1"/>
        <v>20840</v>
      </c>
      <c r="D7">
        <f ca="1"/>
        <v>20820</v>
      </c>
      <c r="E7">
        <f ca="1"/>
        <v>20851</v>
      </c>
      <c r="F7">
        <f ca="1"/>
        <v>20874</v>
      </c>
      <c r="G7">
        <f ca="1"/>
        <v>20859</v>
      </c>
      <c r="H7">
        <f ca="1"/>
        <v>20858</v>
      </c>
      <c r="I7">
        <f ca="1"/>
        <v>20821</v>
      </c>
      <c r="J7">
        <f ca="1"/>
        <v>20792</v>
      </c>
      <c r="K7">
        <f ca="1"/>
        <v>20766</v>
      </c>
      <c r="L7">
        <f ca="1"/>
        <v>20769</v>
      </c>
      <c r="M7">
        <f ca="1"/>
        <v>20730</v>
      </c>
      <c r="N7">
        <f ca="1"/>
        <v>20709</v>
      </c>
      <c r="O7">
        <f ca="1"/>
        <v>20653</v>
      </c>
      <c r="P7">
        <f ca="1"/>
        <v>20600</v>
      </c>
      <c r="Q7">
        <f ca="1"/>
        <v>20557</v>
      </c>
      <c r="R7">
        <f ca="1"/>
        <v>20528</v>
      </c>
      <c r="S7">
        <f ca="1"/>
        <v>20488</v>
      </c>
      <c r="T7">
        <f ca="1"/>
        <v>20425</v>
      </c>
      <c r="U7">
        <f ca="1"/>
        <v>20361</v>
      </c>
    </row>
    <row r="8" spans="1:22" x14ac:dyDescent="0.25">
      <c r="A8" s="6" t="s">
        <v>2850</v>
      </c>
      <c r="B8">
        <f ca="1"/>
        <v>3955</v>
      </c>
      <c r="C8">
        <f ca="1"/>
        <v>3979</v>
      </c>
      <c r="D8">
        <f ca="1"/>
        <v>3982</v>
      </c>
      <c r="E8">
        <f ca="1"/>
        <v>3989</v>
      </c>
      <c r="F8">
        <f ca="1"/>
        <v>3984</v>
      </c>
      <c r="G8">
        <f ca="1"/>
        <v>3986</v>
      </c>
      <c r="H8">
        <f ca="1"/>
        <v>3976</v>
      </c>
      <c r="I8">
        <f ca="1"/>
        <v>3975</v>
      </c>
      <c r="J8">
        <f ca="1"/>
        <v>3974</v>
      </c>
      <c r="K8">
        <f ca="1"/>
        <v>3976</v>
      </c>
      <c r="L8">
        <f ca="1"/>
        <v>3969</v>
      </c>
      <c r="M8">
        <f ca="1"/>
        <v>3973</v>
      </c>
      <c r="N8">
        <f ca="1"/>
        <v>3961</v>
      </c>
      <c r="O8">
        <f ca="1"/>
        <v>3967</v>
      </c>
      <c r="P8">
        <f ca="1"/>
        <v>3954</v>
      </c>
      <c r="Q8">
        <f ca="1"/>
        <v>3952</v>
      </c>
      <c r="R8">
        <f ca="1"/>
        <v>3941</v>
      </c>
      <c r="S8">
        <f ca="1"/>
        <v>3941</v>
      </c>
      <c r="T8">
        <f ca="1"/>
        <v>3939</v>
      </c>
      <c r="U8">
        <f ca="1"/>
        <v>3926</v>
      </c>
    </row>
    <row r="9" spans="1:22" x14ac:dyDescent="0.25">
      <c r="A9" s="5" t="s">
        <v>2851</v>
      </c>
      <c r="B9">
        <f ca="1"/>
        <v>1519</v>
      </c>
      <c r="C9">
        <f ca="1"/>
        <v>1533</v>
      </c>
      <c r="D9">
        <f ca="1"/>
        <v>1537</v>
      </c>
      <c r="E9">
        <f ca="1"/>
        <v>1529</v>
      </c>
      <c r="F9">
        <f ca="1"/>
        <v>1533</v>
      </c>
      <c r="G9">
        <f ca="1"/>
        <v>1529</v>
      </c>
      <c r="H9">
        <f ca="1"/>
        <v>1529</v>
      </c>
      <c r="I9">
        <f ca="1"/>
        <v>1525</v>
      </c>
      <c r="J9">
        <f ca="1"/>
        <v>1520</v>
      </c>
      <c r="K9">
        <f ca="1"/>
        <v>1523</v>
      </c>
      <c r="L9">
        <f ca="1"/>
        <v>1515</v>
      </c>
      <c r="M9">
        <f ca="1"/>
        <v>1502</v>
      </c>
      <c r="N9">
        <f ca="1"/>
        <v>1504</v>
      </c>
      <c r="O9">
        <f ca="1"/>
        <v>1503</v>
      </c>
      <c r="P9">
        <f ca="1"/>
        <v>1494</v>
      </c>
      <c r="Q9">
        <f ca="1"/>
        <v>1490</v>
      </c>
      <c r="R9">
        <f ca="1"/>
        <v>1483</v>
      </c>
      <c r="S9">
        <f ca="1"/>
        <v>1484</v>
      </c>
      <c r="T9">
        <f ca="1"/>
        <v>1478</v>
      </c>
      <c r="U9">
        <f ca="1"/>
        <v>1468</v>
      </c>
    </row>
    <row r="10" spans="1:22" x14ac:dyDescent="0.25">
      <c r="A10" s="6" t="s">
        <v>2852</v>
      </c>
      <c r="B10">
        <f ca="1"/>
        <v>861</v>
      </c>
      <c r="C10">
        <f ca="1"/>
        <v>860</v>
      </c>
      <c r="D10">
        <f ca="1"/>
        <v>861</v>
      </c>
      <c r="E10">
        <f ca="1"/>
        <v>863</v>
      </c>
      <c r="F10">
        <f ca="1"/>
        <v>859</v>
      </c>
      <c r="G10">
        <f ca="1"/>
        <v>858</v>
      </c>
      <c r="H10">
        <f ca="1"/>
        <v>856</v>
      </c>
      <c r="I10">
        <f ca="1"/>
        <v>854</v>
      </c>
      <c r="J10">
        <f ca="1"/>
        <v>857</v>
      </c>
      <c r="K10">
        <f ca="1"/>
        <v>856</v>
      </c>
      <c r="L10">
        <f ca="1"/>
        <v>849</v>
      </c>
      <c r="M10">
        <f ca="1"/>
        <v>846</v>
      </c>
      <c r="N10">
        <f ca="1"/>
        <v>842</v>
      </c>
      <c r="O10">
        <f ca="1"/>
        <v>836</v>
      </c>
      <c r="P10">
        <f ca="1"/>
        <v>827</v>
      </c>
      <c r="Q10">
        <f ca="1"/>
        <v>822</v>
      </c>
      <c r="R10">
        <f ca="1"/>
        <v>813</v>
      </c>
      <c r="S10">
        <f ca="1"/>
        <v>812</v>
      </c>
      <c r="T10">
        <f ca="1"/>
        <v>805</v>
      </c>
      <c r="U10">
        <f ca="1"/>
        <v>806</v>
      </c>
    </row>
    <row r="11" spans="1:22" x14ac:dyDescent="0.25">
      <c r="A11" s="5" t="s">
        <v>2853</v>
      </c>
      <c r="B11">
        <f ca="1"/>
        <v>235</v>
      </c>
      <c r="C11">
        <f ca="1"/>
        <v>236</v>
      </c>
      <c r="D11">
        <f ca="1"/>
        <v>237</v>
      </c>
      <c r="E11">
        <f ca="1"/>
        <v>238</v>
      </c>
      <c r="F11">
        <f ca="1"/>
        <v>239</v>
      </c>
      <c r="G11">
        <f ca="1"/>
        <v>239</v>
      </c>
      <c r="H11">
        <f ca="1"/>
        <v>239</v>
      </c>
      <c r="I11">
        <f ca="1"/>
        <v>241</v>
      </c>
      <c r="J11">
        <f ca="1"/>
        <v>241</v>
      </c>
      <c r="K11">
        <f ca="1"/>
        <v>242</v>
      </c>
      <c r="L11">
        <f ca="1"/>
        <v>241</v>
      </c>
      <c r="M11">
        <f ca="1"/>
        <v>225</v>
      </c>
      <c r="N11">
        <f ca="1"/>
        <v>228</v>
      </c>
      <c r="O11">
        <f ca="1"/>
        <v>225</v>
      </c>
      <c r="P11">
        <f ca="1"/>
        <v>224</v>
      </c>
      <c r="Q11">
        <f ca="1"/>
        <v>224</v>
      </c>
      <c r="R11">
        <f ca="1"/>
        <v>222</v>
      </c>
      <c r="S11">
        <f ca="1"/>
        <v>221</v>
      </c>
      <c r="T11">
        <f ca="1"/>
        <v>218</v>
      </c>
      <c r="U11">
        <f ca="1"/>
        <v>221</v>
      </c>
    </row>
    <row r="12" spans="1:22" x14ac:dyDescent="0.25">
      <c r="A12" s="6" t="s">
        <v>2854</v>
      </c>
      <c r="B12">
        <f ca="1"/>
        <v>1468</v>
      </c>
      <c r="C12">
        <f ca="1"/>
        <v>1479</v>
      </c>
      <c r="D12">
        <f ca="1"/>
        <v>1480</v>
      </c>
      <c r="E12">
        <f ca="1"/>
        <v>1479</v>
      </c>
      <c r="F12">
        <f ca="1"/>
        <v>1486</v>
      </c>
      <c r="G12">
        <f ca="1"/>
        <v>1485</v>
      </c>
      <c r="H12">
        <f ca="1"/>
        <v>1472</v>
      </c>
      <c r="I12">
        <f ca="1"/>
        <v>1479</v>
      </c>
      <c r="J12">
        <f ca="1"/>
        <v>1480</v>
      </c>
      <c r="K12">
        <f ca="1"/>
        <v>1483</v>
      </c>
      <c r="L12">
        <f ca="1"/>
        <v>1483</v>
      </c>
      <c r="M12">
        <f ca="1"/>
        <v>1482</v>
      </c>
      <c r="N12">
        <f ca="1"/>
        <v>1485</v>
      </c>
      <c r="O12">
        <f ca="1"/>
        <v>1481</v>
      </c>
      <c r="P12">
        <f ca="1"/>
        <v>1481</v>
      </c>
      <c r="Q12">
        <f ca="1"/>
        <v>1477</v>
      </c>
      <c r="R12">
        <f ca="1"/>
        <v>1463</v>
      </c>
      <c r="S12">
        <f ca="1"/>
        <v>1449</v>
      </c>
      <c r="T12">
        <f ca="1"/>
        <v>1446</v>
      </c>
      <c r="U12">
        <f ca="1"/>
        <v>1449</v>
      </c>
    </row>
    <row r="13" spans="1:22" x14ac:dyDescent="0.25">
      <c r="A13" s="5" t="s">
        <v>2855</v>
      </c>
      <c r="B13">
        <f ca="1"/>
        <v>3789</v>
      </c>
      <c r="C13">
        <f ca="1"/>
        <v>3814</v>
      </c>
      <c r="D13">
        <f ca="1"/>
        <v>3823</v>
      </c>
      <c r="E13">
        <f ca="1"/>
        <v>3806</v>
      </c>
      <c r="F13">
        <f ca="1"/>
        <v>3821</v>
      </c>
      <c r="G13">
        <f ca="1"/>
        <v>3812</v>
      </c>
      <c r="H13">
        <f ca="1"/>
        <v>3789</v>
      </c>
      <c r="I13">
        <f ca="1"/>
        <v>3796</v>
      </c>
      <c r="J13">
        <f ca="1"/>
        <v>3786</v>
      </c>
      <c r="K13">
        <f ca="1"/>
        <v>3784</v>
      </c>
      <c r="L13">
        <f ca="1"/>
        <v>3783</v>
      </c>
      <c r="M13">
        <f ca="1"/>
        <v>3770</v>
      </c>
      <c r="N13">
        <f ca="1"/>
        <v>3769</v>
      </c>
      <c r="O13">
        <f ca="1"/>
        <v>3762</v>
      </c>
      <c r="P13">
        <f ca="1"/>
        <v>3776</v>
      </c>
      <c r="Q13">
        <f ca="1"/>
        <v>3770</v>
      </c>
      <c r="R13">
        <f ca="1"/>
        <v>3767</v>
      </c>
      <c r="S13">
        <f ca="1"/>
        <v>3773</v>
      </c>
      <c r="T13">
        <f ca="1"/>
        <v>3757</v>
      </c>
      <c r="U13">
        <f ca="1"/>
        <v>3749</v>
      </c>
    </row>
    <row r="14" spans="1:22" x14ac:dyDescent="0.25">
      <c r="A14" s="6" t="s">
        <v>2856</v>
      </c>
      <c r="B14">
        <f ca="1"/>
        <v>2989</v>
      </c>
      <c r="C14">
        <f ca="1"/>
        <v>3019</v>
      </c>
      <c r="D14">
        <f ca="1"/>
        <v>3043</v>
      </c>
      <c r="E14">
        <f ca="1"/>
        <v>3052</v>
      </c>
      <c r="F14">
        <f ca="1"/>
        <v>3068</v>
      </c>
      <c r="G14">
        <f ca="1"/>
        <v>3086</v>
      </c>
      <c r="H14">
        <f ca="1"/>
        <v>3103</v>
      </c>
      <c r="I14">
        <f ca="1"/>
        <v>3112</v>
      </c>
      <c r="J14">
        <f ca="1"/>
        <v>3118</v>
      </c>
      <c r="K14">
        <f ca="1"/>
        <v>3128</v>
      </c>
      <c r="L14">
        <f ca="1"/>
        <v>3131</v>
      </c>
      <c r="M14">
        <f ca="1"/>
        <v>3129</v>
      </c>
      <c r="N14">
        <f ca="1"/>
        <v>3134</v>
      </c>
      <c r="O14">
        <f ca="1"/>
        <v>3131</v>
      </c>
      <c r="P14">
        <f ca="1"/>
        <v>3127</v>
      </c>
      <c r="Q14">
        <f ca="1"/>
        <v>3136</v>
      </c>
      <c r="R14">
        <f ca="1"/>
        <v>3137</v>
      </c>
      <c r="S14">
        <f ca="1"/>
        <v>3134</v>
      </c>
      <c r="T14">
        <f ca="1"/>
        <v>3148</v>
      </c>
      <c r="U14">
        <f ca="1"/>
        <v>3153</v>
      </c>
    </row>
    <row r="15" spans="1:22" x14ac:dyDescent="0.25">
      <c r="A15" s="5" t="s">
        <v>2857</v>
      </c>
      <c r="B15">
        <f ca="1"/>
        <v>4594</v>
      </c>
      <c r="C15">
        <f ca="1"/>
        <v>4608</v>
      </c>
      <c r="D15">
        <f ca="1"/>
        <v>4631</v>
      </c>
      <c r="E15">
        <f ca="1"/>
        <v>4627</v>
      </c>
      <c r="F15">
        <f ca="1"/>
        <v>4628</v>
      </c>
      <c r="G15">
        <f ca="1"/>
        <v>4644</v>
      </c>
      <c r="H15">
        <f ca="1"/>
        <v>4645</v>
      </c>
      <c r="I15">
        <f ca="1"/>
        <v>4638</v>
      </c>
      <c r="J15">
        <f ca="1"/>
        <v>4632</v>
      </c>
      <c r="K15">
        <f ca="1"/>
        <v>4637</v>
      </c>
      <c r="L15">
        <f ca="1"/>
        <v>4641</v>
      </c>
      <c r="M15">
        <f ca="1"/>
        <v>4655</v>
      </c>
      <c r="N15">
        <f ca="1"/>
        <v>4652</v>
      </c>
      <c r="O15">
        <f ca="1"/>
        <v>4629</v>
      </c>
      <c r="P15">
        <f ca="1"/>
        <v>4631</v>
      </c>
      <c r="Q15">
        <f ca="1"/>
        <v>4636</v>
      </c>
      <c r="R15">
        <f ca="1"/>
        <v>4639</v>
      </c>
      <c r="S15">
        <f ca="1"/>
        <v>4656</v>
      </c>
      <c r="T15">
        <f ca="1"/>
        <v>4654</v>
      </c>
      <c r="U15">
        <f ca="1"/>
        <v>4668</v>
      </c>
    </row>
    <row r="16" spans="1:22" x14ac:dyDescent="0.25">
      <c r="A16" s="6" t="s">
        <v>2858</v>
      </c>
      <c r="B16">
        <f ca="1"/>
        <v>5550</v>
      </c>
      <c r="C16">
        <f ca="1"/>
        <v>5576</v>
      </c>
      <c r="D16">
        <f ca="1"/>
        <v>5572</v>
      </c>
      <c r="E16">
        <f ca="1"/>
        <v>5583</v>
      </c>
      <c r="F16">
        <f ca="1"/>
        <v>5589</v>
      </c>
      <c r="G16">
        <f ca="1"/>
        <v>5579</v>
      </c>
      <c r="H16">
        <f ca="1"/>
        <v>5562</v>
      </c>
      <c r="I16">
        <f ca="1"/>
        <v>5570</v>
      </c>
      <c r="J16">
        <f ca="1"/>
        <v>5570</v>
      </c>
      <c r="K16">
        <f ca="1"/>
        <v>5585</v>
      </c>
      <c r="L16">
        <f ca="1"/>
        <v>5588</v>
      </c>
      <c r="M16">
        <f ca="1"/>
        <v>5586</v>
      </c>
      <c r="N16">
        <f ca="1"/>
        <v>5579</v>
      </c>
      <c r="O16">
        <f ca="1"/>
        <v>5577</v>
      </c>
      <c r="P16">
        <f ca="1"/>
        <v>5572</v>
      </c>
      <c r="Q16">
        <f ca="1"/>
        <v>5565</v>
      </c>
      <c r="R16">
        <f ca="1"/>
        <v>5558</v>
      </c>
      <c r="S16">
        <f ca="1"/>
        <v>5548</v>
      </c>
      <c r="T16">
        <f ca="1"/>
        <v>5556</v>
      </c>
      <c r="U16">
        <f ca="1"/>
        <v>5533</v>
      </c>
    </row>
    <row r="17" spans="1:21" x14ac:dyDescent="0.25">
      <c r="A17" s="5" t="s">
        <v>2859</v>
      </c>
      <c r="B17">
        <f ca="1"/>
        <v>11931</v>
      </c>
      <c r="C17">
        <f ca="1"/>
        <v>11939</v>
      </c>
      <c r="D17">
        <f ca="1"/>
        <v>11948</v>
      </c>
      <c r="E17">
        <f ca="1"/>
        <v>11987</v>
      </c>
      <c r="F17">
        <f ca="1"/>
        <v>12009</v>
      </c>
      <c r="G17">
        <f ca="1"/>
        <v>11997</v>
      </c>
      <c r="H17">
        <f ca="1"/>
        <v>12007</v>
      </c>
      <c r="I17">
        <f ca="1"/>
        <v>12015</v>
      </c>
      <c r="J17">
        <f ca="1"/>
        <v>11991</v>
      </c>
      <c r="K17">
        <f ca="1"/>
        <v>11993</v>
      </c>
      <c r="L17">
        <f ca="1"/>
        <v>11988</v>
      </c>
      <c r="M17">
        <f ca="1"/>
        <v>11971</v>
      </c>
      <c r="N17">
        <f ca="1"/>
        <v>11947</v>
      </c>
      <c r="O17">
        <f ca="1"/>
        <v>11928</v>
      </c>
      <c r="P17">
        <f ca="1"/>
        <v>11927</v>
      </c>
      <c r="Q17">
        <f ca="1"/>
        <v>11947</v>
      </c>
      <c r="R17">
        <f ca="1"/>
        <v>11945</v>
      </c>
      <c r="S17">
        <f ca="1"/>
        <v>11916</v>
      </c>
      <c r="T17">
        <f ca="1"/>
        <v>11895</v>
      </c>
      <c r="U17">
        <f ca="1"/>
        <v>11882</v>
      </c>
    </row>
    <row r="18" spans="1:21" x14ac:dyDescent="0.25">
      <c r="A18" s="6" t="s">
        <v>2860</v>
      </c>
      <c r="B18">
        <f ca="1"/>
        <v>2972</v>
      </c>
      <c r="C18">
        <f ca="1"/>
        <v>2980</v>
      </c>
      <c r="D18">
        <f ca="1"/>
        <v>2974</v>
      </c>
      <c r="E18">
        <f ca="1"/>
        <v>2991</v>
      </c>
      <c r="F18">
        <f ca="1"/>
        <v>2980</v>
      </c>
      <c r="G18">
        <f ca="1"/>
        <v>2978</v>
      </c>
      <c r="H18">
        <f ca="1"/>
        <v>2981</v>
      </c>
      <c r="I18">
        <f ca="1"/>
        <v>2969</v>
      </c>
      <c r="J18">
        <f ca="1"/>
        <v>2964</v>
      </c>
      <c r="K18">
        <f ca="1"/>
        <v>2950</v>
      </c>
      <c r="L18">
        <f ca="1"/>
        <v>2951</v>
      </c>
      <c r="M18">
        <f ca="1"/>
        <v>2955</v>
      </c>
      <c r="N18">
        <f ca="1"/>
        <v>2967</v>
      </c>
      <c r="O18">
        <f ca="1"/>
        <v>2954</v>
      </c>
      <c r="P18">
        <f ca="1"/>
        <v>2945</v>
      </c>
      <c r="Q18">
        <f ca="1"/>
        <v>2941</v>
      </c>
      <c r="R18">
        <f ca="1"/>
        <v>2942</v>
      </c>
      <c r="S18">
        <f ca="1"/>
        <v>2930</v>
      </c>
      <c r="T18">
        <f ca="1"/>
        <v>2916</v>
      </c>
      <c r="U18">
        <f ca="1"/>
        <v>2911</v>
      </c>
    </row>
    <row r="19" spans="1:21" x14ac:dyDescent="0.25">
      <c r="A19" s="5" t="s">
        <v>31</v>
      </c>
      <c r="B19">
        <f ca="1"/>
        <v>98</v>
      </c>
      <c r="C19">
        <f ca="1"/>
        <v>98</v>
      </c>
      <c r="D19">
        <f ca="1"/>
        <v>99</v>
      </c>
      <c r="E19">
        <f ca="1"/>
        <v>100</v>
      </c>
      <c r="F19">
        <f ca="1"/>
        <v>105</v>
      </c>
      <c r="G19">
        <f ca="1"/>
        <v>106</v>
      </c>
      <c r="H19">
        <f ca="1"/>
        <v>108</v>
      </c>
      <c r="I19">
        <f ca="1"/>
        <v>107</v>
      </c>
      <c r="J19">
        <f ca="1"/>
        <v>112</v>
      </c>
      <c r="K19">
        <f ca="1"/>
        <v>111</v>
      </c>
      <c r="L19">
        <f ca="1"/>
        <v>111</v>
      </c>
      <c r="M19">
        <f ca="1"/>
        <v>111</v>
      </c>
      <c r="N19">
        <f ca="1"/>
        <v>111</v>
      </c>
      <c r="O19">
        <f ca="1"/>
        <v>113</v>
      </c>
      <c r="P19">
        <f ca="1"/>
        <v>108</v>
      </c>
      <c r="Q19">
        <f ca="1"/>
        <v>106</v>
      </c>
      <c r="R19">
        <f ca="1"/>
        <v>100</v>
      </c>
      <c r="S19">
        <f ca="1"/>
        <v>100</v>
      </c>
      <c r="T19">
        <f ca="1"/>
        <v>104</v>
      </c>
      <c r="U19">
        <f ca="1"/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5DC0-5FF7-460D-A066-D996FDF4655D}">
  <dimension ref="A1:O70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SUM(prb_adultes_202312[[#This Row],[Visuel]:[Autres]])</f>
        <v>78575</v>
      </c>
      <c r="D2">
        <v>754</v>
      </c>
      <c r="E2">
        <v>393</v>
      </c>
      <c r="F2">
        <v>17990</v>
      </c>
      <c r="G2">
        <v>35793</v>
      </c>
      <c r="H2">
        <v>20986</v>
      </c>
      <c r="I2">
        <v>2659</v>
      </c>
      <c r="J2">
        <v>6033</v>
      </c>
      <c r="K2">
        <v>34450</v>
      </c>
      <c r="L2">
        <v>44125</v>
      </c>
      <c r="M2">
        <v>1772</v>
      </c>
      <c r="N2" s="3" t="s">
        <v>2708</v>
      </c>
      <c r="O2" s="3" t="s">
        <v>2709</v>
      </c>
    </row>
    <row r="3" spans="1:15" x14ac:dyDescent="0.25">
      <c r="A3" s="3" t="s">
        <v>11</v>
      </c>
      <c r="B3" s="3" t="s">
        <v>2</v>
      </c>
      <c r="C3" s="3">
        <f>SUM(prb_adultes_202312[[#This Row],[Visuel]:[Autres]])</f>
        <v>3031</v>
      </c>
      <c r="D3">
        <v>69</v>
      </c>
      <c r="E3">
        <v>26</v>
      </c>
      <c r="F3">
        <v>551</v>
      </c>
      <c r="G3">
        <v>919</v>
      </c>
      <c r="H3">
        <v>1347</v>
      </c>
      <c r="I3">
        <v>119</v>
      </c>
      <c r="J3">
        <v>416</v>
      </c>
      <c r="K3">
        <v>1646</v>
      </c>
      <c r="L3">
        <v>1385</v>
      </c>
      <c r="M3">
        <v>8</v>
      </c>
      <c r="N3" s="3" t="s">
        <v>2710</v>
      </c>
      <c r="O3" s="3" t="s">
        <v>2711</v>
      </c>
    </row>
    <row r="4" spans="1:15" x14ac:dyDescent="0.25">
      <c r="A4" s="3" t="s">
        <v>11</v>
      </c>
      <c r="B4" s="3" t="s">
        <v>3</v>
      </c>
      <c r="C4" s="3">
        <f>SUM(prb_adultes_202312[[#This Row],[Visuel]:[Autres]])</f>
        <v>1583</v>
      </c>
      <c r="D4">
        <v>26</v>
      </c>
      <c r="E4">
        <v>31</v>
      </c>
      <c r="F4">
        <v>212</v>
      </c>
      <c r="G4">
        <v>605</v>
      </c>
      <c r="H4">
        <v>675</v>
      </c>
      <c r="I4">
        <v>34</v>
      </c>
      <c r="J4">
        <v>246</v>
      </c>
      <c r="K4">
        <v>1344</v>
      </c>
      <c r="L4">
        <v>239</v>
      </c>
      <c r="M4">
        <v>8</v>
      </c>
      <c r="N4" s="3" t="s">
        <v>2712</v>
      </c>
      <c r="O4" s="3" t="s">
        <v>2713</v>
      </c>
    </row>
    <row r="5" spans="1:15" x14ac:dyDescent="0.25">
      <c r="A5" s="3" t="s">
        <v>11</v>
      </c>
      <c r="B5" s="3" t="s">
        <v>4</v>
      </c>
      <c r="C5" s="3">
        <f>SUM(prb_adultes_202312[[#This Row],[Visuel]:[Autres]])</f>
        <v>770</v>
      </c>
      <c r="D5">
        <v>26</v>
      </c>
      <c r="E5">
        <v>15</v>
      </c>
      <c r="F5">
        <v>104</v>
      </c>
      <c r="G5">
        <v>220</v>
      </c>
      <c r="H5">
        <v>381</v>
      </c>
      <c r="I5">
        <v>24</v>
      </c>
      <c r="J5">
        <v>279</v>
      </c>
      <c r="K5">
        <v>312</v>
      </c>
      <c r="L5">
        <v>458</v>
      </c>
      <c r="M5">
        <v>2</v>
      </c>
      <c r="N5" s="3" t="s">
        <v>2714</v>
      </c>
      <c r="O5" s="3" t="s">
        <v>2715</v>
      </c>
    </row>
    <row r="6" spans="1:15" x14ac:dyDescent="0.25">
      <c r="A6" s="3" t="s">
        <v>12</v>
      </c>
      <c r="B6" s="3" t="s">
        <v>5</v>
      </c>
      <c r="C6" s="3">
        <f>SUM(prb_adultes_202312[[#This Row],[Visuel]:[Autres]])</f>
        <v>80158</v>
      </c>
      <c r="D6">
        <v>780</v>
      </c>
      <c r="E6">
        <v>424</v>
      </c>
      <c r="F6">
        <v>18202</v>
      </c>
      <c r="G6">
        <v>36398</v>
      </c>
      <c r="H6">
        <v>21661</v>
      </c>
      <c r="I6">
        <v>2693</v>
      </c>
      <c r="J6">
        <v>6279</v>
      </c>
      <c r="K6">
        <v>35794</v>
      </c>
      <c r="L6">
        <v>44364</v>
      </c>
      <c r="M6">
        <v>1780</v>
      </c>
      <c r="N6" s="3" t="s">
        <v>2716</v>
      </c>
      <c r="O6" s="3" t="s">
        <v>2717</v>
      </c>
    </row>
    <row r="7" spans="1:15" x14ac:dyDescent="0.25">
      <c r="A7" s="3" t="s">
        <v>12</v>
      </c>
      <c r="B7" s="3" t="s">
        <v>6</v>
      </c>
      <c r="C7" s="3">
        <f>SUM(prb_adultes_202312[[#This Row],[Visuel]:[Autres]])</f>
        <v>2320</v>
      </c>
      <c r="D7">
        <v>65</v>
      </c>
      <c r="E7">
        <v>19</v>
      </c>
      <c r="F7">
        <v>285</v>
      </c>
      <c r="G7">
        <v>662</v>
      </c>
      <c r="H7">
        <v>1194</v>
      </c>
      <c r="I7">
        <v>95</v>
      </c>
      <c r="J7">
        <v>525</v>
      </c>
      <c r="K7">
        <v>1163</v>
      </c>
      <c r="L7">
        <v>1157</v>
      </c>
      <c r="M7">
        <v>6</v>
      </c>
      <c r="N7" s="3" t="s">
        <v>2718</v>
      </c>
      <c r="O7" s="3" t="s">
        <v>2719</v>
      </c>
    </row>
    <row r="8" spans="1:15" x14ac:dyDescent="0.25">
      <c r="A8" s="3" t="s">
        <v>12</v>
      </c>
      <c r="B8" s="3" t="s">
        <v>7</v>
      </c>
      <c r="C8" s="3">
        <f>SUM(prb_adultes_202312[[#This Row],[Visuel]:[Autres]])</f>
        <v>1030</v>
      </c>
      <c r="D8">
        <v>22</v>
      </c>
      <c r="E8">
        <v>17</v>
      </c>
      <c r="F8">
        <v>292</v>
      </c>
      <c r="G8">
        <v>340</v>
      </c>
      <c r="H8">
        <v>333</v>
      </c>
      <c r="I8">
        <v>26</v>
      </c>
      <c r="J8">
        <v>85</v>
      </c>
      <c r="K8">
        <v>522</v>
      </c>
      <c r="L8">
        <v>508</v>
      </c>
      <c r="M8">
        <v>1</v>
      </c>
      <c r="N8" s="3" t="s">
        <v>2720</v>
      </c>
      <c r="O8" s="3" t="s">
        <v>2721</v>
      </c>
    </row>
    <row r="9" spans="1:15" x14ac:dyDescent="0.25">
      <c r="A9" s="3" t="s">
        <v>12</v>
      </c>
      <c r="B9" s="3" t="s">
        <v>8</v>
      </c>
      <c r="C9" s="3">
        <f>SUM(prb_adultes_202312[[#This Row],[Visuel]:[Autres]])</f>
        <v>451</v>
      </c>
      <c r="D9">
        <v>8</v>
      </c>
      <c r="E9">
        <v>5</v>
      </c>
      <c r="F9">
        <v>78</v>
      </c>
      <c r="G9">
        <v>137</v>
      </c>
      <c r="H9">
        <v>201</v>
      </c>
      <c r="I9">
        <v>22</v>
      </c>
      <c r="J9">
        <v>85</v>
      </c>
      <c r="K9">
        <v>273</v>
      </c>
      <c r="L9">
        <v>178</v>
      </c>
      <c r="M9">
        <v>3</v>
      </c>
      <c r="N9" s="3" t="s">
        <v>2722</v>
      </c>
      <c r="O9" s="3" t="s">
        <v>2723</v>
      </c>
    </row>
    <row r="10" spans="1:15" x14ac:dyDescent="0.25">
      <c r="A10" s="3" t="s">
        <v>81</v>
      </c>
      <c r="B10" s="3" t="s">
        <v>61</v>
      </c>
      <c r="C10" s="3">
        <f>SUM(prb_adultes_202312[[#This Row],[Visuel]:[Autres]])</f>
        <v>46207</v>
      </c>
      <c r="D10">
        <v>496</v>
      </c>
      <c r="E10">
        <v>222</v>
      </c>
      <c r="F10">
        <v>10108</v>
      </c>
      <c r="G10">
        <v>22187</v>
      </c>
      <c r="H10">
        <v>11655</v>
      </c>
      <c r="I10">
        <v>1539</v>
      </c>
      <c r="J10">
        <v>3720</v>
      </c>
      <c r="K10">
        <v>0</v>
      </c>
      <c r="L10">
        <v>46207</v>
      </c>
      <c r="M10">
        <v>1126</v>
      </c>
      <c r="N10" s="3" t="s">
        <v>2724</v>
      </c>
      <c r="O10" s="3" t="s">
        <v>2725</v>
      </c>
    </row>
    <row r="11" spans="1:15" x14ac:dyDescent="0.25">
      <c r="A11" s="3" t="s">
        <v>81</v>
      </c>
      <c r="B11" s="3" t="s">
        <v>60</v>
      </c>
      <c r="C11" s="3">
        <f>SUM(prb_adultes_202312[[#This Row],[Visuel]:[Autres]])</f>
        <v>37752</v>
      </c>
      <c r="D11">
        <v>379</v>
      </c>
      <c r="E11">
        <v>243</v>
      </c>
      <c r="F11">
        <v>8749</v>
      </c>
      <c r="G11">
        <v>15350</v>
      </c>
      <c r="H11">
        <v>11734</v>
      </c>
      <c r="I11">
        <v>1297</v>
      </c>
      <c r="J11">
        <v>3254</v>
      </c>
      <c r="K11">
        <v>37752</v>
      </c>
      <c r="L11">
        <v>0</v>
      </c>
      <c r="M11">
        <v>664</v>
      </c>
      <c r="N11" s="3" t="s">
        <v>2726</v>
      </c>
      <c r="O11" s="3" t="s">
        <v>2727</v>
      </c>
    </row>
    <row r="12" spans="1:15" x14ac:dyDescent="0.25">
      <c r="A12" s="3" t="s">
        <v>86</v>
      </c>
      <c r="B12" s="3" t="s">
        <v>87</v>
      </c>
      <c r="C12" s="3">
        <f>SUM(prb_adultes_202312[[#This Row],[Visuel]:[Autres]])</f>
        <v>164</v>
      </c>
      <c r="D12">
        <v>0</v>
      </c>
      <c r="E12">
        <v>0</v>
      </c>
      <c r="F12">
        <v>0</v>
      </c>
      <c r="G12">
        <v>0</v>
      </c>
      <c r="H12">
        <v>0</v>
      </c>
      <c r="I12">
        <v>164</v>
      </c>
      <c r="J12">
        <v>10</v>
      </c>
      <c r="K12">
        <v>52</v>
      </c>
      <c r="L12">
        <v>112</v>
      </c>
      <c r="M12">
        <v>164</v>
      </c>
      <c r="N12" s="3" t="s">
        <v>2728</v>
      </c>
      <c r="O12" s="3" t="s">
        <v>2729</v>
      </c>
    </row>
    <row r="13" spans="1:15" x14ac:dyDescent="0.25">
      <c r="A13" s="3" t="s">
        <v>86</v>
      </c>
      <c r="B13" s="3" t="s">
        <v>90</v>
      </c>
      <c r="C13" s="3">
        <f>SUM(prb_adultes_202312[[#This Row],[Visuel]:[Autres]])</f>
        <v>1626</v>
      </c>
      <c r="D13">
        <v>9</v>
      </c>
      <c r="E13">
        <v>6</v>
      </c>
      <c r="F13">
        <v>452</v>
      </c>
      <c r="G13">
        <v>637</v>
      </c>
      <c r="H13">
        <v>182</v>
      </c>
      <c r="I13">
        <v>340</v>
      </c>
      <c r="J13">
        <v>102</v>
      </c>
      <c r="K13">
        <v>612</v>
      </c>
      <c r="L13">
        <v>1014</v>
      </c>
      <c r="M13">
        <v>1626</v>
      </c>
      <c r="N13" s="3" t="s">
        <v>2730</v>
      </c>
      <c r="O13" s="3" t="s">
        <v>2731</v>
      </c>
    </row>
    <row r="14" spans="1:15" x14ac:dyDescent="0.25">
      <c r="A14" s="3" t="s">
        <v>86</v>
      </c>
      <c r="B14" s="3" t="s">
        <v>93</v>
      </c>
      <c r="C14" s="3">
        <f>SUM(prb_adultes_202312[[#This Row],[Visuel]:[Autres]])</f>
        <v>5941</v>
      </c>
      <c r="D14">
        <v>36</v>
      </c>
      <c r="E14">
        <v>29</v>
      </c>
      <c r="F14">
        <v>2208</v>
      </c>
      <c r="G14">
        <v>2569</v>
      </c>
      <c r="H14">
        <v>1039</v>
      </c>
      <c r="I14">
        <v>60</v>
      </c>
      <c r="J14">
        <v>410</v>
      </c>
      <c r="K14">
        <v>2167</v>
      </c>
      <c r="L14">
        <v>3774</v>
      </c>
      <c r="M14">
        <v>0</v>
      </c>
      <c r="N14" s="3" t="s">
        <v>2732</v>
      </c>
      <c r="O14" s="3" t="s">
        <v>2733</v>
      </c>
    </row>
    <row r="15" spans="1:15" x14ac:dyDescent="0.25">
      <c r="A15" s="3" t="s">
        <v>86</v>
      </c>
      <c r="B15" s="3" t="s">
        <v>96</v>
      </c>
      <c r="C15" s="3">
        <f>SUM(prb_adultes_202312[[#This Row],[Visuel]:[Autres]])</f>
        <v>6410</v>
      </c>
      <c r="D15">
        <v>42</v>
      </c>
      <c r="E15">
        <v>32</v>
      </c>
      <c r="F15">
        <v>2443</v>
      </c>
      <c r="G15">
        <v>2577</v>
      </c>
      <c r="H15">
        <v>1242</v>
      </c>
      <c r="I15">
        <v>74</v>
      </c>
      <c r="J15">
        <v>395</v>
      </c>
      <c r="K15">
        <v>2405</v>
      </c>
      <c r="L15">
        <v>4005</v>
      </c>
      <c r="M15">
        <v>0</v>
      </c>
      <c r="N15" s="3" t="s">
        <v>2734</v>
      </c>
      <c r="O15" s="3" t="s">
        <v>2735</v>
      </c>
    </row>
    <row r="16" spans="1:15" x14ac:dyDescent="0.25">
      <c r="A16" s="3" t="s">
        <v>86</v>
      </c>
      <c r="B16" s="3" t="s">
        <v>99</v>
      </c>
      <c r="C16" s="3">
        <f>SUM(prb_adultes_202312[[#This Row],[Visuel]:[Autres]])</f>
        <v>6471</v>
      </c>
      <c r="D16">
        <v>76</v>
      </c>
      <c r="E16">
        <v>45</v>
      </c>
      <c r="F16">
        <v>2117</v>
      </c>
      <c r="G16">
        <v>2931</v>
      </c>
      <c r="H16">
        <v>1201</v>
      </c>
      <c r="I16">
        <v>101</v>
      </c>
      <c r="J16">
        <v>533</v>
      </c>
      <c r="K16">
        <v>2457</v>
      </c>
      <c r="L16">
        <v>4014</v>
      </c>
      <c r="M16">
        <v>0</v>
      </c>
      <c r="N16" s="3" t="s">
        <v>2736</v>
      </c>
      <c r="O16" s="3" t="s">
        <v>2737</v>
      </c>
    </row>
    <row r="17" spans="1:15" x14ac:dyDescent="0.25">
      <c r="A17" s="3" t="s">
        <v>86</v>
      </c>
      <c r="B17" s="3" t="s">
        <v>102</v>
      </c>
      <c r="C17" s="3">
        <f>SUM(prb_adultes_202312[[#This Row],[Visuel]:[Autres]])</f>
        <v>7827</v>
      </c>
      <c r="D17">
        <v>81</v>
      </c>
      <c r="E17">
        <v>36</v>
      </c>
      <c r="F17">
        <v>2137</v>
      </c>
      <c r="G17">
        <v>3794</v>
      </c>
      <c r="H17">
        <v>1647</v>
      </c>
      <c r="I17">
        <v>132</v>
      </c>
      <c r="J17">
        <v>586</v>
      </c>
      <c r="K17">
        <v>3097</v>
      </c>
      <c r="L17">
        <v>4730</v>
      </c>
      <c r="M17">
        <v>0</v>
      </c>
      <c r="N17" s="3" t="s">
        <v>2738</v>
      </c>
      <c r="O17" s="3" t="s">
        <v>2739</v>
      </c>
    </row>
    <row r="18" spans="1:15" x14ac:dyDescent="0.25">
      <c r="A18" s="3" t="s">
        <v>86</v>
      </c>
      <c r="B18" s="3" t="s">
        <v>105</v>
      </c>
      <c r="C18" s="3">
        <f>SUM(prb_adultes_202312[[#This Row],[Visuel]:[Autres]])</f>
        <v>8737</v>
      </c>
      <c r="D18">
        <v>87</v>
      </c>
      <c r="E18">
        <v>54</v>
      </c>
      <c r="F18">
        <v>2164</v>
      </c>
      <c r="G18">
        <v>4150</v>
      </c>
      <c r="H18">
        <v>2057</v>
      </c>
      <c r="I18">
        <v>225</v>
      </c>
      <c r="J18">
        <v>725</v>
      </c>
      <c r="K18">
        <v>3807</v>
      </c>
      <c r="L18">
        <v>4930</v>
      </c>
      <c r="M18">
        <v>0</v>
      </c>
      <c r="N18" s="3" t="s">
        <v>2740</v>
      </c>
      <c r="O18" s="3" t="s">
        <v>2741</v>
      </c>
    </row>
    <row r="19" spans="1:15" x14ac:dyDescent="0.25">
      <c r="A19" s="3" t="s">
        <v>86</v>
      </c>
      <c r="B19" s="3" t="s">
        <v>108</v>
      </c>
      <c r="C19" s="3">
        <f>SUM(prb_adultes_202312[[#This Row],[Visuel]:[Autres]])</f>
        <v>10079</v>
      </c>
      <c r="D19">
        <v>109</v>
      </c>
      <c r="E19">
        <v>49</v>
      </c>
      <c r="F19">
        <v>2025</v>
      </c>
      <c r="G19">
        <v>4649</v>
      </c>
      <c r="H19">
        <v>2937</v>
      </c>
      <c r="I19">
        <v>310</v>
      </c>
      <c r="J19">
        <v>949</v>
      </c>
      <c r="K19">
        <v>4807</v>
      </c>
      <c r="L19">
        <v>5272</v>
      </c>
      <c r="M19">
        <v>0</v>
      </c>
      <c r="N19" s="3" t="s">
        <v>2742</v>
      </c>
      <c r="O19" s="3" t="s">
        <v>2743</v>
      </c>
    </row>
    <row r="20" spans="1:15" x14ac:dyDescent="0.25">
      <c r="A20" s="3" t="s">
        <v>86</v>
      </c>
      <c r="B20" s="3" t="s">
        <v>111</v>
      </c>
      <c r="C20" s="3">
        <f>SUM(prb_adultes_202312[[#This Row],[Visuel]:[Autres]])</f>
        <v>36704</v>
      </c>
      <c r="D20">
        <v>435</v>
      </c>
      <c r="E20">
        <v>214</v>
      </c>
      <c r="F20">
        <v>5311</v>
      </c>
      <c r="G20">
        <v>16230</v>
      </c>
      <c r="H20">
        <v>13084</v>
      </c>
      <c r="I20">
        <v>1430</v>
      </c>
      <c r="J20">
        <v>3264</v>
      </c>
      <c r="K20">
        <v>18348</v>
      </c>
      <c r="L20">
        <v>18356</v>
      </c>
      <c r="M20">
        <v>0</v>
      </c>
      <c r="N20" s="3" t="s">
        <v>2744</v>
      </c>
      <c r="O20" s="3" t="s">
        <v>2745</v>
      </c>
    </row>
    <row r="21" spans="1:15" x14ac:dyDescent="0.25">
      <c r="A21" s="3" t="s">
        <v>86</v>
      </c>
      <c r="B21" s="3" t="s">
        <v>114</v>
      </c>
      <c r="C21" s="3">
        <f>SUM(prb_adultes_202312[[#This Row],[Visuel]:[Autres]])</f>
        <v>15352</v>
      </c>
      <c r="D21">
        <v>106</v>
      </c>
      <c r="E21">
        <v>77</v>
      </c>
      <c r="F21">
        <v>5546</v>
      </c>
      <c r="G21">
        <v>6272</v>
      </c>
      <c r="H21">
        <v>2698</v>
      </c>
      <c r="I21">
        <v>653</v>
      </c>
      <c r="J21">
        <v>1015</v>
      </c>
      <c r="K21">
        <v>5710</v>
      </c>
      <c r="L21">
        <v>9642</v>
      </c>
      <c r="M21">
        <v>1790</v>
      </c>
      <c r="N21" s="3" t="s">
        <v>2746</v>
      </c>
      <c r="O21" s="3" t="s">
        <v>2747</v>
      </c>
    </row>
    <row r="22" spans="1:15" x14ac:dyDescent="0.25">
      <c r="A22" s="3" t="s">
        <v>86</v>
      </c>
      <c r="B22" s="3" t="s">
        <v>117</v>
      </c>
      <c r="C22" s="3">
        <f>SUM(prb_adultes_202312[[#This Row],[Visuel]:[Autres]])</f>
        <v>68607</v>
      </c>
      <c r="D22">
        <v>769</v>
      </c>
      <c r="E22">
        <v>388</v>
      </c>
      <c r="F22">
        <v>13311</v>
      </c>
      <c r="G22">
        <v>31265</v>
      </c>
      <c r="H22">
        <v>20691</v>
      </c>
      <c r="I22">
        <v>2183</v>
      </c>
      <c r="J22">
        <v>5959</v>
      </c>
      <c r="K22">
        <v>32042</v>
      </c>
      <c r="L22">
        <v>36565</v>
      </c>
      <c r="M22">
        <v>0</v>
      </c>
      <c r="N22" s="3" t="s">
        <v>2748</v>
      </c>
      <c r="O22" s="3" t="s">
        <v>2749</v>
      </c>
    </row>
    <row r="23" spans="1:15" x14ac:dyDescent="0.25">
      <c r="A23" s="3" t="s">
        <v>120</v>
      </c>
      <c r="B23" s="3" t="s">
        <v>121</v>
      </c>
      <c r="C23" s="3">
        <f>SUM(prb_adultes_202312[[#This Row],[Visuel]:[Autres]])</f>
        <v>7504</v>
      </c>
      <c r="D23">
        <v>77</v>
      </c>
      <c r="E23">
        <v>60</v>
      </c>
      <c r="F23">
        <v>3247</v>
      </c>
      <c r="G23">
        <v>2224</v>
      </c>
      <c r="H23">
        <v>1704</v>
      </c>
      <c r="I23">
        <v>192</v>
      </c>
      <c r="J23">
        <v>659</v>
      </c>
      <c r="K23">
        <v>3284</v>
      </c>
      <c r="L23">
        <v>4220</v>
      </c>
      <c r="M23">
        <v>325</v>
      </c>
      <c r="N23" s="3" t="s">
        <v>2750</v>
      </c>
      <c r="O23" s="3" t="s">
        <v>2751</v>
      </c>
    </row>
    <row r="24" spans="1:15" x14ac:dyDescent="0.25">
      <c r="A24" s="3" t="s">
        <v>120</v>
      </c>
      <c r="B24" s="3" t="s">
        <v>124</v>
      </c>
      <c r="C24" s="3">
        <f>SUM(prb_adultes_202312[[#This Row],[Visuel]:[Autres]])</f>
        <v>26721</v>
      </c>
      <c r="D24">
        <v>281</v>
      </c>
      <c r="E24">
        <v>172</v>
      </c>
      <c r="F24">
        <v>3879</v>
      </c>
      <c r="G24">
        <v>13239</v>
      </c>
      <c r="H24">
        <v>8605</v>
      </c>
      <c r="I24">
        <v>545</v>
      </c>
      <c r="J24">
        <v>1486</v>
      </c>
      <c r="K24">
        <v>11905</v>
      </c>
      <c r="L24">
        <v>14816</v>
      </c>
      <c r="M24">
        <v>277</v>
      </c>
      <c r="N24" s="3" t="s">
        <v>2752</v>
      </c>
      <c r="O24" s="3" t="s">
        <v>2753</v>
      </c>
    </row>
    <row r="25" spans="1:15" x14ac:dyDescent="0.25">
      <c r="A25" s="3" t="s">
        <v>120</v>
      </c>
      <c r="B25" s="3" t="s">
        <v>127</v>
      </c>
      <c r="C25" s="3">
        <f>SUM(prb_adultes_202312[[#This Row],[Visuel]:[Autres]])</f>
        <v>14597</v>
      </c>
      <c r="D25">
        <v>182</v>
      </c>
      <c r="E25">
        <v>84</v>
      </c>
      <c r="F25">
        <v>767</v>
      </c>
      <c r="G25">
        <v>8266</v>
      </c>
      <c r="H25">
        <v>4822</v>
      </c>
      <c r="I25">
        <v>476</v>
      </c>
      <c r="J25">
        <v>1258</v>
      </c>
      <c r="K25">
        <v>6983</v>
      </c>
      <c r="L25">
        <v>7614</v>
      </c>
      <c r="M25">
        <v>70</v>
      </c>
      <c r="N25" s="3" t="s">
        <v>2754</v>
      </c>
      <c r="O25" s="3" t="s">
        <v>2755</v>
      </c>
    </row>
    <row r="26" spans="1:15" x14ac:dyDescent="0.25">
      <c r="A26" s="3" t="s">
        <v>120</v>
      </c>
      <c r="B26" s="3" t="s">
        <v>130</v>
      </c>
      <c r="C26" s="3">
        <f>SUM(prb_adultes_202312[[#This Row],[Visuel]:[Autres]])</f>
        <v>5115</v>
      </c>
      <c r="D26">
        <v>47</v>
      </c>
      <c r="E26">
        <v>24</v>
      </c>
      <c r="F26">
        <v>29</v>
      </c>
      <c r="G26">
        <v>3445</v>
      </c>
      <c r="H26">
        <v>1394</v>
      </c>
      <c r="I26">
        <v>176</v>
      </c>
      <c r="J26">
        <v>566</v>
      </c>
      <c r="K26">
        <v>2547</v>
      </c>
      <c r="L26">
        <v>2568</v>
      </c>
      <c r="M26">
        <v>0</v>
      </c>
      <c r="N26" s="3" t="s">
        <v>2756</v>
      </c>
      <c r="O26" s="3" t="s">
        <v>2757</v>
      </c>
    </row>
    <row r="27" spans="1:15" x14ac:dyDescent="0.25">
      <c r="A27" s="3" t="s">
        <v>120</v>
      </c>
      <c r="B27" s="3" t="s">
        <v>133</v>
      </c>
      <c r="C27" s="3">
        <f>SUM(prb_adultes_202312[[#This Row],[Visuel]:[Autres]])</f>
        <v>2998</v>
      </c>
      <c r="D27">
        <v>41</v>
      </c>
      <c r="E27">
        <v>14</v>
      </c>
      <c r="F27">
        <v>7</v>
      </c>
      <c r="G27">
        <v>2105</v>
      </c>
      <c r="H27">
        <v>739</v>
      </c>
      <c r="I27">
        <v>92</v>
      </c>
      <c r="J27">
        <v>631</v>
      </c>
      <c r="K27">
        <v>1457</v>
      </c>
      <c r="L27">
        <v>1541</v>
      </c>
      <c r="M27">
        <v>0</v>
      </c>
      <c r="N27" s="3" t="s">
        <v>2758</v>
      </c>
      <c r="O27" s="3" t="s">
        <v>2759</v>
      </c>
    </row>
    <row r="28" spans="1:15" x14ac:dyDescent="0.25">
      <c r="A28" s="3" t="s">
        <v>120</v>
      </c>
      <c r="B28" s="3" t="s">
        <v>136</v>
      </c>
      <c r="C28" s="3">
        <f>SUM(prb_adultes_202312[[#This Row],[Visuel]:[Autres]])</f>
        <v>27024</v>
      </c>
      <c r="D28">
        <v>247</v>
      </c>
      <c r="E28">
        <v>111</v>
      </c>
      <c r="F28">
        <v>10928</v>
      </c>
      <c r="G28">
        <v>8258</v>
      </c>
      <c r="H28">
        <v>6125</v>
      </c>
      <c r="I28">
        <v>1355</v>
      </c>
      <c r="J28">
        <v>2374</v>
      </c>
      <c r="K28">
        <v>11576</v>
      </c>
      <c r="L28">
        <v>15448</v>
      </c>
      <c r="M28">
        <v>1118</v>
      </c>
      <c r="N28" s="3" t="s">
        <v>2760</v>
      </c>
      <c r="O28" s="3" t="s">
        <v>2761</v>
      </c>
    </row>
    <row r="29" spans="1:15" x14ac:dyDescent="0.25">
      <c r="A29" s="3" t="s">
        <v>139</v>
      </c>
      <c r="B29" s="3" t="s">
        <v>140</v>
      </c>
      <c r="C29" s="3">
        <f>SUM(prb_adultes_202312[[#This Row],[Visuel]:[Autres]])</f>
        <v>37875</v>
      </c>
      <c r="D29">
        <v>419</v>
      </c>
      <c r="E29">
        <v>257</v>
      </c>
      <c r="F29">
        <v>7495</v>
      </c>
      <c r="G29">
        <v>17366</v>
      </c>
      <c r="H29">
        <v>11488</v>
      </c>
      <c r="I29">
        <v>850</v>
      </c>
      <c r="J29">
        <v>2777</v>
      </c>
      <c r="K29">
        <v>16902</v>
      </c>
      <c r="L29">
        <v>20973</v>
      </c>
      <c r="M29">
        <v>639</v>
      </c>
      <c r="N29" s="3" t="s">
        <v>2762</v>
      </c>
      <c r="O29" s="3" t="s">
        <v>2763</v>
      </c>
    </row>
    <row r="30" spans="1:15" x14ac:dyDescent="0.25">
      <c r="A30" s="3" t="s">
        <v>139</v>
      </c>
      <c r="B30" s="3" t="s">
        <v>143</v>
      </c>
      <c r="C30" s="3">
        <f>SUM(prb_adultes_202312[[#This Row],[Visuel]:[Autres]])</f>
        <v>9722</v>
      </c>
      <c r="D30">
        <v>108</v>
      </c>
      <c r="E30">
        <v>48</v>
      </c>
      <c r="F30">
        <v>314</v>
      </c>
      <c r="G30">
        <v>6006</v>
      </c>
      <c r="H30">
        <v>2939</v>
      </c>
      <c r="I30">
        <v>307</v>
      </c>
      <c r="J30">
        <v>659</v>
      </c>
      <c r="K30">
        <v>4661</v>
      </c>
      <c r="L30">
        <v>5061</v>
      </c>
      <c r="M30">
        <v>30</v>
      </c>
      <c r="N30" s="3" t="s">
        <v>2764</v>
      </c>
      <c r="O30" s="3" t="s">
        <v>2765</v>
      </c>
    </row>
    <row r="31" spans="1:15" x14ac:dyDescent="0.25">
      <c r="A31" s="3" t="s">
        <v>139</v>
      </c>
      <c r="B31" s="3" t="s">
        <v>146</v>
      </c>
      <c r="C31" s="3">
        <f>SUM(prb_adultes_202312[[#This Row],[Visuel]:[Autres]])</f>
        <v>2811</v>
      </c>
      <c r="D31">
        <v>24</v>
      </c>
      <c r="E31">
        <v>12</v>
      </c>
      <c r="F31">
        <v>79</v>
      </c>
      <c r="G31">
        <v>1518</v>
      </c>
      <c r="H31">
        <v>1076</v>
      </c>
      <c r="I31">
        <v>102</v>
      </c>
      <c r="J31">
        <v>104</v>
      </c>
      <c r="K31">
        <v>1372</v>
      </c>
      <c r="L31">
        <v>1439</v>
      </c>
      <c r="M31">
        <v>3</v>
      </c>
      <c r="N31" s="3" t="s">
        <v>2766</v>
      </c>
      <c r="O31" s="3" t="s">
        <v>2767</v>
      </c>
    </row>
    <row r="32" spans="1:15" x14ac:dyDescent="0.25">
      <c r="A32" s="3" t="s">
        <v>139</v>
      </c>
      <c r="B32" s="3" t="s">
        <v>149</v>
      </c>
      <c r="C32" s="3">
        <f>SUM(prb_adultes_202312[[#This Row],[Visuel]:[Autres]])</f>
        <v>269</v>
      </c>
      <c r="D32">
        <v>4</v>
      </c>
      <c r="E32">
        <v>4</v>
      </c>
      <c r="F32">
        <v>12</v>
      </c>
      <c r="G32">
        <v>143</v>
      </c>
      <c r="H32">
        <v>101</v>
      </c>
      <c r="I32">
        <v>5</v>
      </c>
      <c r="J32">
        <v>17</v>
      </c>
      <c r="K32">
        <v>106</v>
      </c>
      <c r="L32">
        <v>163</v>
      </c>
      <c r="M32">
        <v>0</v>
      </c>
      <c r="N32" s="3" t="s">
        <v>2768</v>
      </c>
      <c r="O32" s="3" t="s">
        <v>2769</v>
      </c>
    </row>
    <row r="33" spans="1:15" x14ac:dyDescent="0.25">
      <c r="A33" s="3" t="s">
        <v>139</v>
      </c>
      <c r="B33" s="3" t="s">
        <v>152</v>
      </c>
      <c r="C33" s="3">
        <f>SUM(prb_adultes_202312[[#This Row],[Visuel]:[Autres]])</f>
        <v>748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33</v>
      </c>
      <c r="J33">
        <v>70</v>
      </c>
      <c r="K33">
        <v>384</v>
      </c>
      <c r="L33">
        <v>364</v>
      </c>
      <c r="M33">
        <v>0</v>
      </c>
      <c r="N33" s="3" t="s">
        <v>2770</v>
      </c>
      <c r="O33" s="3" t="s">
        <v>2771</v>
      </c>
    </row>
    <row r="34" spans="1:15" x14ac:dyDescent="0.25">
      <c r="A34" s="3" t="s">
        <v>139</v>
      </c>
      <c r="B34" s="3" t="s">
        <v>155</v>
      </c>
      <c r="C34" s="3">
        <f>SUM(prb_adultes_202312[[#This Row],[Visuel]:[Autres]])</f>
        <v>970</v>
      </c>
      <c r="D34">
        <v>8</v>
      </c>
      <c r="E34">
        <v>3</v>
      </c>
      <c r="F34">
        <v>6</v>
      </c>
      <c r="G34">
        <v>734</v>
      </c>
      <c r="H34">
        <v>197</v>
      </c>
      <c r="I34">
        <v>22</v>
      </c>
      <c r="J34">
        <v>108</v>
      </c>
      <c r="K34">
        <v>464</v>
      </c>
      <c r="L34">
        <v>506</v>
      </c>
      <c r="M34">
        <v>0</v>
      </c>
      <c r="N34" s="3" t="s">
        <v>2772</v>
      </c>
      <c r="O34" s="3" t="s">
        <v>2773</v>
      </c>
    </row>
    <row r="35" spans="1:15" x14ac:dyDescent="0.25">
      <c r="A35" s="3" t="s">
        <v>139</v>
      </c>
      <c r="B35" s="3" t="s">
        <v>158</v>
      </c>
      <c r="C35" s="3">
        <f>SUM(prb_adultes_202312[[#This Row],[Visuel]:[Autres]])</f>
        <v>1092</v>
      </c>
      <c r="D35">
        <v>9</v>
      </c>
      <c r="E35">
        <v>10</v>
      </c>
      <c r="F35">
        <v>5</v>
      </c>
      <c r="G35">
        <v>734</v>
      </c>
      <c r="H35">
        <v>293</v>
      </c>
      <c r="I35">
        <v>41</v>
      </c>
      <c r="J35">
        <v>94</v>
      </c>
      <c r="K35">
        <v>585</v>
      </c>
      <c r="L35">
        <v>507</v>
      </c>
      <c r="M35">
        <v>0</v>
      </c>
      <c r="N35" s="3" t="s">
        <v>2774</v>
      </c>
      <c r="O35" s="3" t="s">
        <v>2775</v>
      </c>
    </row>
    <row r="36" spans="1:15" x14ac:dyDescent="0.25">
      <c r="A36" s="3" t="s">
        <v>139</v>
      </c>
      <c r="B36" s="3" t="s">
        <v>161</v>
      </c>
      <c r="C36" s="3">
        <f>SUM(prb_adultes_202312[[#This Row],[Visuel]:[Autres]])</f>
        <v>352</v>
      </c>
      <c r="D36">
        <v>2</v>
      </c>
      <c r="E36">
        <v>1</v>
      </c>
      <c r="F36">
        <v>0</v>
      </c>
      <c r="G36">
        <v>248</v>
      </c>
      <c r="H36">
        <v>87</v>
      </c>
      <c r="I36">
        <v>14</v>
      </c>
      <c r="J36">
        <v>54</v>
      </c>
      <c r="K36">
        <v>182</v>
      </c>
      <c r="L36">
        <v>170</v>
      </c>
      <c r="M36">
        <v>0</v>
      </c>
      <c r="N36" s="3" t="s">
        <v>2776</v>
      </c>
      <c r="O36" s="3" t="s">
        <v>2777</v>
      </c>
    </row>
    <row r="37" spans="1:15" x14ac:dyDescent="0.25">
      <c r="A37" s="3" t="s">
        <v>139</v>
      </c>
      <c r="B37" s="3" t="s">
        <v>164</v>
      </c>
      <c r="C37" s="3">
        <f>SUM(prb_adultes_202312[[#This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268</v>
      </c>
      <c r="I37">
        <v>41</v>
      </c>
      <c r="J37">
        <v>227</v>
      </c>
      <c r="K37">
        <v>600</v>
      </c>
      <c r="L37">
        <v>564</v>
      </c>
      <c r="M37">
        <v>0</v>
      </c>
      <c r="N37" s="3" t="s">
        <v>2778</v>
      </c>
      <c r="O37" s="3" t="s">
        <v>2779</v>
      </c>
    </row>
    <row r="38" spans="1:15" x14ac:dyDescent="0.25">
      <c r="A38" s="3" t="s">
        <v>139</v>
      </c>
      <c r="B38" s="3" t="s">
        <v>167</v>
      </c>
      <c r="C38" s="3">
        <f>SUM(prb_adultes_202312[[#This Row],[Visuel]:[Autres]])</f>
        <v>211</v>
      </c>
      <c r="D38">
        <v>6</v>
      </c>
      <c r="E38">
        <v>1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102</v>
      </c>
      <c r="L38">
        <v>109</v>
      </c>
      <c r="M38">
        <v>0</v>
      </c>
      <c r="N38" s="3" t="s">
        <v>2780</v>
      </c>
      <c r="O38" s="3" t="s">
        <v>2781</v>
      </c>
    </row>
    <row r="39" spans="1:15" x14ac:dyDescent="0.25">
      <c r="A39" s="3" t="s">
        <v>139</v>
      </c>
      <c r="B39" s="3" t="s">
        <v>170</v>
      </c>
      <c r="C39" s="3">
        <f>SUM(prb_adultes_202312[[#This Row],[Visuel]:[Autres]])</f>
        <v>28745</v>
      </c>
      <c r="D39">
        <v>275</v>
      </c>
      <c r="E39">
        <v>120</v>
      </c>
      <c r="F39">
        <v>10942</v>
      </c>
      <c r="G39">
        <v>9377</v>
      </c>
      <c r="H39">
        <v>6620</v>
      </c>
      <c r="I39">
        <v>1411</v>
      </c>
      <c r="J39">
        <v>2806</v>
      </c>
      <c r="K39">
        <v>12394</v>
      </c>
      <c r="L39">
        <v>16351</v>
      </c>
      <c r="M39">
        <v>1118</v>
      </c>
      <c r="N39" s="3" t="s">
        <v>2782</v>
      </c>
      <c r="O39" s="3" t="s">
        <v>2783</v>
      </c>
    </row>
    <row r="40" spans="1:15" x14ac:dyDescent="0.25">
      <c r="A40" s="3" t="s">
        <v>173</v>
      </c>
      <c r="B40" s="3" t="s">
        <v>174</v>
      </c>
      <c r="C40" s="3">
        <f>SUM(prb_adultes_202312[[#This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8</v>
      </c>
      <c r="M40">
        <v>8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SUM(prb_adultes_202312[[#This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0</v>
      </c>
      <c r="K41">
        <v>13</v>
      </c>
      <c r="L41">
        <v>19</v>
      </c>
      <c r="M41">
        <v>26</v>
      </c>
      <c r="N41" s="3" t="s">
        <v>2784</v>
      </c>
      <c r="O41" s="3" t="s">
        <v>2785</v>
      </c>
    </row>
    <row r="42" spans="1:15" x14ac:dyDescent="0.25">
      <c r="A42" s="3" t="s">
        <v>173</v>
      </c>
      <c r="B42" s="3" t="s">
        <v>180</v>
      </c>
      <c r="C42" s="3">
        <f>SUM(prb_adultes_202312[[#This Row],[Visuel]:[Autres]])</f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4</v>
      </c>
      <c r="K42">
        <v>24</v>
      </c>
      <c r="L42">
        <v>42</v>
      </c>
      <c r="M42">
        <v>50</v>
      </c>
      <c r="N42" s="3" t="s">
        <v>2786</v>
      </c>
      <c r="O42" s="3" t="s">
        <v>2787</v>
      </c>
    </row>
    <row r="43" spans="1:15" x14ac:dyDescent="0.25">
      <c r="A43" s="3" t="s">
        <v>173</v>
      </c>
      <c r="B43" s="3" t="s">
        <v>183</v>
      </c>
      <c r="C43" s="3">
        <f>SUM(prb_adultes_202312[[#This Row],[Visuel]:[Autres]])</f>
        <v>117</v>
      </c>
      <c r="D43">
        <v>0</v>
      </c>
      <c r="E43">
        <v>0</v>
      </c>
      <c r="F43">
        <v>2</v>
      </c>
      <c r="G43">
        <v>2</v>
      </c>
      <c r="H43">
        <v>5</v>
      </c>
      <c r="I43">
        <v>108</v>
      </c>
      <c r="J43">
        <v>7</v>
      </c>
      <c r="K43">
        <v>46</v>
      </c>
      <c r="L43">
        <v>71</v>
      </c>
      <c r="M43">
        <v>83</v>
      </c>
      <c r="N43" s="3" t="s">
        <v>2788</v>
      </c>
      <c r="O43" s="3" t="s">
        <v>2789</v>
      </c>
    </row>
    <row r="44" spans="1:15" x14ac:dyDescent="0.25">
      <c r="A44" s="3" t="s">
        <v>173</v>
      </c>
      <c r="B44" s="3" t="s">
        <v>186</v>
      </c>
      <c r="C44" s="3">
        <f>SUM(prb_adultes_202312[[#This Row],[Visuel]:[Autres]])</f>
        <v>337</v>
      </c>
      <c r="D44">
        <v>1</v>
      </c>
      <c r="E44">
        <v>0</v>
      </c>
      <c r="F44">
        <v>3</v>
      </c>
      <c r="G44">
        <v>25</v>
      </c>
      <c r="H44">
        <v>22</v>
      </c>
      <c r="I44">
        <v>286</v>
      </c>
      <c r="J44">
        <v>24</v>
      </c>
      <c r="K44">
        <v>150</v>
      </c>
      <c r="L44">
        <v>187</v>
      </c>
      <c r="M44">
        <v>214</v>
      </c>
      <c r="N44" s="3" t="s">
        <v>2790</v>
      </c>
      <c r="O44" s="3" t="s">
        <v>2791</v>
      </c>
    </row>
    <row r="45" spans="1:15" x14ac:dyDescent="0.25">
      <c r="A45" s="3" t="s">
        <v>173</v>
      </c>
      <c r="B45" s="3" t="s">
        <v>189</v>
      </c>
      <c r="C45" s="3">
        <f>SUM(prb_adultes_202312[[#This Row],[Visuel]:[Autres]])</f>
        <v>9139</v>
      </c>
      <c r="D45">
        <v>92</v>
      </c>
      <c r="E45">
        <v>59</v>
      </c>
      <c r="F45">
        <v>2125</v>
      </c>
      <c r="G45">
        <v>3972</v>
      </c>
      <c r="H45">
        <v>2298</v>
      </c>
      <c r="I45">
        <v>593</v>
      </c>
      <c r="J45">
        <v>1233</v>
      </c>
      <c r="K45">
        <v>3605</v>
      </c>
      <c r="L45">
        <v>5534</v>
      </c>
      <c r="M45">
        <v>1409</v>
      </c>
      <c r="N45" s="3" t="s">
        <v>2792</v>
      </c>
      <c r="O45" s="3" t="s">
        <v>2793</v>
      </c>
    </row>
    <row r="46" spans="1:15" x14ac:dyDescent="0.25">
      <c r="A46" s="3" t="s">
        <v>173</v>
      </c>
      <c r="B46" s="3" t="s">
        <v>192</v>
      </c>
      <c r="C46" s="3">
        <f>SUM(prb_adultes_202312[[#This Row],[Visuel]:[Autres]])</f>
        <v>74260</v>
      </c>
      <c r="D46">
        <v>782</v>
      </c>
      <c r="E46">
        <v>406</v>
      </c>
      <c r="F46">
        <v>16727</v>
      </c>
      <c r="G46">
        <v>33538</v>
      </c>
      <c r="H46">
        <v>21064</v>
      </c>
      <c r="I46">
        <v>1743</v>
      </c>
      <c r="J46">
        <v>5706</v>
      </c>
      <c r="K46">
        <v>33914</v>
      </c>
      <c r="L46">
        <v>40346</v>
      </c>
      <c r="M46">
        <v>0</v>
      </c>
      <c r="N46" s="3" t="s">
        <v>2794</v>
      </c>
      <c r="O46" s="3" t="s">
        <v>2795</v>
      </c>
    </row>
    <row r="47" spans="1:15" x14ac:dyDescent="0.25">
      <c r="A47" s="3" t="s">
        <v>195</v>
      </c>
      <c r="B47" s="3" t="s">
        <v>53</v>
      </c>
      <c r="C47" s="3">
        <f>SUM(prb_adultes_202312[[#This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136</v>
      </c>
      <c r="K47">
        <v>379</v>
      </c>
      <c r="L47">
        <v>496</v>
      </c>
      <c r="M47">
        <v>9</v>
      </c>
      <c r="N47" s="3" t="s">
        <v>2796</v>
      </c>
      <c r="O47" s="3" t="s">
        <v>2797</v>
      </c>
    </row>
    <row r="48" spans="1:15" x14ac:dyDescent="0.25">
      <c r="A48" s="3" t="s">
        <v>195</v>
      </c>
      <c r="B48" s="3" t="s">
        <v>198</v>
      </c>
      <c r="C48" s="3">
        <f>SUM(prb_adultes_202312[[#This Row],[Visuel]:[Autres]])</f>
        <v>465</v>
      </c>
      <c r="D48">
        <v>0</v>
      </c>
      <c r="E48">
        <v>465</v>
      </c>
      <c r="F48">
        <v>0</v>
      </c>
      <c r="G48">
        <v>0</v>
      </c>
      <c r="H48">
        <v>0</v>
      </c>
      <c r="I48">
        <v>0</v>
      </c>
      <c r="J48">
        <v>76</v>
      </c>
      <c r="K48">
        <v>243</v>
      </c>
      <c r="L48">
        <v>222</v>
      </c>
      <c r="M48">
        <v>6</v>
      </c>
      <c r="N48" s="3" t="s">
        <v>2798</v>
      </c>
      <c r="O48" s="3" t="s">
        <v>2799</v>
      </c>
    </row>
    <row r="49" spans="1:15" x14ac:dyDescent="0.25">
      <c r="A49" s="3" t="s">
        <v>195</v>
      </c>
      <c r="B49" s="3" t="s">
        <v>201</v>
      </c>
      <c r="C49" s="3">
        <f>SUM(prb_adultes_202312[[#This Row],[Visuel]:[Autres]])</f>
        <v>18857</v>
      </c>
      <c r="D49">
        <v>0</v>
      </c>
      <c r="E49">
        <v>0</v>
      </c>
      <c r="F49">
        <v>18857</v>
      </c>
      <c r="G49">
        <v>0</v>
      </c>
      <c r="H49">
        <v>0</v>
      </c>
      <c r="I49">
        <v>0</v>
      </c>
      <c r="J49">
        <v>876</v>
      </c>
      <c r="K49">
        <v>8749</v>
      </c>
      <c r="L49">
        <v>10108</v>
      </c>
      <c r="M49">
        <v>452</v>
      </c>
      <c r="N49" s="3" t="s">
        <v>2800</v>
      </c>
      <c r="O49" s="3" t="s">
        <v>2801</v>
      </c>
    </row>
    <row r="50" spans="1:15" x14ac:dyDescent="0.25">
      <c r="A50" s="3" t="s">
        <v>195</v>
      </c>
      <c r="B50" s="3" t="s">
        <v>204</v>
      </c>
      <c r="C50" s="3">
        <f>SUM(prb_adultes_202312[[#This Row],[Visuel]:[Autres]])</f>
        <v>37537</v>
      </c>
      <c r="D50">
        <v>0</v>
      </c>
      <c r="E50">
        <v>0</v>
      </c>
      <c r="F50">
        <v>0</v>
      </c>
      <c r="G50">
        <v>37537</v>
      </c>
      <c r="H50">
        <v>0</v>
      </c>
      <c r="I50">
        <v>0</v>
      </c>
      <c r="J50">
        <v>3303</v>
      </c>
      <c r="K50">
        <v>15350</v>
      </c>
      <c r="L50">
        <v>22187</v>
      </c>
      <c r="M50">
        <v>637</v>
      </c>
      <c r="N50" s="3" t="s">
        <v>2802</v>
      </c>
      <c r="O50" s="3" t="s">
        <v>2803</v>
      </c>
    </row>
    <row r="51" spans="1:15" x14ac:dyDescent="0.25">
      <c r="A51" s="3" t="s">
        <v>195</v>
      </c>
      <c r="B51" s="3" t="s">
        <v>57</v>
      </c>
      <c r="C51" s="3">
        <f>SUM(prb_adultes_202312[[#This Row],[Visuel]:[Autres]])</f>
        <v>23389</v>
      </c>
      <c r="D51">
        <v>0</v>
      </c>
      <c r="E51">
        <v>0</v>
      </c>
      <c r="F51">
        <v>0</v>
      </c>
      <c r="G51">
        <v>0</v>
      </c>
      <c r="H51">
        <v>23389</v>
      </c>
      <c r="I51">
        <v>0</v>
      </c>
      <c r="J51">
        <v>2377</v>
      </c>
      <c r="K51">
        <v>11734</v>
      </c>
      <c r="L51">
        <v>11655</v>
      </c>
      <c r="M51">
        <v>182</v>
      </c>
      <c r="N51" s="3" t="s">
        <v>2804</v>
      </c>
      <c r="O51" s="3" t="s">
        <v>2805</v>
      </c>
    </row>
    <row r="52" spans="1:15" x14ac:dyDescent="0.25">
      <c r="A52" s="3" t="s">
        <v>195</v>
      </c>
      <c r="B52" s="3" t="s">
        <v>58</v>
      </c>
      <c r="C52" s="3">
        <f>SUM(prb_adultes_202312[[#This Row],[Visuel]:[Autres]])</f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504</v>
      </c>
      <c r="N52" s="3" t="s">
        <v>2806</v>
      </c>
      <c r="O52" s="3" t="s">
        <v>2807</v>
      </c>
    </row>
    <row r="53" spans="1:15" x14ac:dyDescent="0.25">
      <c r="A53" s="3" t="s">
        <v>13</v>
      </c>
      <c r="B53" s="3" t="s">
        <v>14</v>
      </c>
      <c r="C53" s="3">
        <f>SUM(prb_adultes_202312[[#This Row],[Visuel]:[Autres]])</f>
        <v>2674</v>
      </c>
      <c r="D53">
        <v>17</v>
      </c>
      <c r="E53">
        <v>9</v>
      </c>
      <c r="F53">
        <v>698</v>
      </c>
      <c r="G53">
        <v>1109</v>
      </c>
      <c r="H53">
        <v>761</v>
      </c>
      <c r="I53">
        <v>80</v>
      </c>
      <c r="J53">
        <v>11</v>
      </c>
      <c r="K53">
        <v>1188</v>
      </c>
      <c r="L53">
        <v>1486</v>
      </c>
      <c r="M53">
        <v>51</v>
      </c>
      <c r="N53" s="3" t="s">
        <v>2808</v>
      </c>
      <c r="O53" s="3" t="s">
        <v>2809</v>
      </c>
    </row>
    <row r="54" spans="1:15" x14ac:dyDescent="0.25">
      <c r="A54" s="3" t="s">
        <v>13</v>
      </c>
      <c r="B54" s="3" t="s">
        <v>15</v>
      </c>
      <c r="C54" s="3">
        <f>SUM(prb_adultes_202312[[#This Row],[Visuel]:[Autres]])</f>
        <v>3338</v>
      </c>
      <c r="D54">
        <v>28</v>
      </c>
      <c r="E54">
        <v>17</v>
      </c>
      <c r="F54">
        <v>858</v>
      </c>
      <c r="G54">
        <v>1311</v>
      </c>
      <c r="H54">
        <v>1009</v>
      </c>
      <c r="I54">
        <v>115</v>
      </c>
      <c r="J54">
        <v>21</v>
      </c>
      <c r="K54">
        <v>1549</v>
      </c>
      <c r="L54">
        <v>1789</v>
      </c>
      <c r="M54">
        <v>80</v>
      </c>
      <c r="N54" s="3" t="s">
        <v>2810</v>
      </c>
      <c r="O54" s="3" t="s">
        <v>2811</v>
      </c>
    </row>
    <row r="55" spans="1:15" x14ac:dyDescent="0.25">
      <c r="A55" s="3" t="s">
        <v>13</v>
      </c>
      <c r="B55" s="3" t="s">
        <v>16</v>
      </c>
      <c r="C55" s="3">
        <f>SUM(prb_adultes_202312[[#This Row],[Visuel]:[Autres]])</f>
        <v>6794</v>
      </c>
      <c r="D55">
        <v>74</v>
      </c>
      <c r="E55">
        <v>28</v>
      </c>
      <c r="F55">
        <v>1450</v>
      </c>
      <c r="G55">
        <v>3387</v>
      </c>
      <c r="H55">
        <v>1602</v>
      </c>
      <c r="I55">
        <v>253</v>
      </c>
      <c r="J55">
        <v>222</v>
      </c>
      <c r="K55">
        <v>2951</v>
      </c>
      <c r="L55">
        <v>3843</v>
      </c>
      <c r="M55">
        <v>108</v>
      </c>
      <c r="N55" s="3" t="s">
        <v>2812</v>
      </c>
      <c r="O55" s="3" t="s">
        <v>2813</v>
      </c>
    </row>
    <row r="56" spans="1:15" x14ac:dyDescent="0.25">
      <c r="A56" s="3" t="s">
        <v>13</v>
      </c>
      <c r="B56" s="3" t="s">
        <v>17</v>
      </c>
      <c r="C56" s="3">
        <f>SUM(prb_adultes_202312[[#This Row],[Visuel]:[Autres]])</f>
        <v>4079</v>
      </c>
      <c r="D56">
        <v>35</v>
      </c>
      <c r="E56">
        <v>20</v>
      </c>
      <c r="F56">
        <v>954</v>
      </c>
      <c r="G56">
        <v>1840</v>
      </c>
      <c r="H56">
        <v>1116</v>
      </c>
      <c r="I56">
        <v>114</v>
      </c>
      <c r="J56">
        <v>66</v>
      </c>
      <c r="K56">
        <v>1890</v>
      </c>
      <c r="L56">
        <v>2189</v>
      </c>
      <c r="M56">
        <v>64</v>
      </c>
      <c r="N56" s="3" t="s">
        <v>2814</v>
      </c>
      <c r="O56" s="3" t="s">
        <v>2815</v>
      </c>
    </row>
    <row r="57" spans="1:15" x14ac:dyDescent="0.25">
      <c r="A57" s="3" t="s">
        <v>13</v>
      </c>
      <c r="B57" s="3" t="s">
        <v>18</v>
      </c>
      <c r="C57" s="3">
        <f>SUM(prb_adultes_202312[[#This Row],[Visuel]:[Autres]])</f>
        <v>6139</v>
      </c>
      <c r="D57">
        <v>58</v>
      </c>
      <c r="E57">
        <v>33</v>
      </c>
      <c r="F57">
        <v>1542</v>
      </c>
      <c r="G57">
        <v>2616</v>
      </c>
      <c r="H57">
        <v>1676</v>
      </c>
      <c r="I57">
        <v>214</v>
      </c>
      <c r="J57">
        <v>229</v>
      </c>
      <c r="K57">
        <v>2752</v>
      </c>
      <c r="L57">
        <v>3387</v>
      </c>
      <c r="M57">
        <v>137</v>
      </c>
      <c r="N57" s="3" t="s">
        <v>2816</v>
      </c>
      <c r="O57" s="3" t="s">
        <v>2817</v>
      </c>
    </row>
    <row r="58" spans="1:15" x14ac:dyDescent="0.25">
      <c r="A58" s="3" t="s">
        <v>13</v>
      </c>
      <c r="B58" s="3" t="s">
        <v>19</v>
      </c>
      <c r="C58" s="3">
        <f>SUM(prb_adultes_202312[[#This Row],[Visuel]:[Autres]])</f>
        <v>20730</v>
      </c>
      <c r="D58">
        <v>235</v>
      </c>
      <c r="E58">
        <v>142</v>
      </c>
      <c r="F58">
        <v>3505</v>
      </c>
      <c r="G58">
        <v>10520</v>
      </c>
      <c r="H58">
        <v>5699</v>
      </c>
      <c r="I58">
        <v>629</v>
      </c>
      <c r="J58">
        <v>4505</v>
      </c>
      <c r="K58">
        <v>8951</v>
      </c>
      <c r="L58">
        <v>11779</v>
      </c>
      <c r="M58">
        <v>371</v>
      </c>
      <c r="N58" s="3" t="s">
        <v>2818</v>
      </c>
      <c r="O58" s="3" t="s">
        <v>2819</v>
      </c>
    </row>
    <row r="59" spans="1:15" x14ac:dyDescent="0.25">
      <c r="A59" s="3" t="s">
        <v>13</v>
      </c>
      <c r="B59" s="3" t="s">
        <v>20</v>
      </c>
      <c r="C59" s="3">
        <f>SUM(prb_adultes_202312[[#This Row],[Visuel]:[Autres]])</f>
        <v>3973</v>
      </c>
      <c r="D59">
        <v>44</v>
      </c>
      <c r="E59">
        <v>23</v>
      </c>
      <c r="F59">
        <v>909</v>
      </c>
      <c r="G59">
        <v>1694</v>
      </c>
      <c r="H59">
        <v>1122</v>
      </c>
      <c r="I59">
        <v>181</v>
      </c>
      <c r="J59">
        <v>193</v>
      </c>
      <c r="K59">
        <v>1860</v>
      </c>
      <c r="L59">
        <v>2113</v>
      </c>
      <c r="M59">
        <v>81</v>
      </c>
      <c r="N59" s="3" t="s">
        <v>2820</v>
      </c>
      <c r="O59" s="3" t="s">
        <v>2821</v>
      </c>
    </row>
    <row r="60" spans="1:15" x14ac:dyDescent="0.25">
      <c r="A60" s="3" t="s">
        <v>13</v>
      </c>
      <c r="B60" s="3" t="s">
        <v>21</v>
      </c>
      <c r="C60" s="3">
        <f>SUM(prb_adultes_202312[[#This Row],[Visuel]:[Autres]])</f>
        <v>1502</v>
      </c>
      <c r="D60">
        <v>17</v>
      </c>
      <c r="E60">
        <v>8</v>
      </c>
      <c r="F60">
        <v>429</v>
      </c>
      <c r="G60">
        <v>549</v>
      </c>
      <c r="H60">
        <v>435</v>
      </c>
      <c r="I60">
        <v>64</v>
      </c>
      <c r="J60">
        <v>7</v>
      </c>
      <c r="K60">
        <v>697</v>
      </c>
      <c r="L60">
        <v>805</v>
      </c>
      <c r="M60">
        <v>28</v>
      </c>
      <c r="N60" s="3" t="s">
        <v>2822</v>
      </c>
      <c r="O60" s="3" t="s">
        <v>2823</v>
      </c>
    </row>
    <row r="61" spans="1:15" x14ac:dyDescent="0.25">
      <c r="A61" s="3" t="s">
        <v>13</v>
      </c>
      <c r="B61" s="3" t="s">
        <v>22</v>
      </c>
      <c r="C61" s="3">
        <f>SUM(prb_adultes_202312[[#This Row],[Visuel]:[Autres]])</f>
        <v>846</v>
      </c>
      <c r="D61">
        <v>11</v>
      </c>
      <c r="E61">
        <v>5</v>
      </c>
      <c r="F61">
        <v>231</v>
      </c>
      <c r="G61">
        <v>325</v>
      </c>
      <c r="H61">
        <v>246</v>
      </c>
      <c r="I61">
        <v>28</v>
      </c>
      <c r="J61">
        <v>7</v>
      </c>
      <c r="K61">
        <v>366</v>
      </c>
      <c r="L61">
        <v>480</v>
      </c>
      <c r="M61">
        <v>14</v>
      </c>
      <c r="N61" s="3" t="s">
        <v>2824</v>
      </c>
      <c r="O61" s="3" t="s">
        <v>2825</v>
      </c>
    </row>
    <row r="62" spans="1:15" x14ac:dyDescent="0.25">
      <c r="A62" s="3" t="s">
        <v>13</v>
      </c>
      <c r="B62" s="3" t="s">
        <v>23</v>
      </c>
      <c r="C62" s="3">
        <f>SUM(prb_adultes_202312[[#This Row],[Visuel]:[Autres]])</f>
        <v>225</v>
      </c>
      <c r="D62">
        <v>3</v>
      </c>
      <c r="E62">
        <v>0</v>
      </c>
      <c r="F62">
        <v>41</v>
      </c>
      <c r="G62">
        <v>96</v>
      </c>
      <c r="H62">
        <v>70</v>
      </c>
      <c r="I62">
        <v>15</v>
      </c>
      <c r="J62">
        <v>1</v>
      </c>
      <c r="K62">
        <v>88</v>
      </c>
      <c r="L62">
        <v>137</v>
      </c>
      <c r="M62">
        <v>3</v>
      </c>
      <c r="N62" s="3" t="s">
        <v>2826</v>
      </c>
      <c r="O62" s="3" t="s">
        <v>2827</v>
      </c>
    </row>
    <row r="63" spans="1:15" x14ac:dyDescent="0.25">
      <c r="A63" s="3" t="s">
        <v>13</v>
      </c>
      <c r="B63" s="3" t="s">
        <v>24</v>
      </c>
      <c r="C63" s="3">
        <f>SUM(prb_adultes_202312[[#This Row],[Visuel]:[Autres]])</f>
        <v>1482</v>
      </c>
      <c r="D63">
        <v>20</v>
      </c>
      <c r="E63">
        <v>8</v>
      </c>
      <c r="F63">
        <v>383</v>
      </c>
      <c r="G63">
        <v>533</v>
      </c>
      <c r="H63">
        <v>486</v>
      </c>
      <c r="I63">
        <v>52</v>
      </c>
      <c r="J63">
        <v>9</v>
      </c>
      <c r="K63">
        <v>682</v>
      </c>
      <c r="L63">
        <v>800</v>
      </c>
      <c r="M63">
        <v>25</v>
      </c>
      <c r="N63" s="3" t="s">
        <v>2828</v>
      </c>
      <c r="O63" s="3" t="s">
        <v>2829</v>
      </c>
    </row>
    <row r="64" spans="1:15" x14ac:dyDescent="0.25">
      <c r="A64" s="3" t="s">
        <v>13</v>
      </c>
      <c r="B64" s="3" t="s">
        <v>25</v>
      </c>
      <c r="C64" s="3">
        <f>SUM(prb_adultes_202312[[#This Row],[Visuel]:[Autres]])</f>
        <v>3770</v>
      </c>
      <c r="D64">
        <v>32</v>
      </c>
      <c r="E64">
        <v>15</v>
      </c>
      <c r="F64">
        <v>1093</v>
      </c>
      <c r="G64">
        <v>1511</v>
      </c>
      <c r="H64">
        <v>964</v>
      </c>
      <c r="I64">
        <v>155</v>
      </c>
      <c r="J64">
        <v>41</v>
      </c>
      <c r="K64">
        <v>1718</v>
      </c>
      <c r="L64">
        <v>2052</v>
      </c>
      <c r="M64">
        <v>84</v>
      </c>
      <c r="N64" s="3" t="s">
        <v>2830</v>
      </c>
      <c r="O64" s="3" t="s">
        <v>2831</v>
      </c>
    </row>
    <row r="65" spans="1:15" x14ac:dyDescent="0.25">
      <c r="A65" s="3" t="s">
        <v>13</v>
      </c>
      <c r="B65" s="3" t="s">
        <v>26</v>
      </c>
      <c r="C65" s="3">
        <f>SUM(prb_adultes_202312[[#This Row],[Visuel]:[Autres]])</f>
        <v>3129</v>
      </c>
      <c r="D65">
        <v>39</v>
      </c>
      <c r="E65">
        <v>23</v>
      </c>
      <c r="F65">
        <v>773</v>
      </c>
      <c r="G65">
        <v>1286</v>
      </c>
      <c r="H65">
        <v>906</v>
      </c>
      <c r="I65">
        <v>102</v>
      </c>
      <c r="J65">
        <v>652</v>
      </c>
      <c r="K65">
        <v>1438</v>
      </c>
      <c r="L65">
        <v>1691</v>
      </c>
      <c r="M65">
        <v>107</v>
      </c>
      <c r="N65" s="3" t="s">
        <v>2832</v>
      </c>
      <c r="O65" s="3" t="s">
        <v>2833</v>
      </c>
    </row>
    <row r="66" spans="1:15" x14ac:dyDescent="0.25">
      <c r="A66" s="3" t="s">
        <v>13</v>
      </c>
      <c r="B66" s="3" t="s">
        <v>27</v>
      </c>
      <c r="C66" s="3">
        <f>SUM(prb_adultes_202312[[#This Row],[Visuel]:[Autres]])</f>
        <v>4655</v>
      </c>
      <c r="D66">
        <v>51</v>
      </c>
      <c r="E66">
        <v>23</v>
      </c>
      <c r="F66">
        <v>1144</v>
      </c>
      <c r="G66">
        <v>1828</v>
      </c>
      <c r="H66">
        <v>1410</v>
      </c>
      <c r="I66">
        <v>199</v>
      </c>
      <c r="J66">
        <v>125</v>
      </c>
      <c r="K66">
        <v>2130</v>
      </c>
      <c r="L66">
        <v>2525</v>
      </c>
      <c r="M66">
        <v>156</v>
      </c>
      <c r="N66" s="3" t="s">
        <v>2834</v>
      </c>
      <c r="O66" s="3" t="s">
        <v>2835</v>
      </c>
    </row>
    <row r="67" spans="1:15" x14ac:dyDescent="0.25">
      <c r="A67" s="3" t="s">
        <v>13</v>
      </c>
      <c r="B67" s="3" t="s">
        <v>28</v>
      </c>
      <c r="C67" s="3">
        <f>SUM(prb_adultes_202312[[#This Row],[Visuel]:[Autres]])</f>
        <v>5586</v>
      </c>
      <c r="D67">
        <v>37</v>
      </c>
      <c r="E67">
        <v>23</v>
      </c>
      <c r="F67">
        <v>1309</v>
      </c>
      <c r="G67">
        <v>2392</v>
      </c>
      <c r="H67">
        <v>1629</v>
      </c>
      <c r="I67">
        <v>196</v>
      </c>
      <c r="J67">
        <v>158</v>
      </c>
      <c r="K67">
        <v>2594</v>
      </c>
      <c r="L67">
        <v>2992</v>
      </c>
      <c r="M67">
        <v>134</v>
      </c>
      <c r="N67" s="3" t="s">
        <v>2836</v>
      </c>
      <c r="O67" s="3" t="s">
        <v>2837</v>
      </c>
    </row>
    <row r="68" spans="1:15" x14ac:dyDescent="0.25">
      <c r="A68" s="3" t="s">
        <v>13</v>
      </c>
      <c r="B68" s="3" t="s">
        <v>29</v>
      </c>
      <c r="C68" s="3">
        <f>SUM(prb_adultes_202312[[#This Row],[Visuel]:[Autres]])</f>
        <v>11971</v>
      </c>
      <c r="D68">
        <v>128</v>
      </c>
      <c r="E68">
        <v>72</v>
      </c>
      <c r="F68">
        <v>2796</v>
      </c>
      <c r="G68">
        <v>5254</v>
      </c>
      <c r="H68">
        <v>3398</v>
      </c>
      <c r="I68">
        <v>323</v>
      </c>
      <c r="J68">
        <v>668</v>
      </c>
      <c r="K68">
        <v>5529</v>
      </c>
      <c r="L68">
        <v>6442</v>
      </c>
      <c r="M68">
        <v>282</v>
      </c>
      <c r="N68" s="3" t="s">
        <v>2838</v>
      </c>
      <c r="O68" s="3" t="s">
        <v>2839</v>
      </c>
    </row>
    <row r="69" spans="1:15" x14ac:dyDescent="0.25">
      <c r="A69" s="3" t="s">
        <v>13</v>
      </c>
      <c r="B69" s="3" t="s">
        <v>30</v>
      </c>
      <c r="C69" s="3">
        <f>SUM(prb_adultes_202312[[#This Row],[Visuel]:[Autres]])</f>
        <v>2955</v>
      </c>
      <c r="D69">
        <v>45</v>
      </c>
      <c r="E69">
        <v>15</v>
      </c>
      <c r="F69">
        <v>700</v>
      </c>
      <c r="G69">
        <v>1244</v>
      </c>
      <c r="H69">
        <v>841</v>
      </c>
      <c r="I69">
        <v>110</v>
      </c>
      <c r="J69">
        <v>54</v>
      </c>
      <c r="K69">
        <v>1328</v>
      </c>
      <c r="L69">
        <v>1627</v>
      </c>
      <c r="M69">
        <v>59</v>
      </c>
      <c r="N69" s="3" t="s">
        <v>2840</v>
      </c>
      <c r="O69" s="3" t="s">
        <v>2841</v>
      </c>
    </row>
    <row r="70" spans="1:15" x14ac:dyDescent="0.25">
      <c r="A70" s="3" t="s">
        <v>13</v>
      </c>
      <c r="B70" s="3" t="s">
        <v>31</v>
      </c>
      <c r="C70" s="3">
        <f>SUM(prb_adultes_202312[[#This Row],[Visuel]:[Autres]])</f>
        <v>111</v>
      </c>
      <c r="D70">
        <v>1</v>
      </c>
      <c r="E70">
        <v>1</v>
      </c>
      <c r="F70">
        <v>42</v>
      </c>
      <c r="G70">
        <v>42</v>
      </c>
      <c r="H70">
        <v>19</v>
      </c>
      <c r="I70">
        <v>6</v>
      </c>
      <c r="J70">
        <v>5</v>
      </c>
      <c r="K70">
        <v>41</v>
      </c>
      <c r="L70">
        <v>70</v>
      </c>
      <c r="M70">
        <v>6</v>
      </c>
      <c r="N70" s="3" t="s">
        <v>2842</v>
      </c>
      <c r="O70" s="3" t="s">
        <v>2843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F1F3-7BDE-4D7E-B188-29C49DF9DA44}">
  <dimension ref="A1:O70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 t="shared" ref="C2:C33" si="0">SUM(D2:I2)</f>
        <v>78698</v>
      </c>
      <c r="D2">
        <v>756</v>
      </c>
      <c r="E2">
        <v>397</v>
      </c>
      <c r="F2">
        <v>18013</v>
      </c>
      <c r="G2">
        <v>35830</v>
      </c>
      <c r="H2">
        <v>21046</v>
      </c>
      <c r="I2">
        <v>2656</v>
      </c>
      <c r="J2">
        <v>6041</v>
      </c>
      <c r="K2">
        <v>34539</v>
      </c>
      <c r="L2">
        <v>44159</v>
      </c>
      <c r="M2">
        <v>1762</v>
      </c>
      <c r="N2" s="3" t="s">
        <v>2571</v>
      </c>
      <c r="O2" s="3" t="s">
        <v>2572</v>
      </c>
    </row>
    <row r="3" spans="1:15" x14ac:dyDescent="0.25">
      <c r="A3" s="3" t="s">
        <v>11</v>
      </c>
      <c r="B3" s="3" t="s">
        <v>2</v>
      </c>
      <c r="C3" s="3">
        <f t="shared" si="0"/>
        <v>3052</v>
      </c>
      <c r="D3">
        <v>72</v>
      </c>
      <c r="E3">
        <v>26</v>
      </c>
      <c r="F3">
        <v>553</v>
      </c>
      <c r="G3">
        <v>931</v>
      </c>
      <c r="H3">
        <v>1350</v>
      </c>
      <c r="I3">
        <v>120</v>
      </c>
      <c r="J3">
        <v>417</v>
      </c>
      <c r="K3">
        <v>1653</v>
      </c>
      <c r="L3">
        <v>1399</v>
      </c>
      <c r="M3">
        <v>8</v>
      </c>
      <c r="N3" s="3" t="s">
        <v>2573</v>
      </c>
      <c r="O3" s="3" t="s">
        <v>2574</v>
      </c>
    </row>
    <row r="4" spans="1:15" x14ac:dyDescent="0.25">
      <c r="A4" s="3" t="s">
        <v>11</v>
      </c>
      <c r="B4" s="3" t="s">
        <v>3</v>
      </c>
      <c r="C4" s="3">
        <f t="shared" si="0"/>
        <v>1561</v>
      </c>
      <c r="D4">
        <v>26</v>
      </c>
      <c r="E4">
        <v>30</v>
      </c>
      <c r="F4">
        <v>209</v>
      </c>
      <c r="G4">
        <v>591</v>
      </c>
      <c r="H4">
        <v>670</v>
      </c>
      <c r="I4">
        <v>35</v>
      </c>
      <c r="J4">
        <v>237</v>
      </c>
      <c r="K4">
        <v>1320</v>
      </c>
      <c r="L4">
        <v>241</v>
      </c>
      <c r="M4">
        <v>8</v>
      </c>
      <c r="N4" s="3" t="s">
        <v>2575</v>
      </c>
      <c r="O4" s="3" t="s">
        <v>2576</v>
      </c>
    </row>
    <row r="5" spans="1:15" x14ac:dyDescent="0.25">
      <c r="A5" s="3" t="s">
        <v>11</v>
      </c>
      <c r="B5" s="3" t="s">
        <v>4</v>
      </c>
      <c r="C5" s="3">
        <f t="shared" si="0"/>
        <v>774</v>
      </c>
      <c r="D5">
        <v>26</v>
      </c>
      <c r="E5">
        <v>15</v>
      </c>
      <c r="F5">
        <v>103</v>
      </c>
      <c r="G5">
        <v>221</v>
      </c>
      <c r="H5">
        <v>384</v>
      </c>
      <c r="I5">
        <v>25</v>
      </c>
      <c r="J5">
        <v>284</v>
      </c>
      <c r="K5">
        <v>318</v>
      </c>
      <c r="L5">
        <v>456</v>
      </c>
      <c r="M5">
        <v>3</v>
      </c>
      <c r="N5" s="3" t="s">
        <v>2577</v>
      </c>
      <c r="O5" s="3" t="s">
        <v>2578</v>
      </c>
    </row>
    <row r="6" spans="1:15" x14ac:dyDescent="0.25">
      <c r="A6" s="3" t="s">
        <v>12</v>
      </c>
      <c r="B6" s="3" t="s">
        <v>5</v>
      </c>
      <c r="C6" s="3">
        <f t="shared" si="0"/>
        <v>80259</v>
      </c>
      <c r="D6">
        <v>782</v>
      </c>
      <c r="E6">
        <v>427</v>
      </c>
      <c r="F6">
        <v>18222</v>
      </c>
      <c r="G6">
        <v>36421</v>
      </c>
      <c r="H6">
        <v>21716</v>
      </c>
      <c r="I6">
        <v>2691</v>
      </c>
      <c r="J6">
        <v>6278</v>
      </c>
      <c r="K6">
        <v>35859</v>
      </c>
      <c r="L6">
        <v>44400</v>
      </c>
      <c r="M6">
        <v>1770</v>
      </c>
      <c r="N6" s="3" t="s">
        <v>2579</v>
      </c>
      <c r="O6" s="3" t="s">
        <v>2580</v>
      </c>
    </row>
    <row r="7" spans="1:15" x14ac:dyDescent="0.25">
      <c r="A7" s="3" t="s">
        <v>12</v>
      </c>
      <c r="B7" s="3" t="s">
        <v>6</v>
      </c>
      <c r="C7" s="3">
        <f t="shared" si="0"/>
        <v>2362</v>
      </c>
      <c r="D7">
        <v>65</v>
      </c>
      <c r="E7">
        <v>19</v>
      </c>
      <c r="F7">
        <v>294</v>
      </c>
      <c r="G7">
        <v>670</v>
      </c>
      <c r="H7">
        <v>1220</v>
      </c>
      <c r="I7">
        <v>94</v>
      </c>
      <c r="J7">
        <v>535</v>
      </c>
      <c r="K7">
        <v>1190</v>
      </c>
      <c r="L7">
        <v>1172</v>
      </c>
      <c r="M7">
        <v>6</v>
      </c>
      <c r="N7" s="3" t="s">
        <v>2581</v>
      </c>
      <c r="O7" s="3" t="s">
        <v>2582</v>
      </c>
    </row>
    <row r="8" spans="1:15" x14ac:dyDescent="0.25">
      <c r="A8" s="3" t="s">
        <v>12</v>
      </c>
      <c r="B8" s="3" t="s">
        <v>7</v>
      </c>
      <c r="C8" s="3">
        <f t="shared" si="0"/>
        <v>1030</v>
      </c>
      <c r="D8">
        <v>24</v>
      </c>
      <c r="E8">
        <v>16</v>
      </c>
      <c r="F8">
        <v>295</v>
      </c>
      <c r="G8">
        <v>341</v>
      </c>
      <c r="H8">
        <v>326</v>
      </c>
      <c r="I8">
        <v>28</v>
      </c>
      <c r="J8">
        <v>85</v>
      </c>
      <c r="K8">
        <v>521</v>
      </c>
      <c r="L8">
        <v>509</v>
      </c>
      <c r="M8">
        <v>1</v>
      </c>
      <c r="N8" s="3" t="s">
        <v>2583</v>
      </c>
      <c r="O8" s="3" t="s">
        <v>2584</v>
      </c>
    </row>
    <row r="9" spans="1:15" x14ac:dyDescent="0.25">
      <c r="A9" s="3" t="s">
        <v>12</v>
      </c>
      <c r="B9" s="3" t="s">
        <v>8</v>
      </c>
      <c r="C9" s="3">
        <f t="shared" si="0"/>
        <v>434</v>
      </c>
      <c r="D9">
        <v>9</v>
      </c>
      <c r="E9">
        <v>6</v>
      </c>
      <c r="F9">
        <v>67</v>
      </c>
      <c r="G9">
        <v>141</v>
      </c>
      <c r="H9">
        <v>188</v>
      </c>
      <c r="I9">
        <v>23</v>
      </c>
      <c r="J9">
        <v>81</v>
      </c>
      <c r="K9">
        <v>260</v>
      </c>
      <c r="L9">
        <v>174</v>
      </c>
      <c r="M9">
        <v>4</v>
      </c>
      <c r="N9" s="3" t="s">
        <v>2585</v>
      </c>
      <c r="O9" s="3" t="s">
        <v>2586</v>
      </c>
    </row>
    <row r="10" spans="1:15" x14ac:dyDescent="0.25">
      <c r="A10" s="3" t="s">
        <v>81</v>
      </c>
      <c r="B10" s="3" t="s">
        <v>61</v>
      </c>
      <c r="C10" s="3">
        <f t="shared" si="0"/>
        <v>46255</v>
      </c>
      <c r="D10">
        <v>500</v>
      </c>
      <c r="E10">
        <v>223</v>
      </c>
      <c r="F10">
        <v>10114</v>
      </c>
      <c r="G10">
        <v>22189</v>
      </c>
      <c r="H10">
        <v>11690</v>
      </c>
      <c r="I10">
        <v>1539</v>
      </c>
      <c r="J10">
        <v>3723</v>
      </c>
      <c r="K10">
        <v>0</v>
      </c>
      <c r="L10">
        <v>46255</v>
      </c>
      <c r="M10">
        <v>1120</v>
      </c>
      <c r="N10" s="3" t="s">
        <v>2587</v>
      </c>
      <c r="O10" s="3" t="s">
        <v>2588</v>
      </c>
    </row>
    <row r="11" spans="1:15" x14ac:dyDescent="0.25">
      <c r="A11" s="3" t="s">
        <v>81</v>
      </c>
      <c r="B11" s="3" t="s">
        <v>60</v>
      </c>
      <c r="C11" s="3">
        <f t="shared" si="0"/>
        <v>37830</v>
      </c>
      <c r="D11">
        <v>380</v>
      </c>
      <c r="E11">
        <v>245</v>
      </c>
      <c r="F11">
        <v>8764</v>
      </c>
      <c r="G11">
        <v>15384</v>
      </c>
      <c r="H11">
        <v>11760</v>
      </c>
      <c r="I11">
        <v>1297</v>
      </c>
      <c r="J11">
        <v>3256</v>
      </c>
      <c r="K11">
        <v>37830</v>
      </c>
      <c r="L11">
        <v>0</v>
      </c>
      <c r="M11">
        <v>661</v>
      </c>
      <c r="N11" s="3" t="s">
        <v>2589</v>
      </c>
      <c r="O11" s="3" t="s">
        <v>2590</v>
      </c>
    </row>
    <row r="12" spans="1:15" x14ac:dyDescent="0.25">
      <c r="A12" s="3" t="s">
        <v>86</v>
      </c>
      <c r="B12" s="3" t="s">
        <v>87</v>
      </c>
      <c r="C12" s="3">
        <f t="shared" si="0"/>
        <v>158</v>
      </c>
      <c r="D12">
        <v>0</v>
      </c>
      <c r="E12">
        <v>0</v>
      </c>
      <c r="F12">
        <v>0</v>
      </c>
      <c r="G12">
        <v>0</v>
      </c>
      <c r="H12">
        <v>0</v>
      </c>
      <c r="I12">
        <v>158</v>
      </c>
      <c r="J12">
        <v>10</v>
      </c>
      <c r="K12">
        <v>54</v>
      </c>
      <c r="L12">
        <v>104</v>
      </c>
      <c r="M12">
        <v>158</v>
      </c>
      <c r="N12" s="3" t="s">
        <v>2591</v>
      </c>
      <c r="O12" s="3" t="s">
        <v>2592</v>
      </c>
    </row>
    <row r="13" spans="1:15" x14ac:dyDescent="0.25">
      <c r="A13" s="3" t="s">
        <v>86</v>
      </c>
      <c r="B13" s="3" t="s">
        <v>90</v>
      </c>
      <c r="C13" s="3">
        <f t="shared" si="0"/>
        <v>1623</v>
      </c>
      <c r="D13">
        <v>10</v>
      </c>
      <c r="E13">
        <v>5</v>
      </c>
      <c r="F13">
        <v>458</v>
      </c>
      <c r="G13">
        <v>636</v>
      </c>
      <c r="H13">
        <v>182</v>
      </c>
      <c r="I13">
        <v>332</v>
      </c>
      <c r="J13">
        <v>92</v>
      </c>
      <c r="K13">
        <v>607</v>
      </c>
      <c r="L13">
        <v>1016</v>
      </c>
      <c r="M13">
        <v>1623</v>
      </c>
      <c r="N13" s="3" t="s">
        <v>2593</v>
      </c>
      <c r="O13" s="3" t="s">
        <v>2594</v>
      </c>
    </row>
    <row r="14" spans="1:15" x14ac:dyDescent="0.25">
      <c r="A14" s="3" t="s">
        <v>86</v>
      </c>
      <c r="B14" s="3" t="s">
        <v>93</v>
      </c>
      <c r="C14" s="3">
        <f t="shared" si="0"/>
        <v>5936</v>
      </c>
      <c r="D14">
        <v>35</v>
      </c>
      <c r="E14">
        <v>29</v>
      </c>
      <c r="F14">
        <v>2218</v>
      </c>
      <c r="G14">
        <v>2548</v>
      </c>
      <c r="H14">
        <v>1047</v>
      </c>
      <c r="I14">
        <v>59</v>
      </c>
      <c r="J14">
        <v>416</v>
      </c>
      <c r="K14">
        <v>2175</v>
      </c>
      <c r="L14">
        <v>3761</v>
      </c>
      <c r="M14">
        <v>0</v>
      </c>
      <c r="N14" s="3" t="s">
        <v>2595</v>
      </c>
      <c r="O14" s="3" t="s">
        <v>2596</v>
      </c>
    </row>
    <row r="15" spans="1:15" x14ac:dyDescent="0.25">
      <c r="A15" s="3" t="s">
        <v>86</v>
      </c>
      <c r="B15" s="3" t="s">
        <v>96</v>
      </c>
      <c r="C15" s="3">
        <f t="shared" si="0"/>
        <v>6381</v>
      </c>
      <c r="D15">
        <v>42</v>
      </c>
      <c r="E15">
        <v>32</v>
      </c>
      <c r="F15">
        <v>2436</v>
      </c>
      <c r="G15">
        <v>2562</v>
      </c>
      <c r="H15">
        <v>1233</v>
      </c>
      <c r="I15">
        <v>76</v>
      </c>
      <c r="J15">
        <v>394</v>
      </c>
      <c r="K15">
        <v>2385</v>
      </c>
      <c r="L15">
        <v>3996</v>
      </c>
      <c r="M15">
        <v>0</v>
      </c>
      <c r="N15" s="3" t="s">
        <v>2597</v>
      </c>
      <c r="O15" s="3" t="s">
        <v>2598</v>
      </c>
    </row>
    <row r="16" spans="1:15" x14ac:dyDescent="0.25">
      <c r="A16" s="3" t="s">
        <v>86</v>
      </c>
      <c r="B16" s="3" t="s">
        <v>99</v>
      </c>
      <c r="C16" s="3">
        <f t="shared" si="0"/>
        <v>6485</v>
      </c>
      <c r="D16">
        <v>81</v>
      </c>
      <c r="E16">
        <v>44</v>
      </c>
      <c r="F16">
        <v>2120</v>
      </c>
      <c r="G16">
        <v>2944</v>
      </c>
      <c r="H16">
        <v>1197</v>
      </c>
      <c r="I16">
        <v>99</v>
      </c>
      <c r="J16">
        <v>532</v>
      </c>
      <c r="K16">
        <v>2465</v>
      </c>
      <c r="L16">
        <v>4020</v>
      </c>
      <c r="M16">
        <v>0</v>
      </c>
      <c r="N16" s="3" t="s">
        <v>2599</v>
      </c>
      <c r="O16" s="3" t="s">
        <v>2600</v>
      </c>
    </row>
    <row r="17" spans="1:15" x14ac:dyDescent="0.25">
      <c r="A17" s="3" t="s">
        <v>86</v>
      </c>
      <c r="B17" s="3" t="s">
        <v>102</v>
      </c>
      <c r="C17" s="3">
        <f t="shared" si="0"/>
        <v>7844</v>
      </c>
      <c r="D17">
        <v>80</v>
      </c>
      <c r="E17">
        <v>36</v>
      </c>
      <c r="F17">
        <v>2134</v>
      </c>
      <c r="G17">
        <v>3796</v>
      </c>
      <c r="H17">
        <v>1664</v>
      </c>
      <c r="I17">
        <v>134</v>
      </c>
      <c r="J17">
        <v>595</v>
      </c>
      <c r="K17">
        <v>3112</v>
      </c>
      <c r="L17">
        <v>4732</v>
      </c>
      <c r="M17">
        <v>0</v>
      </c>
      <c r="N17" s="3" t="s">
        <v>2601</v>
      </c>
      <c r="O17" s="3" t="s">
        <v>2602</v>
      </c>
    </row>
    <row r="18" spans="1:15" x14ac:dyDescent="0.25">
      <c r="A18" s="3" t="s">
        <v>86</v>
      </c>
      <c r="B18" s="3" t="s">
        <v>105</v>
      </c>
      <c r="C18" s="3">
        <f t="shared" si="0"/>
        <v>8710</v>
      </c>
      <c r="D18">
        <v>86</v>
      </c>
      <c r="E18">
        <v>54</v>
      </c>
      <c r="F18">
        <v>2166</v>
      </c>
      <c r="G18">
        <v>4130</v>
      </c>
      <c r="H18">
        <v>2046</v>
      </c>
      <c r="I18">
        <v>228</v>
      </c>
      <c r="J18">
        <v>716</v>
      </c>
      <c r="K18">
        <v>3792</v>
      </c>
      <c r="L18">
        <v>4918</v>
      </c>
      <c r="M18">
        <v>0</v>
      </c>
      <c r="N18" s="3" t="s">
        <v>2603</v>
      </c>
      <c r="O18" s="3" t="s">
        <v>2604</v>
      </c>
    </row>
    <row r="19" spans="1:15" x14ac:dyDescent="0.25">
      <c r="A19" s="3" t="s">
        <v>86</v>
      </c>
      <c r="B19" s="3" t="s">
        <v>108</v>
      </c>
      <c r="C19" s="3">
        <f t="shared" si="0"/>
        <v>10116</v>
      </c>
      <c r="D19">
        <v>108</v>
      </c>
      <c r="E19">
        <v>51</v>
      </c>
      <c r="F19">
        <v>2030</v>
      </c>
      <c r="G19">
        <v>4669</v>
      </c>
      <c r="H19">
        <v>2949</v>
      </c>
      <c r="I19">
        <v>309</v>
      </c>
      <c r="J19">
        <v>946</v>
      </c>
      <c r="K19">
        <v>4828</v>
      </c>
      <c r="L19">
        <v>5288</v>
      </c>
      <c r="M19">
        <v>0</v>
      </c>
      <c r="N19" s="3" t="s">
        <v>2605</v>
      </c>
      <c r="O19" s="3" t="s">
        <v>2606</v>
      </c>
    </row>
    <row r="20" spans="1:15" x14ac:dyDescent="0.25">
      <c r="A20" s="3" t="s">
        <v>86</v>
      </c>
      <c r="B20" s="3" t="s">
        <v>111</v>
      </c>
      <c r="C20" s="3">
        <f t="shared" si="0"/>
        <v>36832</v>
      </c>
      <c r="D20">
        <v>438</v>
      </c>
      <c r="E20">
        <v>217</v>
      </c>
      <c r="F20">
        <v>5316</v>
      </c>
      <c r="G20">
        <v>16288</v>
      </c>
      <c r="H20">
        <v>13132</v>
      </c>
      <c r="I20">
        <v>1441</v>
      </c>
      <c r="J20">
        <v>3278</v>
      </c>
      <c r="K20">
        <v>18412</v>
      </c>
      <c r="L20">
        <v>18420</v>
      </c>
      <c r="M20">
        <v>0</v>
      </c>
      <c r="N20" s="3" t="s">
        <v>2607</v>
      </c>
      <c r="O20" s="3" t="s">
        <v>2608</v>
      </c>
    </row>
    <row r="21" spans="1:15" x14ac:dyDescent="0.25">
      <c r="A21" s="3" t="s">
        <v>86</v>
      </c>
      <c r="B21" s="3" t="s">
        <v>114</v>
      </c>
      <c r="C21" s="3">
        <f t="shared" si="0"/>
        <v>15304</v>
      </c>
      <c r="D21">
        <v>106</v>
      </c>
      <c r="E21">
        <v>76</v>
      </c>
      <c r="F21">
        <v>5551</v>
      </c>
      <c r="G21">
        <v>6229</v>
      </c>
      <c r="H21">
        <v>2703</v>
      </c>
      <c r="I21">
        <v>639</v>
      </c>
      <c r="J21">
        <v>1010</v>
      </c>
      <c r="K21">
        <v>5702</v>
      </c>
      <c r="L21">
        <v>9602</v>
      </c>
      <c r="M21">
        <v>1781</v>
      </c>
      <c r="N21" s="3" t="s">
        <v>2609</v>
      </c>
      <c r="O21" s="3" t="s">
        <v>2610</v>
      </c>
    </row>
    <row r="22" spans="1:15" x14ac:dyDescent="0.25">
      <c r="A22" s="3" t="s">
        <v>86</v>
      </c>
      <c r="B22" s="3" t="s">
        <v>117</v>
      </c>
      <c r="C22" s="3">
        <f t="shared" si="0"/>
        <v>68781</v>
      </c>
      <c r="D22">
        <v>774</v>
      </c>
      <c r="E22">
        <v>392</v>
      </c>
      <c r="F22">
        <v>13327</v>
      </c>
      <c r="G22">
        <v>31344</v>
      </c>
      <c r="H22">
        <v>20747</v>
      </c>
      <c r="I22">
        <v>2197</v>
      </c>
      <c r="J22">
        <v>5969</v>
      </c>
      <c r="K22">
        <v>32128</v>
      </c>
      <c r="L22">
        <v>36653</v>
      </c>
      <c r="M22">
        <v>0</v>
      </c>
      <c r="N22" s="3" t="s">
        <v>2611</v>
      </c>
      <c r="O22" s="3" t="s">
        <v>2612</v>
      </c>
    </row>
    <row r="23" spans="1:15" x14ac:dyDescent="0.25">
      <c r="A23" s="3" t="s">
        <v>120</v>
      </c>
      <c r="B23" s="3" t="s">
        <v>121</v>
      </c>
      <c r="C23" s="3">
        <f t="shared" si="0"/>
        <v>7485</v>
      </c>
      <c r="D23">
        <v>78</v>
      </c>
      <c r="E23">
        <v>59</v>
      </c>
      <c r="F23">
        <v>3238</v>
      </c>
      <c r="G23">
        <v>2216</v>
      </c>
      <c r="H23">
        <v>1705</v>
      </c>
      <c r="I23">
        <v>189</v>
      </c>
      <c r="J23">
        <v>651</v>
      </c>
      <c r="K23">
        <v>3276</v>
      </c>
      <c r="L23">
        <v>4209</v>
      </c>
      <c r="M23">
        <v>320</v>
      </c>
      <c r="N23" s="3" t="s">
        <v>2613</v>
      </c>
      <c r="O23" s="3" t="s">
        <v>2614</v>
      </c>
    </row>
    <row r="24" spans="1:15" x14ac:dyDescent="0.25">
      <c r="A24" s="3" t="s">
        <v>120</v>
      </c>
      <c r="B24" s="3" t="s">
        <v>124</v>
      </c>
      <c r="C24" s="3">
        <f t="shared" si="0"/>
        <v>26753</v>
      </c>
      <c r="D24">
        <v>282</v>
      </c>
      <c r="E24">
        <v>174</v>
      </c>
      <c r="F24">
        <v>3880</v>
      </c>
      <c r="G24">
        <v>13250</v>
      </c>
      <c r="H24">
        <v>8620</v>
      </c>
      <c r="I24">
        <v>547</v>
      </c>
      <c r="J24">
        <v>1490</v>
      </c>
      <c r="K24">
        <v>11926</v>
      </c>
      <c r="L24">
        <v>14827</v>
      </c>
      <c r="M24">
        <v>283</v>
      </c>
      <c r="N24" s="3" t="s">
        <v>2615</v>
      </c>
      <c r="O24" s="3" t="s">
        <v>2616</v>
      </c>
    </row>
    <row r="25" spans="1:15" x14ac:dyDescent="0.25">
      <c r="A25" s="3" t="s">
        <v>120</v>
      </c>
      <c r="B25" s="3" t="s">
        <v>127</v>
      </c>
      <c r="C25" s="3">
        <f t="shared" si="0"/>
        <v>14625</v>
      </c>
      <c r="D25">
        <v>184</v>
      </c>
      <c r="E25">
        <v>84</v>
      </c>
      <c r="F25">
        <v>766</v>
      </c>
      <c r="G25">
        <v>8283</v>
      </c>
      <c r="H25">
        <v>4828</v>
      </c>
      <c r="I25">
        <v>480</v>
      </c>
      <c r="J25">
        <v>1259</v>
      </c>
      <c r="K25">
        <v>6995</v>
      </c>
      <c r="L25">
        <v>7630</v>
      </c>
      <c r="M25">
        <v>69</v>
      </c>
      <c r="N25" s="3" t="s">
        <v>2617</v>
      </c>
      <c r="O25" s="3" t="s">
        <v>2618</v>
      </c>
    </row>
    <row r="26" spans="1:15" x14ac:dyDescent="0.25">
      <c r="A26" s="3" t="s">
        <v>120</v>
      </c>
      <c r="B26" s="3" t="s">
        <v>130</v>
      </c>
      <c r="C26" s="3">
        <f t="shared" si="0"/>
        <v>5113</v>
      </c>
      <c r="D26">
        <v>48</v>
      </c>
      <c r="E26">
        <v>24</v>
      </c>
      <c r="F26">
        <v>31</v>
      </c>
      <c r="G26">
        <v>3436</v>
      </c>
      <c r="H26">
        <v>1398</v>
      </c>
      <c r="I26">
        <v>176</v>
      </c>
      <c r="J26">
        <v>566</v>
      </c>
      <c r="K26">
        <v>2543</v>
      </c>
      <c r="L26">
        <v>2570</v>
      </c>
      <c r="M26">
        <v>0</v>
      </c>
      <c r="N26" s="3" t="s">
        <v>2619</v>
      </c>
      <c r="O26" s="3" t="s">
        <v>2620</v>
      </c>
    </row>
    <row r="27" spans="1:15" x14ac:dyDescent="0.25">
      <c r="A27" s="3" t="s">
        <v>120</v>
      </c>
      <c r="B27" s="3" t="s">
        <v>133</v>
      </c>
      <c r="C27" s="3">
        <f t="shared" si="0"/>
        <v>3005</v>
      </c>
      <c r="D27">
        <v>41</v>
      </c>
      <c r="E27">
        <v>14</v>
      </c>
      <c r="F27">
        <v>7</v>
      </c>
      <c r="G27">
        <v>2112</v>
      </c>
      <c r="H27">
        <v>740</v>
      </c>
      <c r="I27">
        <v>91</v>
      </c>
      <c r="J27">
        <v>632</v>
      </c>
      <c r="K27">
        <v>1457</v>
      </c>
      <c r="L27">
        <v>1548</v>
      </c>
      <c r="M27">
        <v>0</v>
      </c>
      <c r="N27" s="3" t="s">
        <v>2621</v>
      </c>
      <c r="O27" s="3" t="s">
        <v>2622</v>
      </c>
    </row>
    <row r="28" spans="1:15" x14ac:dyDescent="0.25">
      <c r="A28" s="3" t="s">
        <v>120</v>
      </c>
      <c r="B28" s="3" t="s">
        <v>136</v>
      </c>
      <c r="C28" s="3">
        <f t="shared" si="0"/>
        <v>27104</v>
      </c>
      <c r="D28">
        <v>247</v>
      </c>
      <c r="E28">
        <v>113</v>
      </c>
      <c r="F28">
        <v>10956</v>
      </c>
      <c r="G28">
        <v>8276</v>
      </c>
      <c r="H28">
        <v>6159</v>
      </c>
      <c r="I28">
        <v>1353</v>
      </c>
      <c r="J28">
        <v>2381</v>
      </c>
      <c r="K28">
        <v>11633</v>
      </c>
      <c r="L28">
        <v>15471</v>
      </c>
      <c r="M28">
        <v>1109</v>
      </c>
      <c r="N28" s="3" t="s">
        <v>2623</v>
      </c>
      <c r="O28" s="3" t="s">
        <v>2624</v>
      </c>
    </row>
    <row r="29" spans="1:15" x14ac:dyDescent="0.25">
      <c r="A29" s="3" t="s">
        <v>139</v>
      </c>
      <c r="B29" s="3" t="s">
        <v>140</v>
      </c>
      <c r="C29" s="3">
        <f t="shared" si="0"/>
        <v>37898</v>
      </c>
      <c r="D29">
        <v>422</v>
      </c>
      <c r="E29">
        <v>258</v>
      </c>
      <c r="F29">
        <v>7484</v>
      </c>
      <c r="G29">
        <v>17379</v>
      </c>
      <c r="H29">
        <v>11506</v>
      </c>
      <c r="I29">
        <v>849</v>
      </c>
      <c r="J29">
        <v>2775</v>
      </c>
      <c r="K29">
        <v>16914</v>
      </c>
      <c r="L29">
        <v>20984</v>
      </c>
      <c r="M29">
        <v>640</v>
      </c>
      <c r="N29" s="3" t="s">
        <v>2625</v>
      </c>
      <c r="O29" s="3" t="s">
        <v>2626</v>
      </c>
    </row>
    <row r="30" spans="1:15" x14ac:dyDescent="0.25">
      <c r="A30" s="3" t="s">
        <v>139</v>
      </c>
      <c r="B30" s="3" t="s">
        <v>143</v>
      </c>
      <c r="C30" s="3">
        <f t="shared" si="0"/>
        <v>9739</v>
      </c>
      <c r="D30">
        <v>110</v>
      </c>
      <c r="E30">
        <v>48</v>
      </c>
      <c r="F30">
        <v>317</v>
      </c>
      <c r="G30">
        <v>6012</v>
      </c>
      <c r="H30">
        <v>2942</v>
      </c>
      <c r="I30">
        <v>310</v>
      </c>
      <c r="J30">
        <v>655</v>
      </c>
      <c r="K30">
        <v>4665</v>
      </c>
      <c r="L30">
        <v>5074</v>
      </c>
      <c r="M30">
        <v>29</v>
      </c>
      <c r="N30" s="3" t="s">
        <v>2627</v>
      </c>
      <c r="O30" s="3" t="s">
        <v>2628</v>
      </c>
    </row>
    <row r="31" spans="1:15" x14ac:dyDescent="0.25">
      <c r="A31" s="3" t="s">
        <v>139</v>
      </c>
      <c r="B31" s="3" t="s">
        <v>146</v>
      </c>
      <c r="C31" s="3">
        <f t="shared" si="0"/>
        <v>2815</v>
      </c>
      <c r="D31">
        <v>24</v>
      </c>
      <c r="E31">
        <v>12</v>
      </c>
      <c r="F31">
        <v>80</v>
      </c>
      <c r="G31">
        <v>1517</v>
      </c>
      <c r="H31">
        <v>1079</v>
      </c>
      <c r="I31">
        <v>103</v>
      </c>
      <c r="J31">
        <v>105</v>
      </c>
      <c r="K31">
        <v>1375</v>
      </c>
      <c r="L31">
        <v>1440</v>
      </c>
      <c r="M31">
        <v>3</v>
      </c>
      <c r="N31" s="3" t="s">
        <v>2629</v>
      </c>
      <c r="O31" s="3" t="s">
        <v>2630</v>
      </c>
    </row>
    <row r="32" spans="1:15" x14ac:dyDescent="0.25">
      <c r="A32" s="3" t="s">
        <v>139</v>
      </c>
      <c r="B32" s="3" t="s">
        <v>149</v>
      </c>
      <c r="C32" s="3">
        <f t="shared" si="0"/>
        <v>270</v>
      </c>
      <c r="D32">
        <v>4</v>
      </c>
      <c r="E32">
        <v>4</v>
      </c>
      <c r="F32">
        <v>11</v>
      </c>
      <c r="G32">
        <v>144</v>
      </c>
      <c r="H32">
        <v>102</v>
      </c>
      <c r="I32">
        <v>5</v>
      </c>
      <c r="J32">
        <v>18</v>
      </c>
      <c r="K32">
        <v>107</v>
      </c>
      <c r="L32">
        <v>163</v>
      </c>
      <c r="M32">
        <v>0</v>
      </c>
      <c r="N32" s="3" t="s">
        <v>2631</v>
      </c>
      <c r="O32" s="3" t="s">
        <v>2632</v>
      </c>
    </row>
    <row r="33" spans="1:15" x14ac:dyDescent="0.25">
      <c r="A33" s="3" t="s">
        <v>139</v>
      </c>
      <c r="B33" s="3" t="s">
        <v>152</v>
      </c>
      <c r="C33" s="3">
        <f t="shared" si="0"/>
        <v>747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33</v>
      </c>
      <c r="J33">
        <v>71</v>
      </c>
      <c r="K33">
        <v>383</v>
      </c>
      <c r="L33">
        <v>364</v>
      </c>
      <c r="M33">
        <v>0</v>
      </c>
      <c r="N33" s="3" t="s">
        <v>2633</v>
      </c>
      <c r="O33" s="3" t="s">
        <v>2634</v>
      </c>
    </row>
    <row r="34" spans="1:15" x14ac:dyDescent="0.25">
      <c r="A34" s="3" t="s">
        <v>139</v>
      </c>
      <c r="B34" s="3" t="s">
        <v>155</v>
      </c>
      <c r="C34" s="3">
        <f t="shared" ref="C34:C65" si="1">SUM(D34:I34)</f>
        <v>971</v>
      </c>
      <c r="D34">
        <v>8</v>
      </c>
      <c r="E34">
        <v>3</v>
      </c>
      <c r="F34">
        <v>6</v>
      </c>
      <c r="G34">
        <v>735</v>
      </c>
      <c r="H34">
        <v>197</v>
      </c>
      <c r="I34">
        <v>22</v>
      </c>
      <c r="J34">
        <v>108</v>
      </c>
      <c r="K34">
        <v>466</v>
      </c>
      <c r="L34">
        <v>505</v>
      </c>
      <c r="M34">
        <v>0</v>
      </c>
      <c r="N34" s="3" t="s">
        <v>2635</v>
      </c>
      <c r="O34" s="3" t="s">
        <v>2636</v>
      </c>
    </row>
    <row r="35" spans="1:15" x14ac:dyDescent="0.25">
      <c r="A35" s="3" t="s">
        <v>139</v>
      </c>
      <c r="B35" s="3" t="s">
        <v>158</v>
      </c>
      <c r="C35" s="3">
        <f t="shared" si="1"/>
        <v>1090</v>
      </c>
      <c r="D35">
        <v>9</v>
      </c>
      <c r="E35">
        <v>10</v>
      </c>
      <c r="F35">
        <v>4</v>
      </c>
      <c r="G35">
        <v>730</v>
      </c>
      <c r="H35">
        <v>296</v>
      </c>
      <c r="I35">
        <v>41</v>
      </c>
      <c r="J35">
        <v>94</v>
      </c>
      <c r="K35">
        <v>586</v>
      </c>
      <c r="L35">
        <v>504</v>
      </c>
      <c r="M35">
        <v>0</v>
      </c>
      <c r="N35" s="3" t="s">
        <v>2637</v>
      </c>
      <c r="O35" s="3" t="s">
        <v>2638</v>
      </c>
    </row>
    <row r="36" spans="1:15" x14ac:dyDescent="0.25">
      <c r="A36" s="3" t="s">
        <v>139</v>
      </c>
      <c r="B36" s="3" t="s">
        <v>161</v>
      </c>
      <c r="C36" s="3">
        <f t="shared" si="1"/>
        <v>355</v>
      </c>
      <c r="D36">
        <v>2</v>
      </c>
      <c r="E36">
        <v>1</v>
      </c>
      <c r="F36">
        <v>0</v>
      </c>
      <c r="G36">
        <v>251</v>
      </c>
      <c r="H36">
        <v>87</v>
      </c>
      <c r="I36">
        <v>14</v>
      </c>
      <c r="J36">
        <v>54</v>
      </c>
      <c r="K36">
        <v>184</v>
      </c>
      <c r="L36">
        <v>171</v>
      </c>
      <c r="M36">
        <v>0</v>
      </c>
      <c r="N36" s="3" t="s">
        <v>2639</v>
      </c>
      <c r="O36" s="3" t="s">
        <v>2640</v>
      </c>
    </row>
    <row r="37" spans="1:15" x14ac:dyDescent="0.25">
      <c r="A37" s="3" t="s">
        <v>139</v>
      </c>
      <c r="B37" s="3" t="s">
        <v>164</v>
      </c>
      <c r="C37" s="3">
        <f t="shared" si="1"/>
        <v>1161</v>
      </c>
      <c r="D37">
        <v>13</v>
      </c>
      <c r="E37">
        <v>5</v>
      </c>
      <c r="F37">
        <v>4</v>
      </c>
      <c r="G37">
        <v>833</v>
      </c>
      <c r="H37">
        <v>265</v>
      </c>
      <c r="I37">
        <v>41</v>
      </c>
      <c r="J37">
        <v>227</v>
      </c>
      <c r="K37">
        <v>595</v>
      </c>
      <c r="L37">
        <v>566</v>
      </c>
      <c r="M37">
        <v>0</v>
      </c>
      <c r="N37" s="3" t="s">
        <v>2641</v>
      </c>
      <c r="O37" s="3" t="s">
        <v>2642</v>
      </c>
    </row>
    <row r="38" spans="1:15" x14ac:dyDescent="0.25">
      <c r="A38" s="3" t="s">
        <v>139</v>
      </c>
      <c r="B38" s="3" t="s">
        <v>167</v>
      </c>
      <c r="C38" s="3">
        <f t="shared" si="1"/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56</v>
      </c>
      <c r="K38">
        <v>103</v>
      </c>
      <c r="L38">
        <v>107</v>
      </c>
      <c r="M38">
        <v>0</v>
      </c>
      <c r="N38" s="3" t="s">
        <v>2643</v>
      </c>
      <c r="O38" s="3" t="s">
        <v>2644</v>
      </c>
    </row>
    <row r="39" spans="1:15" x14ac:dyDescent="0.25">
      <c r="A39" s="3" t="s">
        <v>139</v>
      </c>
      <c r="B39" s="3" t="s">
        <v>170</v>
      </c>
      <c r="C39" s="3">
        <f t="shared" si="1"/>
        <v>28829</v>
      </c>
      <c r="D39">
        <v>275</v>
      </c>
      <c r="E39">
        <v>122</v>
      </c>
      <c r="F39">
        <v>10972</v>
      </c>
      <c r="G39">
        <v>9397</v>
      </c>
      <c r="H39">
        <v>6655</v>
      </c>
      <c r="I39">
        <v>1408</v>
      </c>
      <c r="J39">
        <v>2816</v>
      </c>
      <c r="K39">
        <v>12452</v>
      </c>
      <c r="L39">
        <v>16377</v>
      </c>
      <c r="M39">
        <v>1109</v>
      </c>
      <c r="N39" s="3" t="s">
        <v>2645</v>
      </c>
      <c r="O39" s="3" t="s">
        <v>2646</v>
      </c>
    </row>
    <row r="40" spans="1:15" x14ac:dyDescent="0.25">
      <c r="A40" s="3" t="s">
        <v>173</v>
      </c>
      <c r="B40" s="3" t="s">
        <v>174</v>
      </c>
      <c r="C40" s="3">
        <f t="shared" si="1"/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1</v>
      </c>
      <c r="L40">
        <v>6</v>
      </c>
      <c r="M40">
        <v>6</v>
      </c>
      <c r="N40" s="3" t="s">
        <v>2647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 t="shared" si="1"/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33</v>
      </c>
      <c r="J41">
        <v>1</v>
      </c>
      <c r="K41">
        <v>14</v>
      </c>
      <c r="L41">
        <v>19</v>
      </c>
      <c r="M41">
        <v>24</v>
      </c>
      <c r="N41" s="3" t="s">
        <v>2648</v>
      </c>
      <c r="O41" s="3" t="s">
        <v>2649</v>
      </c>
    </row>
    <row r="42" spans="1:15" x14ac:dyDescent="0.25">
      <c r="A42" s="3" t="s">
        <v>173</v>
      </c>
      <c r="B42" s="3" t="s">
        <v>180</v>
      </c>
      <c r="C42" s="3">
        <f t="shared" si="1"/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3</v>
      </c>
      <c r="K42">
        <v>21</v>
      </c>
      <c r="L42">
        <v>45</v>
      </c>
      <c r="M42">
        <v>51</v>
      </c>
      <c r="N42" s="3" t="s">
        <v>2650</v>
      </c>
      <c r="O42" s="3" t="s">
        <v>2651</v>
      </c>
    </row>
    <row r="43" spans="1:15" x14ac:dyDescent="0.25">
      <c r="A43" s="3" t="s">
        <v>173</v>
      </c>
      <c r="B43" s="3" t="s">
        <v>183</v>
      </c>
      <c r="C43" s="3">
        <f t="shared" si="1"/>
        <v>111</v>
      </c>
      <c r="D43">
        <v>0</v>
      </c>
      <c r="E43">
        <v>0</v>
      </c>
      <c r="F43">
        <v>1</v>
      </c>
      <c r="G43">
        <v>4</v>
      </c>
      <c r="H43">
        <v>7</v>
      </c>
      <c r="I43">
        <v>99</v>
      </c>
      <c r="J43">
        <v>8</v>
      </c>
      <c r="K43">
        <v>45</v>
      </c>
      <c r="L43">
        <v>66</v>
      </c>
      <c r="M43">
        <v>77</v>
      </c>
      <c r="N43" s="3" t="s">
        <v>2652</v>
      </c>
      <c r="O43" s="3" t="s">
        <v>2653</v>
      </c>
    </row>
    <row r="44" spans="1:15" x14ac:dyDescent="0.25">
      <c r="A44" s="3" t="s">
        <v>173</v>
      </c>
      <c r="B44" s="3" t="s">
        <v>186</v>
      </c>
      <c r="C44" s="3">
        <f t="shared" si="1"/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22</v>
      </c>
      <c r="K44">
        <v>153</v>
      </c>
      <c r="L44">
        <v>190</v>
      </c>
      <c r="M44">
        <v>219</v>
      </c>
      <c r="N44" s="3" t="s">
        <v>2654</v>
      </c>
      <c r="O44" s="3" t="s">
        <v>2655</v>
      </c>
    </row>
    <row r="45" spans="1:15" x14ac:dyDescent="0.25">
      <c r="A45" s="3" t="s">
        <v>173</v>
      </c>
      <c r="B45" s="3" t="s">
        <v>189</v>
      </c>
      <c r="C45" s="3">
        <f t="shared" si="1"/>
        <v>9145</v>
      </c>
      <c r="D45">
        <v>94</v>
      </c>
      <c r="E45">
        <v>58</v>
      </c>
      <c r="F45">
        <v>2138</v>
      </c>
      <c r="G45">
        <v>3972</v>
      </c>
      <c r="H45">
        <v>2304</v>
      </c>
      <c r="I45">
        <v>579</v>
      </c>
      <c r="J45">
        <v>1233</v>
      </c>
      <c r="K45">
        <v>3608</v>
      </c>
      <c r="L45">
        <v>5537</v>
      </c>
      <c r="M45">
        <v>1404</v>
      </c>
      <c r="N45" s="3" t="s">
        <v>2656</v>
      </c>
      <c r="O45" s="3" t="s">
        <v>2657</v>
      </c>
    </row>
    <row r="46" spans="1:15" x14ac:dyDescent="0.25">
      <c r="A46" s="3" t="s">
        <v>173</v>
      </c>
      <c r="B46" s="3" t="s">
        <v>192</v>
      </c>
      <c r="C46" s="3">
        <f t="shared" si="1"/>
        <v>74380</v>
      </c>
      <c r="D46">
        <v>785</v>
      </c>
      <c r="E46">
        <v>410</v>
      </c>
      <c r="F46">
        <v>16736</v>
      </c>
      <c r="G46">
        <v>33571</v>
      </c>
      <c r="H46">
        <v>21120</v>
      </c>
      <c r="I46">
        <v>1758</v>
      </c>
      <c r="J46">
        <v>5712</v>
      </c>
      <c r="K46">
        <v>33988</v>
      </c>
      <c r="L46">
        <v>40392</v>
      </c>
      <c r="M46">
        <v>0</v>
      </c>
      <c r="N46" s="3" t="s">
        <v>2658</v>
      </c>
      <c r="O46" s="3" t="s">
        <v>2659</v>
      </c>
    </row>
    <row r="47" spans="1:15" x14ac:dyDescent="0.25">
      <c r="A47" s="3" t="s">
        <v>195</v>
      </c>
      <c r="B47" s="3" t="s">
        <v>53</v>
      </c>
      <c r="C47" s="3">
        <f t="shared" si="1"/>
        <v>880</v>
      </c>
      <c r="D47">
        <v>880</v>
      </c>
      <c r="E47">
        <v>0</v>
      </c>
      <c r="F47">
        <v>0</v>
      </c>
      <c r="G47">
        <v>0</v>
      </c>
      <c r="H47">
        <v>0</v>
      </c>
      <c r="I47">
        <v>0</v>
      </c>
      <c r="J47">
        <v>135</v>
      </c>
      <c r="K47">
        <v>380</v>
      </c>
      <c r="L47">
        <v>500</v>
      </c>
      <c r="M47">
        <v>10</v>
      </c>
      <c r="N47" s="3" t="s">
        <v>2660</v>
      </c>
      <c r="O47" s="3" t="s">
        <v>2661</v>
      </c>
    </row>
    <row r="48" spans="1:15" x14ac:dyDescent="0.25">
      <c r="A48" s="3" t="s">
        <v>195</v>
      </c>
      <c r="B48" s="3" t="s">
        <v>198</v>
      </c>
      <c r="C48" s="3">
        <f t="shared" si="1"/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74</v>
      </c>
      <c r="K48">
        <v>245</v>
      </c>
      <c r="L48">
        <v>223</v>
      </c>
      <c r="M48">
        <v>5</v>
      </c>
      <c r="N48" s="3" t="s">
        <v>2662</v>
      </c>
      <c r="O48" s="3" t="s">
        <v>2663</v>
      </c>
    </row>
    <row r="49" spans="1:15" x14ac:dyDescent="0.25">
      <c r="A49" s="3" t="s">
        <v>195</v>
      </c>
      <c r="B49" s="3" t="s">
        <v>201</v>
      </c>
      <c r="C49" s="3">
        <f t="shared" si="1"/>
        <v>18878</v>
      </c>
      <c r="D49">
        <v>0</v>
      </c>
      <c r="E49">
        <v>0</v>
      </c>
      <c r="F49">
        <v>18878</v>
      </c>
      <c r="G49">
        <v>0</v>
      </c>
      <c r="H49">
        <v>0</v>
      </c>
      <c r="I49">
        <v>0</v>
      </c>
      <c r="J49">
        <v>870</v>
      </c>
      <c r="K49">
        <v>8764</v>
      </c>
      <c r="L49">
        <v>10114</v>
      </c>
      <c r="M49">
        <v>458</v>
      </c>
      <c r="N49" s="3" t="s">
        <v>2664</v>
      </c>
      <c r="O49" s="3" t="s">
        <v>2665</v>
      </c>
    </row>
    <row r="50" spans="1:15" x14ac:dyDescent="0.25">
      <c r="A50" s="3" t="s">
        <v>195</v>
      </c>
      <c r="B50" s="3" t="s">
        <v>204</v>
      </c>
      <c r="C50" s="3">
        <f t="shared" si="1"/>
        <v>37573</v>
      </c>
      <c r="D50">
        <v>0</v>
      </c>
      <c r="E50">
        <v>0</v>
      </c>
      <c r="F50">
        <v>0</v>
      </c>
      <c r="G50">
        <v>37573</v>
      </c>
      <c r="H50">
        <v>0</v>
      </c>
      <c r="I50">
        <v>0</v>
      </c>
      <c r="J50">
        <v>3309</v>
      </c>
      <c r="K50">
        <v>15384</v>
      </c>
      <c r="L50">
        <v>22189</v>
      </c>
      <c r="M50">
        <v>636</v>
      </c>
      <c r="N50" s="3" t="s">
        <v>2666</v>
      </c>
      <c r="O50" s="3" t="s">
        <v>2667</v>
      </c>
    </row>
    <row r="51" spans="1:15" x14ac:dyDescent="0.25">
      <c r="A51" s="3" t="s">
        <v>195</v>
      </c>
      <c r="B51" s="3" t="s">
        <v>57</v>
      </c>
      <c r="C51" s="3">
        <f t="shared" si="1"/>
        <v>23450</v>
      </c>
      <c r="D51">
        <v>0</v>
      </c>
      <c r="E51">
        <v>0</v>
      </c>
      <c r="F51">
        <v>0</v>
      </c>
      <c r="G51">
        <v>0</v>
      </c>
      <c r="H51">
        <v>23450</v>
      </c>
      <c r="I51">
        <v>0</v>
      </c>
      <c r="J51">
        <v>2385</v>
      </c>
      <c r="K51">
        <v>11760</v>
      </c>
      <c r="L51">
        <v>11690</v>
      </c>
      <c r="M51">
        <v>182</v>
      </c>
      <c r="N51" s="3" t="s">
        <v>2668</v>
      </c>
      <c r="O51" s="3" t="s">
        <v>2669</v>
      </c>
    </row>
    <row r="52" spans="1:15" x14ac:dyDescent="0.25">
      <c r="A52" s="3" t="s">
        <v>195</v>
      </c>
      <c r="B52" s="3" t="s">
        <v>58</v>
      </c>
      <c r="C52" s="3">
        <f t="shared" si="1"/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490</v>
      </c>
      <c r="N52" s="3" t="s">
        <v>2670</v>
      </c>
      <c r="O52" s="3" t="s">
        <v>2671</v>
      </c>
    </row>
    <row r="53" spans="1:15" x14ac:dyDescent="0.25">
      <c r="A53" s="3" t="s">
        <v>13</v>
      </c>
      <c r="B53" s="3" t="s">
        <v>14</v>
      </c>
      <c r="C53" s="3">
        <f t="shared" si="1"/>
        <v>2688</v>
      </c>
      <c r="D53">
        <v>17</v>
      </c>
      <c r="E53">
        <v>9</v>
      </c>
      <c r="F53">
        <v>703</v>
      </c>
      <c r="G53">
        <v>1118</v>
      </c>
      <c r="H53">
        <v>761</v>
      </c>
      <c r="I53">
        <v>80</v>
      </c>
      <c r="J53">
        <v>12</v>
      </c>
      <c r="K53">
        <v>1190</v>
      </c>
      <c r="L53">
        <v>1498</v>
      </c>
      <c r="M53">
        <v>54</v>
      </c>
      <c r="N53" s="3" t="s">
        <v>2672</v>
      </c>
      <c r="O53" s="3" t="s">
        <v>2673</v>
      </c>
    </row>
    <row r="54" spans="1:15" x14ac:dyDescent="0.25">
      <c r="A54" s="3" t="s">
        <v>13</v>
      </c>
      <c r="B54" s="3" t="s">
        <v>15</v>
      </c>
      <c r="C54" s="3">
        <f t="shared" si="1"/>
        <v>3343</v>
      </c>
      <c r="D54">
        <v>28</v>
      </c>
      <c r="E54">
        <v>17</v>
      </c>
      <c r="F54">
        <v>856</v>
      </c>
      <c r="G54">
        <v>1316</v>
      </c>
      <c r="H54">
        <v>1011</v>
      </c>
      <c r="I54">
        <v>115</v>
      </c>
      <c r="J54">
        <v>20</v>
      </c>
      <c r="K54">
        <v>1551</v>
      </c>
      <c r="L54">
        <v>1792</v>
      </c>
      <c r="M54">
        <v>80</v>
      </c>
      <c r="N54" s="3" t="s">
        <v>2674</v>
      </c>
      <c r="O54" s="3" t="s">
        <v>2675</v>
      </c>
    </row>
    <row r="55" spans="1:15" x14ac:dyDescent="0.25">
      <c r="A55" s="3" t="s">
        <v>13</v>
      </c>
      <c r="B55" s="3" t="s">
        <v>16</v>
      </c>
      <c r="C55" s="3">
        <f t="shared" si="1"/>
        <v>6782</v>
      </c>
      <c r="D55">
        <v>75</v>
      </c>
      <c r="E55">
        <v>27</v>
      </c>
      <c r="F55">
        <v>1454</v>
      </c>
      <c r="G55">
        <v>3379</v>
      </c>
      <c r="H55">
        <v>1596</v>
      </c>
      <c r="I55">
        <v>251</v>
      </c>
      <c r="J55">
        <v>218</v>
      </c>
      <c r="K55">
        <v>2949</v>
      </c>
      <c r="L55">
        <v>3833</v>
      </c>
      <c r="M55">
        <v>106</v>
      </c>
      <c r="N55" s="3" t="s">
        <v>2676</v>
      </c>
      <c r="O55" s="3" t="s">
        <v>2677</v>
      </c>
    </row>
    <row r="56" spans="1:15" x14ac:dyDescent="0.25">
      <c r="A56" s="3" t="s">
        <v>13</v>
      </c>
      <c r="B56" s="3" t="s">
        <v>17</v>
      </c>
      <c r="C56" s="3">
        <f t="shared" si="1"/>
        <v>4108</v>
      </c>
      <c r="D56">
        <v>35</v>
      </c>
      <c r="E56">
        <v>20</v>
      </c>
      <c r="F56">
        <v>957</v>
      </c>
      <c r="G56">
        <v>1857</v>
      </c>
      <c r="H56">
        <v>1125</v>
      </c>
      <c r="I56">
        <v>114</v>
      </c>
      <c r="J56">
        <v>66</v>
      </c>
      <c r="K56">
        <v>1895</v>
      </c>
      <c r="L56">
        <v>2213</v>
      </c>
      <c r="M56">
        <v>64</v>
      </c>
      <c r="N56" s="3" t="s">
        <v>2678</v>
      </c>
      <c r="O56" s="3" t="s">
        <v>2679</v>
      </c>
    </row>
    <row r="57" spans="1:15" x14ac:dyDescent="0.25">
      <c r="A57" s="3" t="s">
        <v>13</v>
      </c>
      <c r="B57" s="3" t="s">
        <v>18</v>
      </c>
      <c r="C57" s="3">
        <f t="shared" si="1"/>
        <v>6145</v>
      </c>
      <c r="D57">
        <v>60</v>
      </c>
      <c r="E57">
        <v>32</v>
      </c>
      <c r="F57">
        <v>1544</v>
      </c>
      <c r="G57">
        <v>2613</v>
      </c>
      <c r="H57">
        <v>1679</v>
      </c>
      <c r="I57">
        <v>217</v>
      </c>
      <c r="J57">
        <v>227</v>
      </c>
      <c r="K57">
        <v>2751</v>
      </c>
      <c r="L57">
        <v>3394</v>
      </c>
      <c r="M57">
        <v>126</v>
      </c>
      <c r="N57" s="3" t="s">
        <v>2680</v>
      </c>
      <c r="O57" s="3" t="s">
        <v>2681</v>
      </c>
    </row>
    <row r="58" spans="1:15" x14ac:dyDescent="0.25">
      <c r="A58" s="3" t="s">
        <v>13</v>
      </c>
      <c r="B58" s="3" t="s">
        <v>19</v>
      </c>
      <c r="C58" s="3">
        <f t="shared" si="1"/>
        <v>20769</v>
      </c>
      <c r="D58">
        <v>236</v>
      </c>
      <c r="E58">
        <v>144</v>
      </c>
      <c r="F58">
        <v>3508</v>
      </c>
      <c r="G58">
        <v>10540</v>
      </c>
      <c r="H58">
        <v>5710</v>
      </c>
      <c r="I58">
        <v>631</v>
      </c>
      <c r="J58">
        <v>4514</v>
      </c>
      <c r="K58">
        <v>8980</v>
      </c>
      <c r="L58">
        <v>11789</v>
      </c>
      <c r="M58">
        <v>378</v>
      </c>
      <c r="N58" s="3" t="s">
        <v>2682</v>
      </c>
      <c r="O58" s="3" t="s">
        <v>2683</v>
      </c>
    </row>
    <row r="59" spans="1:15" x14ac:dyDescent="0.25">
      <c r="A59" s="3" t="s">
        <v>13</v>
      </c>
      <c r="B59" s="3" t="s">
        <v>20</v>
      </c>
      <c r="C59" s="3">
        <f t="shared" si="1"/>
        <v>3969</v>
      </c>
      <c r="D59">
        <v>45</v>
      </c>
      <c r="E59">
        <v>22</v>
      </c>
      <c r="F59">
        <v>909</v>
      </c>
      <c r="G59">
        <v>1685</v>
      </c>
      <c r="H59">
        <v>1127</v>
      </c>
      <c r="I59">
        <v>181</v>
      </c>
      <c r="J59">
        <v>192</v>
      </c>
      <c r="K59">
        <v>1864</v>
      </c>
      <c r="L59">
        <v>2105</v>
      </c>
      <c r="M59">
        <v>79</v>
      </c>
      <c r="N59" s="3" t="s">
        <v>2684</v>
      </c>
      <c r="O59" s="3" t="s">
        <v>2685</v>
      </c>
    </row>
    <row r="60" spans="1:15" x14ac:dyDescent="0.25">
      <c r="A60" s="3" t="s">
        <v>13</v>
      </c>
      <c r="B60" s="3" t="s">
        <v>21</v>
      </c>
      <c r="C60" s="3">
        <f t="shared" si="1"/>
        <v>1515</v>
      </c>
      <c r="D60">
        <v>17</v>
      </c>
      <c r="E60">
        <v>8</v>
      </c>
      <c r="F60">
        <v>434</v>
      </c>
      <c r="G60">
        <v>553</v>
      </c>
      <c r="H60">
        <v>440</v>
      </c>
      <c r="I60">
        <v>63</v>
      </c>
      <c r="J60">
        <v>8</v>
      </c>
      <c r="K60">
        <v>704</v>
      </c>
      <c r="L60">
        <v>811</v>
      </c>
      <c r="M60">
        <v>29</v>
      </c>
      <c r="N60" s="3" t="s">
        <v>2686</v>
      </c>
      <c r="O60" s="3" t="s">
        <v>2687</v>
      </c>
    </row>
    <row r="61" spans="1:15" x14ac:dyDescent="0.25">
      <c r="A61" s="3" t="s">
        <v>13</v>
      </c>
      <c r="B61" s="3" t="s">
        <v>22</v>
      </c>
      <c r="C61" s="3">
        <f t="shared" si="1"/>
        <v>849</v>
      </c>
      <c r="D61">
        <v>11</v>
      </c>
      <c r="E61">
        <v>5</v>
      </c>
      <c r="F61">
        <v>230</v>
      </c>
      <c r="G61">
        <v>327</v>
      </c>
      <c r="H61">
        <v>248</v>
      </c>
      <c r="I61">
        <v>28</v>
      </c>
      <c r="J61">
        <v>7</v>
      </c>
      <c r="K61">
        <v>369</v>
      </c>
      <c r="L61">
        <v>480</v>
      </c>
      <c r="M61">
        <v>15</v>
      </c>
      <c r="N61" s="3" t="s">
        <v>2688</v>
      </c>
      <c r="O61" s="3" t="s">
        <v>2689</v>
      </c>
    </row>
    <row r="62" spans="1:15" x14ac:dyDescent="0.25">
      <c r="A62" s="3" t="s">
        <v>13</v>
      </c>
      <c r="B62" s="3" t="s">
        <v>23</v>
      </c>
      <c r="C62" s="3">
        <f t="shared" si="1"/>
        <v>241</v>
      </c>
      <c r="D62">
        <v>3</v>
      </c>
      <c r="E62">
        <v>0</v>
      </c>
      <c r="F62">
        <v>45</v>
      </c>
      <c r="G62">
        <v>106</v>
      </c>
      <c r="H62">
        <v>73</v>
      </c>
      <c r="I62">
        <v>14</v>
      </c>
      <c r="J62">
        <v>1</v>
      </c>
      <c r="K62">
        <v>91</v>
      </c>
      <c r="L62">
        <v>150</v>
      </c>
      <c r="M62">
        <v>3</v>
      </c>
      <c r="N62" s="3" t="s">
        <v>2690</v>
      </c>
      <c r="O62" s="3" t="s">
        <v>2691</v>
      </c>
    </row>
    <row r="63" spans="1:15" x14ac:dyDescent="0.25">
      <c r="A63" s="3" t="s">
        <v>13</v>
      </c>
      <c r="B63" s="3" t="s">
        <v>24</v>
      </c>
      <c r="C63" s="3">
        <f t="shared" si="1"/>
        <v>1483</v>
      </c>
      <c r="D63">
        <v>20</v>
      </c>
      <c r="E63">
        <v>9</v>
      </c>
      <c r="F63">
        <v>384</v>
      </c>
      <c r="G63">
        <v>532</v>
      </c>
      <c r="H63">
        <v>486</v>
      </c>
      <c r="I63">
        <v>52</v>
      </c>
      <c r="J63">
        <v>9</v>
      </c>
      <c r="K63">
        <v>686</v>
      </c>
      <c r="L63">
        <v>797</v>
      </c>
      <c r="M63">
        <v>25</v>
      </c>
      <c r="N63" s="3" t="s">
        <v>2692</v>
      </c>
      <c r="O63" s="3" t="s">
        <v>2693</v>
      </c>
    </row>
    <row r="64" spans="1:15" x14ac:dyDescent="0.25">
      <c r="A64" s="3" t="s">
        <v>13</v>
      </c>
      <c r="B64" s="3" t="s">
        <v>25</v>
      </c>
      <c r="C64" s="3">
        <f t="shared" si="1"/>
        <v>3783</v>
      </c>
      <c r="D64">
        <v>32</v>
      </c>
      <c r="E64">
        <v>15</v>
      </c>
      <c r="F64">
        <v>1098</v>
      </c>
      <c r="G64">
        <v>1512</v>
      </c>
      <c r="H64">
        <v>971</v>
      </c>
      <c r="I64">
        <v>155</v>
      </c>
      <c r="J64">
        <v>40</v>
      </c>
      <c r="K64">
        <v>1723</v>
      </c>
      <c r="L64">
        <v>2060</v>
      </c>
      <c r="M64">
        <v>80</v>
      </c>
      <c r="N64" s="3" t="s">
        <v>2694</v>
      </c>
      <c r="O64" s="3" t="s">
        <v>2695</v>
      </c>
    </row>
    <row r="65" spans="1:15" x14ac:dyDescent="0.25">
      <c r="A65" s="3" t="s">
        <v>13</v>
      </c>
      <c r="B65" s="3" t="s">
        <v>26</v>
      </c>
      <c r="C65" s="3">
        <f t="shared" si="1"/>
        <v>3131</v>
      </c>
      <c r="D65">
        <v>39</v>
      </c>
      <c r="E65">
        <v>23</v>
      </c>
      <c r="F65">
        <v>769</v>
      </c>
      <c r="G65">
        <v>1291</v>
      </c>
      <c r="H65">
        <v>908</v>
      </c>
      <c r="I65">
        <v>101</v>
      </c>
      <c r="J65">
        <v>653</v>
      </c>
      <c r="K65">
        <v>1440</v>
      </c>
      <c r="L65">
        <v>1691</v>
      </c>
      <c r="M65">
        <v>103</v>
      </c>
      <c r="N65" s="3" t="s">
        <v>2696</v>
      </c>
      <c r="O65" s="3" t="s">
        <v>2697</v>
      </c>
    </row>
    <row r="66" spans="1:15" x14ac:dyDescent="0.25">
      <c r="A66" s="3" t="s">
        <v>13</v>
      </c>
      <c r="B66" s="3" t="s">
        <v>27</v>
      </c>
      <c r="C66" s="3">
        <f t="shared" ref="C66:C97" si="2">SUM(D66:I66)</f>
        <v>4641</v>
      </c>
      <c r="D66">
        <v>51</v>
      </c>
      <c r="E66">
        <v>23</v>
      </c>
      <c r="F66">
        <v>1138</v>
      </c>
      <c r="G66">
        <v>1828</v>
      </c>
      <c r="H66">
        <v>1406</v>
      </c>
      <c r="I66">
        <v>195</v>
      </c>
      <c r="J66">
        <v>124</v>
      </c>
      <c r="K66">
        <v>2127</v>
      </c>
      <c r="L66">
        <v>2514</v>
      </c>
      <c r="M66">
        <v>153</v>
      </c>
      <c r="N66" s="3" t="s">
        <v>2698</v>
      </c>
      <c r="O66" s="3" t="s">
        <v>2699</v>
      </c>
    </row>
    <row r="67" spans="1:15" x14ac:dyDescent="0.25">
      <c r="A67" s="3" t="s">
        <v>13</v>
      </c>
      <c r="B67" s="3" t="s">
        <v>28</v>
      </c>
      <c r="C67" s="3">
        <f t="shared" si="2"/>
        <v>5588</v>
      </c>
      <c r="D67">
        <v>37</v>
      </c>
      <c r="E67">
        <v>25</v>
      </c>
      <c r="F67">
        <v>1306</v>
      </c>
      <c r="G67">
        <v>2389</v>
      </c>
      <c r="H67">
        <v>1630</v>
      </c>
      <c r="I67">
        <v>201</v>
      </c>
      <c r="J67">
        <v>163</v>
      </c>
      <c r="K67">
        <v>2590</v>
      </c>
      <c r="L67">
        <v>2998</v>
      </c>
      <c r="M67">
        <v>134</v>
      </c>
      <c r="N67" s="3" t="s">
        <v>2700</v>
      </c>
      <c r="O67" s="3" t="s">
        <v>2701</v>
      </c>
    </row>
    <row r="68" spans="1:15" x14ac:dyDescent="0.25">
      <c r="A68" s="3" t="s">
        <v>13</v>
      </c>
      <c r="B68" s="3" t="s">
        <v>29</v>
      </c>
      <c r="C68" s="3">
        <f t="shared" si="2"/>
        <v>11988</v>
      </c>
      <c r="D68">
        <v>128</v>
      </c>
      <c r="E68">
        <v>72</v>
      </c>
      <c r="F68">
        <v>2806</v>
      </c>
      <c r="G68">
        <v>5242</v>
      </c>
      <c r="H68">
        <v>3418</v>
      </c>
      <c r="I68">
        <v>322</v>
      </c>
      <c r="J68">
        <v>667</v>
      </c>
      <c r="K68">
        <v>5547</v>
      </c>
      <c r="L68">
        <v>6441</v>
      </c>
      <c r="M68">
        <v>288</v>
      </c>
      <c r="N68" s="3" t="s">
        <v>2702</v>
      </c>
      <c r="O68" s="3" t="s">
        <v>2703</v>
      </c>
    </row>
    <row r="69" spans="1:15" x14ac:dyDescent="0.25">
      <c r="A69" s="3" t="s">
        <v>13</v>
      </c>
      <c r="B69" s="3" t="s">
        <v>30</v>
      </c>
      <c r="C69" s="3">
        <f t="shared" si="2"/>
        <v>2951</v>
      </c>
      <c r="D69">
        <v>45</v>
      </c>
      <c r="E69">
        <v>16</v>
      </c>
      <c r="F69">
        <v>696</v>
      </c>
      <c r="G69">
        <v>1243</v>
      </c>
      <c r="H69">
        <v>841</v>
      </c>
      <c r="I69">
        <v>110</v>
      </c>
      <c r="J69">
        <v>53</v>
      </c>
      <c r="K69">
        <v>1331</v>
      </c>
      <c r="L69">
        <v>1620</v>
      </c>
      <c r="M69">
        <v>58</v>
      </c>
      <c r="N69" s="3" t="s">
        <v>2704</v>
      </c>
      <c r="O69" s="3" t="s">
        <v>2705</v>
      </c>
    </row>
    <row r="70" spans="1:15" x14ac:dyDescent="0.25">
      <c r="A70" s="3" t="s">
        <v>13</v>
      </c>
      <c r="B70" s="3" t="s">
        <v>31</v>
      </c>
      <c r="C70" s="3">
        <f t="shared" si="2"/>
        <v>111</v>
      </c>
      <c r="D70">
        <v>1</v>
      </c>
      <c r="E70">
        <v>1</v>
      </c>
      <c r="F70">
        <v>41</v>
      </c>
      <c r="G70">
        <v>42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s="3" t="s">
        <v>2706</v>
      </c>
      <c r="O70" s="3" t="s">
        <v>2707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812-97F0-420D-B304-43975116A38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SUM(prb_adultes_202310[[#This Row],[Visuel]:[Autres]])</f>
        <v>78590</v>
      </c>
      <c r="D2">
        <v>762</v>
      </c>
      <c r="E2">
        <v>400</v>
      </c>
      <c r="F2">
        <v>18024</v>
      </c>
      <c r="G2">
        <v>35768</v>
      </c>
      <c r="H2">
        <v>20988</v>
      </c>
      <c r="I2">
        <v>2648</v>
      </c>
      <c r="J2">
        <v>5978</v>
      </c>
      <c r="K2">
        <v>34459</v>
      </c>
      <c r="L2">
        <v>44131</v>
      </c>
      <c r="M2">
        <v>1767</v>
      </c>
      <c r="N2" s="3" t="s">
        <v>2435</v>
      </c>
      <c r="O2" s="3" t="s">
        <v>2436</v>
      </c>
    </row>
    <row r="3" spans="1:15" x14ac:dyDescent="0.25">
      <c r="A3" s="3" t="s">
        <v>11</v>
      </c>
      <c r="B3" s="3" t="s">
        <v>2</v>
      </c>
      <c r="C3" s="3">
        <f>SUM(prb_adultes_202310[[#This Row],[Visuel]:[Autres]])</f>
        <v>3015</v>
      </c>
      <c r="D3">
        <v>70</v>
      </c>
      <c r="E3">
        <v>26</v>
      </c>
      <c r="F3">
        <v>558</v>
      </c>
      <c r="G3">
        <v>913</v>
      </c>
      <c r="H3">
        <v>1330</v>
      </c>
      <c r="I3">
        <v>118</v>
      </c>
      <c r="J3">
        <v>384</v>
      </c>
      <c r="K3">
        <v>1636</v>
      </c>
      <c r="L3">
        <v>1379</v>
      </c>
      <c r="M3">
        <v>9</v>
      </c>
      <c r="N3" s="3" t="s">
        <v>2437</v>
      </c>
      <c r="O3" s="3" t="s">
        <v>2438</v>
      </c>
    </row>
    <row r="4" spans="1:15" x14ac:dyDescent="0.25">
      <c r="A4" s="3" t="s">
        <v>11</v>
      </c>
      <c r="B4" s="3" t="s">
        <v>3</v>
      </c>
      <c r="C4" s="3">
        <f>SUM(prb_adultes_202310[[#This Row],[Visuel]:[Autres]])</f>
        <v>1699</v>
      </c>
      <c r="D4">
        <v>28</v>
      </c>
      <c r="E4">
        <v>30</v>
      </c>
      <c r="F4">
        <v>209</v>
      </c>
      <c r="G4">
        <v>645</v>
      </c>
      <c r="H4">
        <v>749</v>
      </c>
      <c r="I4">
        <v>38</v>
      </c>
      <c r="J4">
        <v>288</v>
      </c>
      <c r="K4">
        <v>1448</v>
      </c>
      <c r="L4">
        <v>251</v>
      </c>
      <c r="M4">
        <v>9</v>
      </c>
      <c r="N4" s="3" t="s">
        <v>2439</v>
      </c>
      <c r="O4" s="3" t="s">
        <v>2440</v>
      </c>
    </row>
    <row r="5" spans="1:15" x14ac:dyDescent="0.25">
      <c r="A5" s="3" t="s">
        <v>11</v>
      </c>
      <c r="B5" s="3" t="s">
        <v>4</v>
      </c>
      <c r="C5" s="3">
        <f>SUM(prb_adultes_202310[[#This Row],[Visuel]:[Autres]])</f>
        <v>805</v>
      </c>
      <c r="D5">
        <v>25</v>
      </c>
      <c r="E5">
        <v>15</v>
      </c>
      <c r="F5">
        <v>102</v>
      </c>
      <c r="G5">
        <v>230</v>
      </c>
      <c r="H5">
        <v>407</v>
      </c>
      <c r="I5">
        <v>26</v>
      </c>
      <c r="J5">
        <v>312</v>
      </c>
      <c r="K5">
        <v>333</v>
      </c>
      <c r="L5">
        <v>472</v>
      </c>
      <c r="M5">
        <v>2</v>
      </c>
      <c r="N5" s="3" t="s">
        <v>2441</v>
      </c>
      <c r="O5" s="3" t="s">
        <v>2442</v>
      </c>
    </row>
    <row r="6" spans="1:15" x14ac:dyDescent="0.25">
      <c r="A6" s="3" t="s">
        <v>12</v>
      </c>
      <c r="B6" s="3" t="s">
        <v>5</v>
      </c>
      <c r="C6" s="3">
        <f>SUM(prb_adultes_202310[[#This Row],[Visuel]:[Autres]])</f>
        <v>80289</v>
      </c>
      <c r="D6">
        <v>790</v>
      </c>
      <c r="E6">
        <v>430</v>
      </c>
      <c r="F6">
        <v>18233</v>
      </c>
      <c r="G6">
        <v>36413</v>
      </c>
      <c r="H6">
        <v>21737</v>
      </c>
      <c r="I6">
        <v>2686</v>
      </c>
      <c r="J6">
        <v>6266</v>
      </c>
      <c r="K6">
        <v>35907</v>
      </c>
      <c r="L6">
        <v>44382</v>
      </c>
      <c r="M6">
        <v>1776</v>
      </c>
      <c r="N6" s="3" t="s">
        <v>2443</v>
      </c>
      <c r="O6" s="3" t="s">
        <v>2444</v>
      </c>
    </row>
    <row r="7" spans="1:15" x14ac:dyDescent="0.25">
      <c r="A7" s="3" t="s">
        <v>12</v>
      </c>
      <c r="B7" s="3" t="s">
        <v>6</v>
      </c>
      <c r="C7" s="3">
        <f>SUM(prb_adultes_202310[[#This Row],[Visuel]:[Autres]])</f>
        <v>2370</v>
      </c>
      <c r="D7">
        <v>62</v>
      </c>
      <c r="E7">
        <v>19</v>
      </c>
      <c r="F7">
        <v>295</v>
      </c>
      <c r="G7">
        <v>670</v>
      </c>
      <c r="H7">
        <v>1231</v>
      </c>
      <c r="I7">
        <v>93</v>
      </c>
      <c r="J7">
        <v>529</v>
      </c>
      <c r="K7">
        <v>1200</v>
      </c>
      <c r="L7">
        <v>1170</v>
      </c>
      <c r="M7">
        <v>6</v>
      </c>
      <c r="N7" s="3" t="s">
        <v>2445</v>
      </c>
      <c r="O7" s="3" t="s">
        <v>2446</v>
      </c>
    </row>
    <row r="8" spans="1:15" x14ac:dyDescent="0.25">
      <c r="A8" s="3" t="s">
        <v>12</v>
      </c>
      <c r="B8" s="3" t="s">
        <v>7</v>
      </c>
      <c r="C8" s="3">
        <f>SUM(prb_adultes_202310[[#This Row],[Visuel]:[Autres]])</f>
        <v>1036</v>
      </c>
      <c r="D8">
        <v>25</v>
      </c>
      <c r="E8">
        <v>16</v>
      </c>
      <c r="F8">
        <v>304</v>
      </c>
      <c r="G8">
        <v>343</v>
      </c>
      <c r="H8">
        <v>320</v>
      </c>
      <c r="I8">
        <v>28</v>
      </c>
      <c r="J8">
        <v>84</v>
      </c>
      <c r="K8">
        <v>524</v>
      </c>
      <c r="L8">
        <v>512</v>
      </c>
      <c r="M8">
        <v>1</v>
      </c>
      <c r="N8" s="3" t="s">
        <v>2447</v>
      </c>
      <c r="O8" s="3" t="s">
        <v>2448</v>
      </c>
    </row>
    <row r="9" spans="1:15" x14ac:dyDescent="0.25">
      <c r="A9" s="3" t="s">
        <v>12</v>
      </c>
      <c r="B9" s="3" t="s">
        <v>8</v>
      </c>
      <c r="C9" s="3">
        <f>SUM(prb_adultes_202310[[#This Row],[Visuel]:[Autres]])</f>
        <v>414</v>
      </c>
      <c r="D9">
        <v>8</v>
      </c>
      <c r="E9">
        <v>6</v>
      </c>
      <c r="F9">
        <v>61</v>
      </c>
      <c r="G9">
        <v>130</v>
      </c>
      <c r="H9">
        <v>186</v>
      </c>
      <c r="I9">
        <v>23</v>
      </c>
      <c r="J9">
        <v>83</v>
      </c>
      <c r="K9">
        <v>245</v>
      </c>
      <c r="L9">
        <v>169</v>
      </c>
      <c r="M9">
        <v>4</v>
      </c>
      <c r="N9" s="3" t="s">
        <v>2449</v>
      </c>
      <c r="O9" s="3" t="s">
        <v>2450</v>
      </c>
    </row>
    <row r="10" spans="1:15" x14ac:dyDescent="0.25">
      <c r="A10" s="3" t="s">
        <v>81</v>
      </c>
      <c r="B10" s="3" t="s">
        <v>61</v>
      </c>
      <c r="C10" s="3">
        <f>SUM(prb_adultes_202310[[#This Row],[Visuel]:[Autres]])</f>
        <v>46233</v>
      </c>
      <c r="D10">
        <v>503</v>
      </c>
      <c r="E10">
        <v>224</v>
      </c>
      <c r="F10">
        <v>10122</v>
      </c>
      <c r="G10">
        <v>22153</v>
      </c>
      <c r="H10">
        <v>11700</v>
      </c>
      <c r="I10">
        <v>1531</v>
      </c>
      <c r="J10">
        <v>3706</v>
      </c>
      <c r="K10">
        <v>0</v>
      </c>
      <c r="L10">
        <v>46233</v>
      </c>
      <c r="M10">
        <v>1129</v>
      </c>
      <c r="N10" s="3" t="s">
        <v>2451</v>
      </c>
      <c r="O10" s="3" t="s">
        <v>2452</v>
      </c>
    </row>
    <row r="11" spans="1:15" x14ac:dyDescent="0.25">
      <c r="A11" s="3" t="s">
        <v>81</v>
      </c>
      <c r="B11" s="3" t="s">
        <v>60</v>
      </c>
      <c r="C11" s="3">
        <f>SUM(prb_adultes_202310[[#This Row],[Visuel]:[Autres]])</f>
        <v>37876</v>
      </c>
      <c r="D11">
        <v>382</v>
      </c>
      <c r="E11">
        <v>247</v>
      </c>
      <c r="F11">
        <v>8771</v>
      </c>
      <c r="G11">
        <v>15403</v>
      </c>
      <c r="H11">
        <v>11774</v>
      </c>
      <c r="I11">
        <v>1299</v>
      </c>
      <c r="J11">
        <v>3256</v>
      </c>
      <c r="K11">
        <v>37876</v>
      </c>
      <c r="L11">
        <v>0</v>
      </c>
      <c r="M11">
        <v>658</v>
      </c>
      <c r="N11" s="3" t="s">
        <v>2453</v>
      </c>
      <c r="O11" s="3" t="s">
        <v>2454</v>
      </c>
    </row>
    <row r="12" spans="1:15" x14ac:dyDescent="0.25">
      <c r="A12" s="3" t="s">
        <v>86</v>
      </c>
      <c r="B12" s="3" t="s">
        <v>87</v>
      </c>
      <c r="C12" s="3">
        <f>SUM(prb_adultes_202310[[#This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9</v>
      </c>
      <c r="K12">
        <v>56</v>
      </c>
      <c r="L12">
        <v>99</v>
      </c>
      <c r="M12">
        <v>155</v>
      </c>
      <c r="N12" s="3" t="s">
        <v>2455</v>
      </c>
      <c r="O12" s="3" t="s">
        <v>2456</v>
      </c>
    </row>
    <row r="13" spans="1:15" x14ac:dyDescent="0.25">
      <c r="A13" s="3" t="s">
        <v>86</v>
      </c>
      <c r="B13" s="3" t="s">
        <v>90</v>
      </c>
      <c r="C13" s="3">
        <f>SUM(prb_adultes_202310[[#This Row],[Visuel]:[Autres]])</f>
        <v>1632</v>
      </c>
      <c r="D13">
        <v>10</v>
      </c>
      <c r="E13">
        <v>5</v>
      </c>
      <c r="F13">
        <v>463</v>
      </c>
      <c r="G13">
        <v>640</v>
      </c>
      <c r="H13">
        <v>192</v>
      </c>
      <c r="I13">
        <v>322</v>
      </c>
      <c r="J13">
        <v>97</v>
      </c>
      <c r="K13">
        <v>602</v>
      </c>
      <c r="L13">
        <v>1030</v>
      </c>
      <c r="M13">
        <v>1632</v>
      </c>
      <c r="N13" s="3" t="s">
        <v>2457</v>
      </c>
      <c r="O13" s="3" t="s">
        <v>2458</v>
      </c>
    </row>
    <row r="14" spans="1:15" x14ac:dyDescent="0.25">
      <c r="A14" s="3" t="s">
        <v>86</v>
      </c>
      <c r="B14" s="3" t="s">
        <v>93</v>
      </c>
      <c r="C14" s="3">
        <f>SUM(prb_adultes_202310[[#This Row],[Visuel]:[Autres]])</f>
        <v>5887</v>
      </c>
      <c r="D14">
        <v>38</v>
      </c>
      <c r="E14">
        <v>31</v>
      </c>
      <c r="F14">
        <v>2206</v>
      </c>
      <c r="G14">
        <v>2525</v>
      </c>
      <c r="H14">
        <v>1029</v>
      </c>
      <c r="I14">
        <v>58</v>
      </c>
      <c r="J14">
        <v>406</v>
      </c>
      <c r="K14">
        <v>2168</v>
      </c>
      <c r="L14">
        <v>3719</v>
      </c>
      <c r="M14">
        <v>0</v>
      </c>
      <c r="N14" s="3" t="s">
        <v>2459</v>
      </c>
      <c r="O14" s="3" t="s">
        <v>2460</v>
      </c>
    </row>
    <row r="15" spans="1:15" x14ac:dyDescent="0.25">
      <c r="A15" s="3" t="s">
        <v>86</v>
      </c>
      <c r="B15" s="3" t="s">
        <v>96</v>
      </c>
      <c r="C15" s="3">
        <f>SUM(prb_adultes_202310[[#This Row],[Visuel]:[Autres]])</f>
        <v>6376</v>
      </c>
      <c r="D15">
        <v>41</v>
      </c>
      <c r="E15">
        <v>31</v>
      </c>
      <c r="F15">
        <v>2435</v>
      </c>
      <c r="G15">
        <v>2553</v>
      </c>
      <c r="H15">
        <v>1239</v>
      </c>
      <c r="I15">
        <v>77</v>
      </c>
      <c r="J15">
        <v>397</v>
      </c>
      <c r="K15">
        <v>2386</v>
      </c>
      <c r="L15">
        <v>3990</v>
      </c>
      <c r="M15">
        <v>0</v>
      </c>
      <c r="N15" s="3" t="s">
        <v>2461</v>
      </c>
      <c r="O15" s="3" t="s">
        <v>2462</v>
      </c>
    </row>
    <row r="16" spans="1:15" x14ac:dyDescent="0.25">
      <c r="A16" s="3" t="s">
        <v>86</v>
      </c>
      <c r="B16" s="3" t="s">
        <v>99</v>
      </c>
      <c r="C16" s="3">
        <f>SUM(prb_adultes_202310[[#This Row],[Visuel]:[Autres]])</f>
        <v>6473</v>
      </c>
      <c r="D16">
        <v>81</v>
      </c>
      <c r="E16">
        <v>45</v>
      </c>
      <c r="F16">
        <v>2122</v>
      </c>
      <c r="G16">
        <v>2935</v>
      </c>
      <c r="H16">
        <v>1190</v>
      </c>
      <c r="I16">
        <v>100</v>
      </c>
      <c r="J16">
        <v>527</v>
      </c>
      <c r="K16">
        <v>2470</v>
      </c>
      <c r="L16">
        <v>4003</v>
      </c>
      <c r="M16">
        <v>0</v>
      </c>
      <c r="N16" s="3" t="s">
        <v>2463</v>
      </c>
      <c r="O16" s="3" t="s">
        <v>2464</v>
      </c>
    </row>
    <row r="17" spans="1:15" x14ac:dyDescent="0.25">
      <c r="A17" s="3" t="s">
        <v>86</v>
      </c>
      <c r="B17" s="3" t="s">
        <v>102</v>
      </c>
      <c r="C17" s="3">
        <f>SUM(prb_adultes_202310[[#This Row],[Visuel]:[Autres]])</f>
        <v>7842</v>
      </c>
      <c r="D17">
        <v>76</v>
      </c>
      <c r="E17">
        <v>38</v>
      </c>
      <c r="F17">
        <v>2142</v>
      </c>
      <c r="G17">
        <v>3782</v>
      </c>
      <c r="H17">
        <v>1672</v>
      </c>
      <c r="I17">
        <v>132</v>
      </c>
      <c r="J17">
        <v>597</v>
      </c>
      <c r="K17">
        <v>3101</v>
      </c>
      <c r="L17">
        <v>4741</v>
      </c>
      <c r="M17">
        <v>0</v>
      </c>
      <c r="N17" s="3" t="s">
        <v>2465</v>
      </c>
      <c r="O17" s="3" t="s">
        <v>2466</v>
      </c>
    </row>
    <row r="18" spans="1:15" x14ac:dyDescent="0.25">
      <c r="A18" s="3" t="s">
        <v>86</v>
      </c>
      <c r="B18" s="3" t="s">
        <v>105</v>
      </c>
      <c r="C18" s="3">
        <f>SUM(prb_adultes_202310[[#This Row],[Visuel]:[Autres]])</f>
        <v>8670</v>
      </c>
      <c r="D18">
        <v>89</v>
      </c>
      <c r="E18">
        <v>52</v>
      </c>
      <c r="F18">
        <v>2153</v>
      </c>
      <c r="G18">
        <v>4108</v>
      </c>
      <c r="H18">
        <v>2040</v>
      </c>
      <c r="I18">
        <v>228</v>
      </c>
      <c r="J18">
        <v>706</v>
      </c>
      <c r="K18">
        <v>3782</v>
      </c>
      <c r="L18">
        <v>4888</v>
      </c>
      <c r="M18">
        <v>0</v>
      </c>
      <c r="N18" s="3" t="s">
        <v>2467</v>
      </c>
      <c r="O18" s="3" t="s">
        <v>2468</v>
      </c>
    </row>
    <row r="19" spans="1:15" x14ac:dyDescent="0.25">
      <c r="A19" s="3" t="s">
        <v>86</v>
      </c>
      <c r="B19" s="3" t="s">
        <v>108</v>
      </c>
      <c r="C19" s="3">
        <f>SUM(prb_adultes_202310[[#This Row],[Visuel]:[Autres]])</f>
        <v>10116</v>
      </c>
      <c r="D19">
        <v>109</v>
      </c>
      <c r="E19">
        <v>50</v>
      </c>
      <c r="F19">
        <v>2043</v>
      </c>
      <c r="G19">
        <v>4671</v>
      </c>
      <c r="H19">
        <v>2934</v>
      </c>
      <c r="I19">
        <v>309</v>
      </c>
      <c r="J19">
        <v>945</v>
      </c>
      <c r="K19">
        <v>4841</v>
      </c>
      <c r="L19">
        <v>5275</v>
      </c>
      <c r="M19">
        <v>0</v>
      </c>
      <c r="N19" s="3" t="s">
        <v>2469</v>
      </c>
      <c r="O19" s="3" t="s">
        <v>2470</v>
      </c>
    </row>
    <row r="20" spans="1:15" x14ac:dyDescent="0.25">
      <c r="A20" s="3" t="s">
        <v>86</v>
      </c>
      <c r="B20" s="3" t="s">
        <v>111</v>
      </c>
      <c r="C20" s="3">
        <f>SUM(prb_adultes_202310[[#This Row],[Visuel]:[Autres]])</f>
        <v>36958</v>
      </c>
      <c r="D20">
        <v>441</v>
      </c>
      <c r="E20">
        <v>219</v>
      </c>
      <c r="F20">
        <v>5329</v>
      </c>
      <c r="G20">
        <v>16342</v>
      </c>
      <c r="H20">
        <v>13178</v>
      </c>
      <c r="I20">
        <v>1449</v>
      </c>
      <c r="J20">
        <v>3278</v>
      </c>
      <c r="K20">
        <v>18470</v>
      </c>
      <c r="L20">
        <v>18488</v>
      </c>
      <c r="M20">
        <v>0</v>
      </c>
      <c r="N20" s="3" t="s">
        <v>2471</v>
      </c>
      <c r="O20" s="3" t="s">
        <v>2472</v>
      </c>
    </row>
    <row r="21" spans="1:15" x14ac:dyDescent="0.25">
      <c r="A21" s="3" t="s">
        <v>86</v>
      </c>
      <c r="B21" s="3" t="s">
        <v>114</v>
      </c>
      <c r="C21" s="3">
        <f>SUM(prb_adultes_202310[[#This Row],[Visuel]:[Autres]])</f>
        <v>15251</v>
      </c>
      <c r="D21">
        <v>107</v>
      </c>
      <c r="E21">
        <v>77</v>
      </c>
      <c r="F21">
        <v>5548</v>
      </c>
      <c r="G21">
        <v>6201</v>
      </c>
      <c r="H21">
        <v>2692</v>
      </c>
      <c r="I21">
        <v>626</v>
      </c>
      <c r="J21">
        <v>1006</v>
      </c>
      <c r="K21">
        <v>5688</v>
      </c>
      <c r="L21">
        <v>9563</v>
      </c>
      <c r="M21">
        <v>1787</v>
      </c>
      <c r="N21" s="3" t="s">
        <v>2473</v>
      </c>
      <c r="O21" s="3" t="s">
        <v>2474</v>
      </c>
    </row>
    <row r="22" spans="1:15" x14ac:dyDescent="0.25">
      <c r="A22" s="3" t="s">
        <v>86</v>
      </c>
      <c r="B22" s="3" t="s">
        <v>117</v>
      </c>
      <c r="C22" s="3">
        <f>SUM(prb_adultes_202310[[#This Row],[Visuel]:[Autres]])</f>
        <v>68858</v>
      </c>
      <c r="D22">
        <v>778</v>
      </c>
      <c r="E22">
        <v>394</v>
      </c>
      <c r="F22">
        <v>13345</v>
      </c>
      <c r="G22">
        <v>31355</v>
      </c>
      <c r="H22">
        <v>20782</v>
      </c>
      <c r="I22">
        <v>2204</v>
      </c>
      <c r="J22">
        <v>5956</v>
      </c>
      <c r="K22">
        <v>32188</v>
      </c>
      <c r="L22">
        <v>36670</v>
      </c>
      <c r="M22">
        <v>0</v>
      </c>
      <c r="N22" s="3" t="s">
        <v>2475</v>
      </c>
      <c r="O22" s="3" t="s">
        <v>2476</v>
      </c>
    </row>
    <row r="23" spans="1:15" x14ac:dyDescent="0.25">
      <c r="A23" s="3" t="s">
        <v>120</v>
      </c>
      <c r="B23" s="3" t="s">
        <v>121</v>
      </c>
      <c r="C23" s="3">
        <f>SUM(prb_adultes_202310[[#This Row],[Visuel]:[Autres]])</f>
        <v>7468</v>
      </c>
      <c r="D23">
        <v>79</v>
      </c>
      <c r="E23">
        <v>59</v>
      </c>
      <c r="F23">
        <v>3238</v>
      </c>
      <c r="G23">
        <v>2208</v>
      </c>
      <c r="H23">
        <v>1698</v>
      </c>
      <c r="I23">
        <v>186</v>
      </c>
      <c r="J23">
        <v>645</v>
      </c>
      <c r="K23">
        <v>3271</v>
      </c>
      <c r="L23">
        <v>4197</v>
      </c>
      <c r="M23">
        <v>324</v>
      </c>
      <c r="N23" s="3" t="s">
        <v>2477</v>
      </c>
      <c r="O23" s="3" t="s">
        <v>2478</v>
      </c>
    </row>
    <row r="24" spans="1:15" x14ac:dyDescent="0.25">
      <c r="A24" s="3" t="s">
        <v>120</v>
      </c>
      <c r="B24" s="3" t="s">
        <v>124</v>
      </c>
      <c r="C24" s="3">
        <f>SUM(prb_adultes_202310[[#This Row],[Visuel]:[Autres]])</f>
        <v>26735</v>
      </c>
      <c r="D24">
        <v>285</v>
      </c>
      <c r="E24">
        <v>175</v>
      </c>
      <c r="F24">
        <v>3870</v>
      </c>
      <c r="G24">
        <v>13235</v>
      </c>
      <c r="H24">
        <v>8630</v>
      </c>
      <c r="I24">
        <v>540</v>
      </c>
      <c r="J24">
        <v>1478</v>
      </c>
      <c r="K24">
        <v>11930</v>
      </c>
      <c r="L24">
        <v>14805</v>
      </c>
      <c r="M24">
        <v>291</v>
      </c>
      <c r="N24" s="3" t="s">
        <v>2479</v>
      </c>
      <c r="O24" s="3" t="s">
        <v>2480</v>
      </c>
    </row>
    <row r="25" spans="1:15" x14ac:dyDescent="0.25">
      <c r="A25" s="3" t="s">
        <v>120</v>
      </c>
      <c r="B25" s="3" t="s">
        <v>127</v>
      </c>
      <c r="C25" s="3">
        <f>SUM(prb_adultes_202310[[#This Row],[Visuel]:[Autres]])</f>
        <v>14627</v>
      </c>
      <c r="D25">
        <v>185</v>
      </c>
      <c r="E25">
        <v>86</v>
      </c>
      <c r="F25">
        <v>765</v>
      </c>
      <c r="G25">
        <v>8277</v>
      </c>
      <c r="H25">
        <v>4831</v>
      </c>
      <c r="I25">
        <v>483</v>
      </c>
      <c r="J25">
        <v>1249</v>
      </c>
      <c r="K25">
        <v>7004</v>
      </c>
      <c r="L25">
        <v>7623</v>
      </c>
      <c r="M25">
        <v>72</v>
      </c>
      <c r="N25" s="3" t="s">
        <v>2481</v>
      </c>
      <c r="O25" s="3" t="s">
        <v>2482</v>
      </c>
    </row>
    <row r="26" spans="1:15" x14ac:dyDescent="0.25">
      <c r="A26" s="3" t="s">
        <v>120</v>
      </c>
      <c r="B26" s="3" t="s">
        <v>130</v>
      </c>
      <c r="C26" s="3">
        <f>SUM(prb_adultes_202310[[#This Row],[Visuel]:[Autres]])</f>
        <v>5110</v>
      </c>
      <c r="D26">
        <v>48</v>
      </c>
      <c r="E26">
        <v>24</v>
      </c>
      <c r="F26">
        <v>30</v>
      </c>
      <c r="G26">
        <v>3435</v>
      </c>
      <c r="H26">
        <v>1397</v>
      </c>
      <c r="I26">
        <v>176</v>
      </c>
      <c r="J26">
        <v>568</v>
      </c>
      <c r="K26">
        <v>2547</v>
      </c>
      <c r="L26">
        <v>2563</v>
      </c>
      <c r="M26">
        <v>0</v>
      </c>
      <c r="N26" s="3" t="s">
        <v>2483</v>
      </c>
      <c r="O26" s="3" t="s">
        <v>2484</v>
      </c>
    </row>
    <row r="27" spans="1:15" x14ac:dyDescent="0.25">
      <c r="A27" s="3" t="s">
        <v>120</v>
      </c>
      <c r="B27" s="3" t="s">
        <v>133</v>
      </c>
      <c r="C27" s="3">
        <f>SUM(prb_adultes_202310[[#This Row],[Visuel]:[Autres]])</f>
        <v>2999</v>
      </c>
      <c r="D27">
        <v>40</v>
      </c>
      <c r="E27">
        <v>14</v>
      </c>
      <c r="F27">
        <v>7</v>
      </c>
      <c r="G27">
        <v>2109</v>
      </c>
      <c r="H27">
        <v>737</v>
      </c>
      <c r="I27">
        <v>92</v>
      </c>
      <c r="J27">
        <v>630</v>
      </c>
      <c r="K27">
        <v>1455</v>
      </c>
      <c r="L27">
        <v>1544</v>
      </c>
      <c r="M27">
        <v>0</v>
      </c>
      <c r="N27" s="3" t="s">
        <v>2485</v>
      </c>
      <c r="O27" s="3" t="s">
        <v>2486</v>
      </c>
    </row>
    <row r="28" spans="1:15" x14ac:dyDescent="0.25">
      <c r="A28" s="3" t="s">
        <v>120</v>
      </c>
      <c r="B28" s="3" t="s">
        <v>136</v>
      </c>
      <c r="C28" s="3">
        <f>SUM(prb_adultes_202310[[#This Row],[Visuel]:[Autres]])</f>
        <v>27170</v>
      </c>
      <c r="D28">
        <v>248</v>
      </c>
      <c r="E28">
        <v>113</v>
      </c>
      <c r="F28">
        <v>10983</v>
      </c>
      <c r="G28">
        <v>8292</v>
      </c>
      <c r="H28">
        <v>6181</v>
      </c>
      <c r="I28">
        <v>1353</v>
      </c>
      <c r="J28">
        <v>2392</v>
      </c>
      <c r="K28">
        <v>11669</v>
      </c>
      <c r="L28">
        <v>15501</v>
      </c>
      <c r="M28">
        <v>1100</v>
      </c>
      <c r="N28" s="3" t="s">
        <v>2487</v>
      </c>
      <c r="O28" s="3" t="s">
        <v>2488</v>
      </c>
    </row>
    <row r="29" spans="1:15" x14ac:dyDescent="0.25">
      <c r="A29" s="3" t="s">
        <v>139</v>
      </c>
      <c r="B29" s="3" t="s">
        <v>140</v>
      </c>
      <c r="C29" s="3">
        <f>SUM(prb_adultes_202310[[#This Row],[Visuel]:[Autres]])</f>
        <v>37865</v>
      </c>
      <c r="D29">
        <v>425</v>
      </c>
      <c r="E29">
        <v>260</v>
      </c>
      <c r="F29">
        <v>7474</v>
      </c>
      <c r="G29">
        <v>17353</v>
      </c>
      <c r="H29">
        <v>11514</v>
      </c>
      <c r="I29">
        <v>839</v>
      </c>
      <c r="J29">
        <v>2755</v>
      </c>
      <c r="K29">
        <v>16920</v>
      </c>
      <c r="L29">
        <v>20945</v>
      </c>
      <c r="M29">
        <v>654</v>
      </c>
      <c r="N29" s="3" t="s">
        <v>2489</v>
      </c>
      <c r="O29" s="3" t="s">
        <v>2490</v>
      </c>
    </row>
    <row r="30" spans="1:15" x14ac:dyDescent="0.25">
      <c r="A30" s="3" t="s">
        <v>139</v>
      </c>
      <c r="B30" s="3" t="s">
        <v>143</v>
      </c>
      <c r="C30" s="3">
        <f>SUM(prb_adultes_202310[[#This Row],[Visuel]:[Autres]])</f>
        <v>9731</v>
      </c>
      <c r="D30">
        <v>112</v>
      </c>
      <c r="E30">
        <v>49</v>
      </c>
      <c r="F30">
        <v>314</v>
      </c>
      <c r="G30">
        <v>6002</v>
      </c>
      <c r="H30">
        <v>2943</v>
      </c>
      <c r="I30">
        <v>311</v>
      </c>
      <c r="J30">
        <v>650</v>
      </c>
      <c r="K30">
        <v>4664</v>
      </c>
      <c r="L30">
        <v>5067</v>
      </c>
      <c r="M30">
        <v>30</v>
      </c>
      <c r="N30" s="3" t="s">
        <v>2491</v>
      </c>
      <c r="O30" s="3" t="s">
        <v>2492</v>
      </c>
    </row>
    <row r="31" spans="1:15" x14ac:dyDescent="0.25">
      <c r="A31" s="3" t="s">
        <v>139</v>
      </c>
      <c r="B31" s="3" t="s">
        <v>146</v>
      </c>
      <c r="C31" s="3">
        <f>SUM(prb_adultes_202310[[#This Row],[Visuel]:[Autres]])</f>
        <v>2817</v>
      </c>
      <c r="D31">
        <v>24</v>
      </c>
      <c r="E31">
        <v>12</v>
      </c>
      <c r="F31">
        <v>81</v>
      </c>
      <c r="G31">
        <v>1519</v>
      </c>
      <c r="H31">
        <v>1076</v>
      </c>
      <c r="I31">
        <v>105</v>
      </c>
      <c r="J31">
        <v>102</v>
      </c>
      <c r="K31">
        <v>1378</v>
      </c>
      <c r="L31">
        <v>1439</v>
      </c>
      <c r="M31">
        <v>3</v>
      </c>
      <c r="N31" s="3" t="s">
        <v>2493</v>
      </c>
      <c r="O31" s="3" t="s">
        <v>2494</v>
      </c>
    </row>
    <row r="32" spans="1:15" x14ac:dyDescent="0.25">
      <c r="A32" s="3" t="s">
        <v>139</v>
      </c>
      <c r="B32" s="3" t="s">
        <v>149</v>
      </c>
      <c r="C32" s="3">
        <f>SUM(prb_adultes_202310[[#This Row],[Visuel]:[Autres]])</f>
        <v>272</v>
      </c>
      <c r="D32">
        <v>4</v>
      </c>
      <c r="E32">
        <v>4</v>
      </c>
      <c r="F32">
        <v>11</v>
      </c>
      <c r="G32">
        <v>144</v>
      </c>
      <c r="H32">
        <v>104</v>
      </c>
      <c r="I32">
        <v>5</v>
      </c>
      <c r="J32">
        <v>18</v>
      </c>
      <c r="K32">
        <v>109</v>
      </c>
      <c r="L32">
        <v>163</v>
      </c>
      <c r="M32">
        <v>0</v>
      </c>
      <c r="N32" s="3" t="s">
        <v>2495</v>
      </c>
      <c r="O32" s="3" t="s">
        <v>2496</v>
      </c>
    </row>
    <row r="33" spans="1:15" x14ac:dyDescent="0.25">
      <c r="A33" s="3" t="s">
        <v>139</v>
      </c>
      <c r="B33" s="3" t="s">
        <v>152</v>
      </c>
      <c r="C33" s="3">
        <f>SUM(prb_adultes_202310[[#This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34</v>
      </c>
      <c r="J33">
        <v>71</v>
      </c>
      <c r="K33">
        <v>385</v>
      </c>
      <c r="L33">
        <v>363</v>
      </c>
      <c r="M33">
        <v>0</v>
      </c>
      <c r="N33" s="3" t="s">
        <v>2497</v>
      </c>
      <c r="O33" s="3" t="s">
        <v>2498</v>
      </c>
    </row>
    <row r="34" spans="1:15" x14ac:dyDescent="0.25">
      <c r="A34" s="3" t="s">
        <v>139</v>
      </c>
      <c r="B34" s="3" t="s">
        <v>155</v>
      </c>
      <c r="C34" s="3">
        <f>SUM(prb_adultes_202310[[#This Row],[Visuel]:[Autres]])</f>
        <v>966</v>
      </c>
      <c r="D34">
        <v>7</v>
      </c>
      <c r="E34">
        <v>3</v>
      </c>
      <c r="F34">
        <v>6</v>
      </c>
      <c r="G34">
        <v>733</v>
      </c>
      <c r="H34">
        <v>196</v>
      </c>
      <c r="I34">
        <v>21</v>
      </c>
      <c r="J34">
        <v>108</v>
      </c>
      <c r="K34">
        <v>464</v>
      </c>
      <c r="L34">
        <v>502</v>
      </c>
      <c r="M34">
        <v>0</v>
      </c>
      <c r="N34" s="3" t="s">
        <v>2499</v>
      </c>
      <c r="O34" s="3" t="s">
        <v>2500</v>
      </c>
    </row>
    <row r="35" spans="1:15" x14ac:dyDescent="0.25">
      <c r="A35" s="3" t="s">
        <v>139</v>
      </c>
      <c r="B35" s="3" t="s">
        <v>158</v>
      </c>
      <c r="C35" s="3">
        <f>SUM(prb_adultes_202310[[#This Row],[Visuel]:[Autres]])</f>
        <v>1083</v>
      </c>
      <c r="D35">
        <v>9</v>
      </c>
      <c r="E35">
        <v>10</v>
      </c>
      <c r="F35">
        <v>4</v>
      </c>
      <c r="G35">
        <v>722</v>
      </c>
      <c r="H35">
        <v>297</v>
      </c>
      <c r="I35">
        <v>41</v>
      </c>
      <c r="J35">
        <v>93</v>
      </c>
      <c r="K35">
        <v>581</v>
      </c>
      <c r="L35">
        <v>502</v>
      </c>
      <c r="M35">
        <v>0</v>
      </c>
      <c r="N35" s="3" t="s">
        <v>2501</v>
      </c>
      <c r="O35" s="3" t="s">
        <v>2502</v>
      </c>
    </row>
    <row r="36" spans="1:15" x14ac:dyDescent="0.25">
      <c r="A36" s="3" t="s">
        <v>139</v>
      </c>
      <c r="B36" s="3" t="s">
        <v>161</v>
      </c>
      <c r="C36" s="3">
        <f>SUM(prb_adultes_202310[[#This Row],[Visuel]:[Autres]])</f>
        <v>357</v>
      </c>
      <c r="D36">
        <v>2</v>
      </c>
      <c r="E36">
        <v>1</v>
      </c>
      <c r="F36">
        <v>0</v>
      </c>
      <c r="G36">
        <v>253</v>
      </c>
      <c r="H36">
        <v>88</v>
      </c>
      <c r="I36">
        <v>13</v>
      </c>
      <c r="J36">
        <v>53</v>
      </c>
      <c r="K36">
        <v>183</v>
      </c>
      <c r="L36">
        <v>174</v>
      </c>
      <c r="M36">
        <v>0</v>
      </c>
      <c r="N36" s="3" t="s">
        <v>2503</v>
      </c>
      <c r="O36" s="3" t="s">
        <v>2504</v>
      </c>
    </row>
    <row r="37" spans="1:15" x14ac:dyDescent="0.25">
      <c r="A37" s="3" t="s">
        <v>139</v>
      </c>
      <c r="B37" s="3" t="s">
        <v>164</v>
      </c>
      <c r="C37" s="3">
        <f>SUM(prb_adultes_202310[[#This Row],[Visuel]:[Autres]])</f>
        <v>1159</v>
      </c>
      <c r="D37">
        <v>13</v>
      </c>
      <c r="E37">
        <v>5</v>
      </c>
      <c r="F37">
        <v>4</v>
      </c>
      <c r="G37">
        <v>831</v>
      </c>
      <c r="H37">
        <v>264</v>
      </c>
      <c r="I37">
        <v>42</v>
      </c>
      <c r="J37">
        <v>230</v>
      </c>
      <c r="K37">
        <v>594</v>
      </c>
      <c r="L37">
        <v>565</v>
      </c>
      <c r="M37">
        <v>0</v>
      </c>
      <c r="N37" s="3" t="s">
        <v>2505</v>
      </c>
      <c r="O37" s="3" t="s">
        <v>2506</v>
      </c>
    </row>
    <row r="38" spans="1:15" x14ac:dyDescent="0.25">
      <c r="A38" s="3" t="s">
        <v>139</v>
      </c>
      <c r="B38" s="3" t="s">
        <v>167</v>
      </c>
      <c r="C38" s="3">
        <f>SUM(prb_adultes_202310[[#This Row],[Visuel]:[Autres]])</f>
        <v>206</v>
      </c>
      <c r="D38">
        <v>5</v>
      </c>
      <c r="E38">
        <v>1</v>
      </c>
      <c r="F38">
        <v>0</v>
      </c>
      <c r="G38">
        <v>133</v>
      </c>
      <c r="H38">
        <v>57</v>
      </c>
      <c r="I38">
        <v>10</v>
      </c>
      <c r="J38">
        <v>53</v>
      </c>
      <c r="K38">
        <v>102</v>
      </c>
      <c r="L38">
        <v>104</v>
      </c>
      <c r="M38">
        <v>0</v>
      </c>
      <c r="N38" s="3" t="s">
        <v>2507</v>
      </c>
      <c r="O38" s="3" t="s">
        <v>2508</v>
      </c>
    </row>
    <row r="39" spans="1:15" x14ac:dyDescent="0.25">
      <c r="A39" s="3" t="s">
        <v>139</v>
      </c>
      <c r="B39" s="3" t="s">
        <v>170</v>
      </c>
      <c r="C39" s="3">
        <f>SUM(prb_adultes_202310[[#This Row],[Visuel]:[Autres]])</f>
        <v>28905</v>
      </c>
      <c r="D39">
        <v>276</v>
      </c>
      <c r="E39">
        <v>122</v>
      </c>
      <c r="F39">
        <v>10999</v>
      </c>
      <c r="G39">
        <v>9427</v>
      </c>
      <c r="H39">
        <v>6672</v>
      </c>
      <c r="I39">
        <v>1409</v>
      </c>
      <c r="J39">
        <v>2829</v>
      </c>
      <c r="K39">
        <v>12496</v>
      </c>
      <c r="L39">
        <v>16409</v>
      </c>
      <c r="M39">
        <v>1100</v>
      </c>
      <c r="N39" s="3" t="s">
        <v>2509</v>
      </c>
      <c r="O39" s="3" t="s">
        <v>2510</v>
      </c>
    </row>
    <row r="40" spans="1:15" x14ac:dyDescent="0.25">
      <c r="A40" s="3" t="s">
        <v>173</v>
      </c>
      <c r="B40" s="3" t="s">
        <v>174</v>
      </c>
      <c r="C40" s="3">
        <f>SUM(prb_adultes_202310[[#This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3</v>
      </c>
      <c r="L40">
        <v>2</v>
      </c>
      <c r="M40">
        <v>5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SUM(prb_adultes_202310[[#This Row],[Visuel]:[Autres]])</f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29</v>
      </c>
      <c r="J41">
        <v>1</v>
      </c>
      <c r="K41">
        <v>15</v>
      </c>
      <c r="L41">
        <v>14</v>
      </c>
      <c r="M41">
        <v>18</v>
      </c>
      <c r="N41" s="3" t="s">
        <v>2511</v>
      </c>
      <c r="O41" s="3" t="s">
        <v>2512</v>
      </c>
    </row>
    <row r="42" spans="1:15" x14ac:dyDescent="0.25">
      <c r="A42" s="3" t="s">
        <v>173</v>
      </c>
      <c r="B42" s="3" t="s">
        <v>180</v>
      </c>
      <c r="C42" s="3">
        <f>SUM(prb_adultes_202310[[#This Row],[Visuel]:[Autres]])</f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71</v>
      </c>
      <c r="J42">
        <v>2</v>
      </c>
      <c r="K42">
        <v>22</v>
      </c>
      <c r="L42">
        <v>49</v>
      </c>
      <c r="M42">
        <v>56</v>
      </c>
      <c r="N42" s="3" t="s">
        <v>2513</v>
      </c>
      <c r="O42" s="3" t="s">
        <v>2514</v>
      </c>
    </row>
    <row r="43" spans="1:15" x14ac:dyDescent="0.25">
      <c r="A43" s="3" t="s">
        <v>173</v>
      </c>
      <c r="B43" s="3" t="s">
        <v>183</v>
      </c>
      <c r="C43" s="3">
        <f>SUM(prb_adultes_202310[[#This Row],[Visuel]:[Autres]])</f>
        <v>109</v>
      </c>
      <c r="D43">
        <v>0</v>
      </c>
      <c r="E43">
        <v>0</v>
      </c>
      <c r="F43">
        <v>1</v>
      </c>
      <c r="G43">
        <v>4</v>
      </c>
      <c r="H43">
        <v>7</v>
      </c>
      <c r="I43">
        <v>97</v>
      </c>
      <c r="J43">
        <v>8</v>
      </c>
      <c r="K43">
        <v>49</v>
      </c>
      <c r="L43">
        <v>60</v>
      </c>
      <c r="M43">
        <v>73</v>
      </c>
      <c r="N43" s="3" t="s">
        <v>2515</v>
      </c>
      <c r="O43" s="3" t="s">
        <v>2516</v>
      </c>
    </row>
    <row r="44" spans="1:15" x14ac:dyDescent="0.25">
      <c r="A44" s="3" t="s">
        <v>173</v>
      </c>
      <c r="B44" s="3" t="s">
        <v>186</v>
      </c>
      <c r="C44" s="3">
        <f>SUM(prb_adultes_202310[[#This Row],[Visuel]:[Autres]])</f>
        <v>341</v>
      </c>
      <c r="D44">
        <v>1</v>
      </c>
      <c r="E44">
        <v>0</v>
      </c>
      <c r="F44">
        <v>4</v>
      </c>
      <c r="G44">
        <v>24</v>
      </c>
      <c r="H44">
        <v>19</v>
      </c>
      <c r="I44">
        <v>293</v>
      </c>
      <c r="J44">
        <v>22</v>
      </c>
      <c r="K44">
        <v>147</v>
      </c>
      <c r="L44">
        <v>194</v>
      </c>
      <c r="M44">
        <v>219</v>
      </c>
      <c r="N44" s="3" t="s">
        <v>2517</v>
      </c>
      <c r="O44" s="3" t="s">
        <v>2518</v>
      </c>
    </row>
    <row r="45" spans="1:15" x14ac:dyDescent="0.25">
      <c r="A45" s="3" t="s">
        <v>173</v>
      </c>
      <c r="B45" s="3" t="s">
        <v>189</v>
      </c>
      <c r="C45" s="3">
        <f>SUM(prb_adultes_202310[[#This Row],[Visuel]:[Autres]])</f>
        <v>9103</v>
      </c>
      <c r="D45">
        <v>96</v>
      </c>
      <c r="E45">
        <v>57</v>
      </c>
      <c r="F45">
        <v>2134</v>
      </c>
      <c r="G45">
        <v>3949</v>
      </c>
      <c r="H45">
        <v>2293</v>
      </c>
      <c r="I45">
        <v>574</v>
      </c>
      <c r="J45">
        <v>1230</v>
      </c>
      <c r="K45">
        <v>3587</v>
      </c>
      <c r="L45">
        <v>5516</v>
      </c>
      <c r="M45">
        <v>1416</v>
      </c>
      <c r="N45" s="3" t="s">
        <v>2519</v>
      </c>
      <c r="O45" s="3" t="s">
        <v>2520</v>
      </c>
    </row>
    <row r="46" spans="1:15" x14ac:dyDescent="0.25">
      <c r="A46" s="3" t="s">
        <v>173</v>
      </c>
      <c r="B46" s="3" t="s">
        <v>192</v>
      </c>
      <c r="C46" s="3">
        <f>SUM(prb_adultes_202310[[#This Row],[Visuel]:[Autres]])</f>
        <v>74451</v>
      </c>
      <c r="D46">
        <v>788</v>
      </c>
      <c r="E46">
        <v>414</v>
      </c>
      <c r="F46">
        <v>16754</v>
      </c>
      <c r="G46">
        <v>33579</v>
      </c>
      <c r="H46">
        <v>21155</v>
      </c>
      <c r="I46">
        <v>1761</v>
      </c>
      <c r="J46">
        <v>5699</v>
      </c>
      <c r="K46">
        <v>34053</v>
      </c>
      <c r="L46">
        <v>40398</v>
      </c>
      <c r="M46">
        <v>0</v>
      </c>
      <c r="N46" s="3" t="s">
        <v>2521</v>
      </c>
      <c r="O46" s="3" t="s">
        <v>2522</v>
      </c>
    </row>
    <row r="47" spans="1:15" x14ac:dyDescent="0.25">
      <c r="A47" s="3" t="s">
        <v>195</v>
      </c>
      <c r="B47" s="3" t="s">
        <v>53</v>
      </c>
      <c r="C47" s="3">
        <f>SUM(prb_adultes_202310[[#This Row],[Visuel]:[Autres]])</f>
        <v>885</v>
      </c>
      <c r="D47">
        <v>885</v>
      </c>
      <c r="E47">
        <v>0</v>
      </c>
      <c r="F47">
        <v>0</v>
      </c>
      <c r="G47">
        <v>0</v>
      </c>
      <c r="H47">
        <v>0</v>
      </c>
      <c r="I47">
        <v>0</v>
      </c>
      <c r="J47">
        <v>133</v>
      </c>
      <c r="K47">
        <v>382</v>
      </c>
      <c r="L47">
        <v>503</v>
      </c>
      <c r="M47">
        <v>10</v>
      </c>
      <c r="N47" s="3" t="s">
        <v>2523</v>
      </c>
      <c r="O47" s="3" t="s">
        <v>2524</v>
      </c>
    </row>
    <row r="48" spans="1:15" x14ac:dyDescent="0.25">
      <c r="A48" s="3" t="s">
        <v>195</v>
      </c>
      <c r="B48" s="3" t="s">
        <v>198</v>
      </c>
      <c r="C48" s="3">
        <f>SUM(prb_adultes_202310[[#This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73</v>
      </c>
      <c r="K48">
        <v>247</v>
      </c>
      <c r="L48">
        <v>224</v>
      </c>
      <c r="M48">
        <v>5</v>
      </c>
      <c r="N48" s="3" t="s">
        <v>2525</v>
      </c>
      <c r="O48" s="3" t="s">
        <v>2526</v>
      </c>
    </row>
    <row r="49" spans="1:15" x14ac:dyDescent="0.25">
      <c r="A49" s="3" t="s">
        <v>195</v>
      </c>
      <c r="B49" s="3" t="s">
        <v>201</v>
      </c>
      <c r="C49" s="3">
        <f>SUM(prb_adultes_202310[[#This Row],[Visuel]:[Autres]])</f>
        <v>18893</v>
      </c>
      <c r="D49">
        <v>0</v>
      </c>
      <c r="E49">
        <v>0</v>
      </c>
      <c r="F49">
        <v>18893</v>
      </c>
      <c r="G49">
        <v>0</v>
      </c>
      <c r="H49">
        <v>0</v>
      </c>
      <c r="I49">
        <v>0</v>
      </c>
      <c r="J49">
        <v>868</v>
      </c>
      <c r="K49">
        <v>8771</v>
      </c>
      <c r="L49">
        <v>10122</v>
      </c>
      <c r="M49">
        <v>463</v>
      </c>
      <c r="N49" s="3" t="s">
        <v>2527</v>
      </c>
      <c r="O49" s="3" t="s">
        <v>2528</v>
      </c>
    </row>
    <row r="50" spans="1:15" x14ac:dyDescent="0.25">
      <c r="A50" s="3" t="s">
        <v>195</v>
      </c>
      <c r="B50" s="3" t="s">
        <v>204</v>
      </c>
      <c r="C50" s="3">
        <f>SUM(prb_adultes_202310[[#This Row],[Visuel]:[Autres]])</f>
        <v>37556</v>
      </c>
      <c r="D50">
        <v>0</v>
      </c>
      <c r="E50">
        <v>0</v>
      </c>
      <c r="F50">
        <v>0</v>
      </c>
      <c r="G50">
        <v>37556</v>
      </c>
      <c r="H50">
        <v>0</v>
      </c>
      <c r="I50">
        <v>0</v>
      </c>
      <c r="J50">
        <v>3302</v>
      </c>
      <c r="K50">
        <v>15403</v>
      </c>
      <c r="L50">
        <v>22153</v>
      </c>
      <c r="M50">
        <v>640</v>
      </c>
      <c r="N50" s="3" t="s">
        <v>2529</v>
      </c>
      <c r="O50" s="3" t="s">
        <v>2530</v>
      </c>
    </row>
    <row r="51" spans="1:15" x14ac:dyDescent="0.25">
      <c r="A51" s="3" t="s">
        <v>195</v>
      </c>
      <c r="B51" s="3" t="s">
        <v>57</v>
      </c>
      <c r="C51" s="3">
        <f>SUM(prb_adultes_202310[[#This Row],[Visuel]:[Autres]])</f>
        <v>23474</v>
      </c>
      <c r="D51">
        <v>0</v>
      </c>
      <c r="E51">
        <v>0</v>
      </c>
      <c r="F51">
        <v>0</v>
      </c>
      <c r="G51">
        <v>0</v>
      </c>
      <c r="H51">
        <v>23474</v>
      </c>
      <c r="I51">
        <v>0</v>
      </c>
      <c r="J51">
        <v>2379</v>
      </c>
      <c r="K51">
        <v>11774</v>
      </c>
      <c r="L51">
        <v>11700</v>
      </c>
      <c r="M51">
        <v>192</v>
      </c>
      <c r="N51" s="3" t="s">
        <v>2531</v>
      </c>
      <c r="O51" s="3" t="s">
        <v>2532</v>
      </c>
    </row>
    <row r="52" spans="1:15" x14ac:dyDescent="0.25">
      <c r="A52" s="3" t="s">
        <v>195</v>
      </c>
      <c r="B52" s="3" t="s">
        <v>58</v>
      </c>
      <c r="C52" s="3">
        <f>SUM(prb_adultes_202310[[#This Row],[Visuel]:[Autres]])</f>
        <v>2830</v>
      </c>
      <c r="D52">
        <v>0</v>
      </c>
      <c r="E52">
        <v>0</v>
      </c>
      <c r="F52">
        <v>0</v>
      </c>
      <c r="G52">
        <v>0</v>
      </c>
      <c r="H52">
        <v>0</v>
      </c>
      <c r="I52">
        <v>2830</v>
      </c>
      <c r="J52">
        <v>207</v>
      </c>
      <c r="K52">
        <v>1299</v>
      </c>
      <c r="L52">
        <v>1531</v>
      </c>
      <c r="M52">
        <v>477</v>
      </c>
      <c r="N52" s="3" t="s">
        <v>2533</v>
      </c>
      <c r="O52" s="3" t="s">
        <v>2534</v>
      </c>
    </row>
    <row r="53" spans="1:15" x14ac:dyDescent="0.25">
      <c r="A53" s="3" t="s">
        <v>13</v>
      </c>
      <c r="B53" s="3" t="s">
        <v>14</v>
      </c>
      <c r="C53" s="3">
        <f>SUM(prb_adultes_202310[[#This Row],[Visuel]:[Autres]])</f>
        <v>2704</v>
      </c>
      <c r="D53">
        <v>17</v>
      </c>
      <c r="E53">
        <v>9</v>
      </c>
      <c r="F53">
        <v>708</v>
      </c>
      <c r="G53">
        <v>1126</v>
      </c>
      <c r="H53">
        <v>763</v>
      </c>
      <c r="I53">
        <v>81</v>
      </c>
      <c r="J53">
        <v>12</v>
      </c>
      <c r="K53">
        <v>1198</v>
      </c>
      <c r="L53">
        <v>1506</v>
      </c>
      <c r="M53">
        <v>55</v>
      </c>
      <c r="N53" s="3" t="s">
        <v>2535</v>
      </c>
      <c r="O53" s="3" t="s">
        <v>2536</v>
      </c>
    </row>
    <row r="54" spans="1:15" x14ac:dyDescent="0.25">
      <c r="A54" s="3" t="s">
        <v>13</v>
      </c>
      <c r="B54" s="3" t="s">
        <v>15</v>
      </c>
      <c r="C54" s="3">
        <f>SUM(prb_adultes_202310[[#This Row],[Visuel]:[Autres]])</f>
        <v>3337</v>
      </c>
      <c r="D54">
        <v>30</v>
      </c>
      <c r="E54">
        <v>17</v>
      </c>
      <c r="F54">
        <v>854</v>
      </c>
      <c r="G54">
        <v>1314</v>
      </c>
      <c r="H54">
        <v>1007</v>
      </c>
      <c r="I54">
        <v>115</v>
      </c>
      <c r="J54">
        <v>21</v>
      </c>
      <c r="K54">
        <v>1552</v>
      </c>
      <c r="L54">
        <v>1785</v>
      </c>
      <c r="M54">
        <v>78</v>
      </c>
      <c r="N54" s="3" t="s">
        <v>2537</v>
      </c>
      <c r="O54" s="3" t="s">
        <v>2538</v>
      </c>
    </row>
    <row r="55" spans="1:15" x14ac:dyDescent="0.25">
      <c r="A55" s="3" t="s">
        <v>13</v>
      </c>
      <c r="B55" s="3" t="s">
        <v>16</v>
      </c>
      <c r="C55" s="3">
        <f>SUM(prb_adultes_202310[[#This Row],[Visuel]:[Autres]])</f>
        <v>6805</v>
      </c>
      <c r="D55">
        <v>76</v>
      </c>
      <c r="E55">
        <v>27</v>
      </c>
      <c r="F55">
        <v>1459</v>
      </c>
      <c r="G55">
        <v>3382</v>
      </c>
      <c r="H55">
        <v>1612</v>
      </c>
      <c r="I55">
        <v>249</v>
      </c>
      <c r="J55">
        <v>220</v>
      </c>
      <c r="K55">
        <v>2963</v>
      </c>
      <c r="L55">
        <v>3842</v>
      </c>
      <c r="M55">
        <v>110</v>
      </c>
      <c r="N55" s="3" t="s">
        <v>2539</v>
      </c>
      <c r="O55" s="3" t="s">
        <v>2540</v>
      </c>
    </row>
    <row r="56" spans="1:15" x14ac:dyDescent="0.25">
      <c r="A56" s="3" t="s">
        <v>13</v>
      </c>
      <c r="B56" s="3" t="s">
        <v>17</v>
      </c>
      <c r="C56" s="3">
        <f>SUM(prb_adultes_202310[[#This Row],[Visuel]:[Autres]])</f>
        <v>4082</v>
      </c>
      <c r="D56">
        <v>34</v>
      </c>
      <c r="E56">
        <v>20</v>
      </c>
      <c r="F56">
        <v>949</v>
      </c>
      <c r="G56">
        <v>1847</v>
      </c>
      <c r="H56">
        <v>1116</v>
      </c>
      <c r="I56">
        <v>116</v>
      </c>
      <c r="J56">
        <v>64</v>
      </c>
      <c r="K56">
        <v>1878</v>
      </c>
      <c r="L56">
        <v>2204</v>
      </c>
      <c r="M56">
        <v>62</v>
      </c>
      <c r="N56" s="3" t="s">
        <v>2541</v>
      </c>
      <c r="O56" s="3" t="s">
        <v>2542</v>
      </c>
    </row>
    <row r="57" spans="1:15" x14ac:dyDescent="0.25">
      <c r="A57" s="3" t="s">
        <v>13</v>
      </c>
      <c r="B57" s="3" t="s">
        <v>18</v>
      </c>
      <c r="C57" s="3">
        <f>SUM(prb_adultes_202310[[#This Row],[Visuel]:[Autres]])</f>
        <v>6147</v>
      </c>
      <c r="D57">
        <v>61</v>
      </c>
      <c r="E57">
        <v>32</v>
      </c>
      <c r="F57">
        <v>1545</v>
      </c>
      <c r="G57">
        <v>2611</v>
      </c>
      <c r="H57">
        <v>1680</v>
      </c>
      <c r="I57">
        <v>218</v>
      </c>
      <c r="J57">
        <v>229</v>
      </c>
      <c r="K57">
        <v>2749</v>
      </c>
      <c r="L57">
        <v>3398</v>
      </c>
      <c r="M57">
        <v>128</v>
      </c>
      <c r="N57" s="3" t="s">
        <v>2543</v>
      </c>
      <c r="O57" s="3" t="s">
        <v>2544</v>
      </c>
    </row>
    <row r="58" spans="1:15" x14ac:dyDescent="0.25">
      <c r="A58" s="3" t="s">
        <v>13</v>
      </c>
      <c r="B58" s="3" t="s">
        <v>19</v>
      </c>
      <c r="C58" s="3">
        <f>SUM(prb_adultes_202310[[#This Row],[Visuel]:[Autres]])</f>
        <v>20766</v>
      </c>
      <c r="D58">
        <v>238</v>
      </c>
      <c r="E58">
        <v>145</v>
      </c>
      <c r="F58">
        <v>3511</v>
      </c>
      <c r="G58">
        <v>10538</v>
      </c>
      <c r="H58">
        <v>5709</v>
      </c>
      <c r="I58">
        <v>625</v>
      </c>
      <c r="J58">
        <v>4500</v>
      </c>
      <c r="K58">
        <v>8990</v>
      </c>
      <c r="L58">
        <v>11776</v>
      </c>
      <c r="M58">
        <v>372</v>
      </c>
      <c r="N58" s="3" t="s">
        <v>2545</v>
      </c>
      <c r="O58" s="3" t="s">
        <v>2546</v>
      </c>
    </row>
    <row r="59" spans="1:15" x14ac:dyDescent="0.25">
      <c r="A59" s="3" t="s">
        <v>13</v>
      </c>
      <c r="B59" s="3" t="s">
        <v>20</v>
      </c>
      <c r="C59" s="3">
        <f>SUM(prb_adultes_202310[[#This Row],[Visuel]:[Autres]])</f>
        <v>3976</v>
      </c>
      <c r="D59">
        <v>44</v>
      </c>
      <c r="E59">
        <v>22</v>
      </c>
      <c r="F59">
        <v>910</v>
      </c>
      <c r="G59">
        <v>1692</v>
      </c>
      <c r="H59">
        <v>1126</v>
      </c>
      <c r="I59">
        <v>182</v>
      </c>
      <c r="J59">
        <v>194</v>
      </c>
      <c r="K59">
        <v>1873</v>
      </c>
      <c r="L59">
        <v>2103</v>
      </c>
      <c r="M59">
        <v>86</v>
      </c>
      <c r="N59" s="3" t="s">
        <v>2547</v>
      </c>
      <c r="O59" s="3" t="s">
        <v>2548</v>
      </c>
    </row>
    <row r="60" spans="1:15" x14ac:dyDescent="0.25">
      <c r="A60" s="3" t="s">
        <v>13</v>
      </c>
      <c r="B60" s="3" t="s">
        <v>21</v>
      </c>
      <c r="C60" s="3">
        <f>SUM(prb_adultes_202310[[#This Row],[Visuel]:[Autres]])</f>
        <v>1523</v>
      </c>
      <c r="D60">
        <v>17</v>
      </c>
      <c r="E60">
        <v>8</v>
      </c>
      <c r="F60">
        <v>432</v>
      </c>
      <c r="G60">
        <v>559</v>
      </c>
      <c r="H60">
        <v>444</v>
      </c>
      <c r="I60">
        <v>63</v>
      </c>
      <c r="J60">
        <v>9</v>
      </c>
      <c r="K60">
        <v>703</v>
      </c>
      <c r="L60">
        <v>820</v>
      </c>
      <c r="M60">
        <v>30</v>
      </c>
      <c r="N60" s="3" t="s">
        <v>2549</v>
      </c>
      <c r="O60" s="3" t="s">
        <v>2550</v>
      </c>
    </row>
    <row r="61" spans="1:15" x14ac:dyDescent="0.25">
      <c r="A61" s="3" t="s">
        <v>13</v>
      </c>
      <c r="B61" s="3" t="s">
        <v>22</v>
      </c>
      <c r="C61" s="3">
        <f>SUM(prb_adultes_202310[[#This Row],[Visuel]:[Autres]])</f>
        <v>856</v>
      </c>
      <c r="D61">
        <v>11</v>
      </c>
      <c r="E61">
        <v>5</v>
      </c>
      <c r="F61">
        <v>229</v>
      </c>
      <c r="G61">
        <v>330</v>
      </c>
      <c r="H61">
        <v>254</v>
      </c>
      <c r="I61">
        <v>27</v>
      </c>
      <c r="J61">
        <v>7</v>
      </c>
      <c r="K61">
        <v>372</v>
      </c>
      <c r="L61">
        <v>484</v>
      </c>
      <c r="M61">
        <v>14</v>
      </c>
      <c r="N61" s="3" t="s">
        <v>2551</v>
      </c>
      <c r="O61" s="3" t="s">
        <v>2552</v>
      </c>
    </row>
    <row r="62" spans="1:15" x14ac:dyDescent="0.25">
      <c r="A62" s="3" t="s">
        <v>13</v>
      </c>
      <c r="B62" s="3" t="s">
        <v>23</v>
      </c>
      <c r="C62" s="3">
        <f>SUM(prb_adultes_202310[[#This Row],[Visuel]:[Autres]])</f>
        <v>242</v>
      </c>
      <c r="D62">
        <v>3</v>
      </c>
      <c r="E62">
        <v>0</v>
      </c>
      <c r="F62">
        <v>45</v>
      </c>
      <c r="G62">
        <v>105</v>
      </c>
      <c r="H62">
        <v>75</v>
      </c>
      <c r="I62">
        <v>14</v>
      </c>
      <c r="J62">
        <v>2</v>
      </c>
      <c r="K62">
        <v>91</v>
      </c>
      <c r="L62">
        <v>151</v>
      </c>
      <c r="M62">
        <v>3</v>
      </c>
      <c r="N62" s="3" t="s">
        <v>2553</v>
      </c>
      <c r="O62" s="3" t="s">
        <v>2554</v>
      </c>
    </row>
    <row r="63" spans="1:15" x14ac:dyDescent="0.25">
      <c r="A63" s="3" t="s">
        <v>13</v>
      </c>
      <c r="B63" s="3" t="s">
        <v>24</v>
      </c>
      <c r="C63" s="3">
        <f>SUM(prb_adultes_202310[[#This Row],[Visuel]:[Autres]])</f>
        <v>1483</v>
      </c>
      <c r="D63">
        <v>20</v>
      </c>
      <c r="E63">
        <v>9</v>
      </c>
      <c r="F63">
        <v>384</v>
      </c>
      <c r="G63">
        <v>529</v>
      </c>
      <c r="H63">
        <v>490</v>
      </c>
      <c r="I63">
        <v>51</v>
      </c>
      <c r="J63">
        <v>9</v>
      </c>
      <c r="K63">
        <v>686</v>
      </c>
      <c r="L63">
        <v>797</v>
      </c>
      <c r="M63">
        <v>29</v>
      </c>
      <c r="N63" s="3" t="s">
        <v>2555</v>
      </c>
      <c r="O63" s="3" t="s">
        <v>2556</v>
      </c>
    </row>
    <row r="64" spans="1:15" x14ac:dyDescent="0.25">
      <c r="A64" s="3" t="s">
        <v>13</v>
      </c>
      <c r="B64" s="3" t="s">
        <v>25</v>
      </c>
      <c r="C64" s="3">
        <f>SUM(prb_adultes_202310[[#This Row],[Visuel]:[Autres]])</f>
        <v>3784</v>
      </c>
      <c r="D64">
        <v>32</v>
      </c>
      <c r="E64">
        <v>15</v>
      </c>
      <c r="F64">
        <v>1099</v>
      </c>
      <c r="G64">
        <v>1512</v>
      </c>
      <c r="H64">
        <v>973</v>
      </c>
      <c r="I64">
        <v>153</v>
      </c>
      <c r="J64">
        <v>40</v>
      </c>
      <c r="K64">
        <v>1729</v>
      </c>
      <c r="L64">
        <v>2055</v>
      </c>
      <c r="M64">
        <v>80</v>
      </c>
      <c r="N64" s="3" t="s">
        <v>2557</v>
      </c>
      <c r="O64" s="3" t="s">
        <v>2558</v>
      </c>
    </row>
    <row r="65" spans="1:15" x14ac:dyDescent="0.25">
      <c r="A65" s="3" t="s">
        <v>13</v>
      </c>
      <c r="B65" s="3" t="s">
        <v>26</v>
      </c>
      <c r="C65" s="3">
        <f>SUM(prb_adultes_202310[[#This Row],[Visuel]:[Autres]])</f>
        <v>3128</v>
      </c>
      <c r="D65">
        <v>39</v>
      </c>
      <c r="E65">
        <v>23</v>
      </c>
      <c r="F65">
        <v>772</v>
      </c>
      <c r="G65">
        <v>1290</v>
      </c>
      <c r="H65">
        <v>905</v>
      </c>
      <c r="I65">
        <v>99</v>
      </c>
      <c r="J65">
        <v>648</v>
      </c>
      <c r="K65">
        <v>1439</v>
      </c>
      <c r="L65">
        <v>1689</v>
      </c>
      <c r="M65">
        <v>102</v>
      </c>
      <c r="N65" s="3" t="s">
        <v>2559</v>
      </c>
      <c r="O65" s="3" t="s">
        <v>2560</v>
      </c>
    </row>
    <row r="66" spans="1:15" x14ac:dyDescent="0.25">
      <c r="A66" s="3" t="s">
        <v>13</v>
      </c>
      <c r="B66" s="3" t="s">
        <v>27</v>
      </c>
      <c r="C66" s="3">
        <f>SUM(prb_adultes_202310[[#This Row],[Visuel]:[Autres]])</f>
        <v>4637</v>
      </c>
      <c r="D66">
        <v>51</v>
      </c>
      <c r="E66">
        <v>23</v>
      </c>
      <c r="F66">
        <v>1136</v>
      </c>
      <c r="G66">
        <v>1825</v>
      </c>
      <c r="H66">
        <v>1405</v>
      </c>
      <c r="I66">
        <v>197</v>
      </c>
      <c r="J66">
        <v>124</v>
      </c>
      <c r="K66">
        <v>2128</v>
      </c>
      <c r="L66">
        <v>2509</v>
      </c>
      <c r="M66">
        <v>146</v>
      </c>
      <c r="N66" s="3" t="s">
        <v>2561</v>
      </c>
      <c r="O66" s="3" t="s">
        <v>2562</v>
      </c>
    </row>
    <row r="67" spans="1:15" x14ac:dyDescent="0.25">
      <c r="A67" s="3" t="s">
        <v>13</v>
      </c>
      <c r="B67" s="3" t="s">
        <v>28</v>
      </c>
      <c r="C67" s="3">
        <f>SUM(prb_adultes_202310[[#This Row],[Visuel]:[Autres]])</f>
        <v>5585</v>
      </c>
      <c r="D67">
        <v>37</v>
      </c>
      <c r="E67">
        <v>27</v>
      </c>
      <c r="F67">
        <v>1306</v>
      </c>
      <c r="G67">
        <v>2385</v>
      </c>
      <c r="H67">
        <v>1627</v>
      </c>
      <c r="I67">
        <v>203</v>
      </c>
      <c r="J67">
        <v>161</v>
      </c>
      <c r="K67">
        <v>2593</v>
      </c>
      <c r="L67">
        <v>2992</v>
      </c>
      <c r="M67">
        <v>142</v>
      </c>
      <c r="N67" s="3" t="s">
        <v>2563</v>
      </c>
      <c r="O67" s="3" t="s">
        <v>2564</v>
      </c>
    </row>
    <row r="68" spans="1:15" x14ac:dyDescent="0.25">
      <c r="A68" s="3" t="s">
        <v>13</v>
      </c>
      <c r="B68" s="3" t="s">
        <v>29</v>
      </c>
      <c r="C68" s="3">
        <f>SUM(prb_adultes_202310[[#This Row],[Visuel]:[Autres]])</f>
        <v>11993</v>
      </c>
      <c r="D68">
        <v>129</v>
      </c>
      <c r="E68">
        <v>72</v>
      </c>
      <c r="F68">
        <v>2816</v>
      </c>
      <c r="G68">
        <v>5226</v>
      </c>
      <c r="H68">
        <v>3427</v>
      </c>
      <c r="I68">
        <v>323</v>
      </c>
      <c r="J68">
        <v>662</v>
      </c>
      <c r="K68">
        <v>5559</v>
      </c>
      <c r="L68">
        <v>6434</v>
      </c>
      <c r="M68">
        <v>291</v>
      </c>
      <c r="N68" s="3" t="s">
        <v>2565</v>
      </c>
      <c r="O68" s="3" t="s">
        <v>2566</v>
      </c>
    </row>
    <row r="69" spans="1:15" x14ac:dyDescent="0.25">
      <c r="A69" s="3" t="s">
        <v>13</v>
      </c>
      <c r="B69" s="3" t="s">
        <v>30</v>
      </c>
      <c r="C69" s="3">
        <f>SUM(prb_adultes_202310[[#This Row],[Visuel]:[Autres]])</f>
        <v>2950</v>
      </c>
      <c r="D69">
        <v>45</v>
      </c>
      <c r="E69">
        <v>16</v>
      </c>
      <c r="F69">
        <v>696</v>
      </c>
      <c r="G69">
        <v>1244</v>
      </c>
      <c r="H69">
        <v>841</v>
      </c>
      <c r="I69">
        <v>108</v>
      </c>
      <c r="J69">
        <v>55</v>
      </c>
      <c r="K69">
        <v>1330</v>
      </c>
      <c r="L69">
        <v>1620</v>
      </c>
      <c r="M69">
        <v>54</v>
      </c>
      <c r="N69" s="3" t="s">
        <v>2567</v>
      </c>
      <c r="O69" s="3" t="s">
        <v>2568</v>
      </c>
    </row>
    <row r="70" spans="1:15" x14ac:dyDescent="0.25">
      <c r="A70" s="3" t="s">
        <v>13</v>
      </c>
      <c r="B70" s="3" t="s">
        <v>31</v>
      </c>
      <c r="C70" s="3">
        <f>SUM(prb_adultes_202310[[#This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43</v>
      </c>
      <c r="L70">
        <v>68</v>
      </c>
      <c r="M70">
        <v>5</v>
      </c>
      <c r="N70" s="3" t="s">
        <v>2569</v>
      </c>
      <c r="O70" s="3" t="s">
        <v>2570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3639-5F68-4F94-A98B-810C98FB7345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SUM(prb_adultes_202309[[#This Row],[Visuel]:[Autres]])</f>
        <v>78633</v>
      </c>
      <c r="D2">
        <v>758</v>
      </c>
      <c r="E2">
        <v>395</v>
      </c>
      <c r="F2">
        <v>18029</v>
      </c>
      <c r="G2">
        <v>35801</v>
      </c>
      <c r="H2">
        <v>21013</v>
      </c>
      <c r="I2">
        <v>2637</v>
      </c>
      <c r="J2">
        <v>5962</v>
      </c>
      <c r="K2">
        <v>34503</v>
      </c>
      <c r="L2">
        <v>44130</v>
      </c>
      <c r="M2">
        <v>1758</v>
      </c>
      <c r="N2" s="3" t="s">
        <v>2299</v>
      </c>
      <c r="O2" s="3" t="s">
        <v>2300</v>
      </c>
    </row>
    <row r="3" spans="1:15" x14ac:dyDescent="0.25">
      <c r="A3" s="3" t="s">
        <v>11</v>
      </c>
      <c r="B3" s="3" t="s">
        <v>2</v>
      </c>
      <c r="C3" s="3">
        <f>SUM(prb_adultes_202309[[#This Row],[Visuel]:[Autres]])</f>
        <v>3041</v>
      </c>
      <c r="D3">
        <v>69</v>
      </c>
      <c r="E3">
        <v>28</v>
      </c>
      <c r="F3">
        <v>561</v>
      </c>
      <c r="G3">
        <v>922</v>
      </c>
      <c r="H3">
        <v>1340</v>
      </c>
      <c r="I3">
        <v>121</v>
      </c>
      <c r="J3">
        <v>386</v>
      </c>
      <c r="K3">
        <v>1643</v>
      </c>
      <c r="L3">
        <v>1398</v>
      </c>
      <c r="M3">
        <v>10</v>
      </c>
      <c r="N3" s="3" t="s">
        <v>2301</v>
      </c>
      <c r="O3" s="3" t="s">
        <v>2302</v>
      </c>
    </row>
    <row r="4" spans="1:15" x14ac:dyDescent="0.25">
      <c r="A4" s="3" t="s">
        <v>11</v>
      </c>
      <c r="B4" s="3" t="s">
        <v>3</v>
      </c>
      <c r="C4" s="3">
        <f>SUM(prb_adultes_202309[[#This Row],[Visuel]:[Autres]])</f>
        <v>1693</v>
      </c>
      <c r="D4">
        <v>28</v>
      </c>
      <c r="E4">
        <v>30</v>
      </c>
      <c r="F4">
        <v>208</v>
      </c>
      <c r="G4">
        <v>645</v>
      </c>
      <c r="H4">
        <v>745</v>
      </c>
      <c r="I4">
        <v>37</v>
      </c>
      <c r="J4">
        <v>291</v>
      </c>
      <c r="K4">
        <v>1444</v>
      </c>
      <c r="L4">
        <v>249</v>
      </c>
      <c r="M4">
        <v>9</v>
      </c>
      <c r="N4" s="3" t="s">
        <v>2303</v>
      </c>
      <c r="O4" s="3" t="s">
        <v>2304</v>
      </c>
    </row>
    <row r="5" spans="1:15" x14ac:dyDescent="0.25">
      <c r="A5" s="3" t="s">
        <v>11</v>
      </c>
      <c r="B5" s="3" t="s">
        <v>4</v>
      </c>
      <c r="C5" s="3">
        <f>SUM(prb_adultes_202309[[#This Row],[Visuel]:[Autres]])</f>
        <v>794</v>
      </c>
      <c r="D5">
        <v>26</v>
      </c>
      <c r="E5">
        <v>15</v>
      </c>
      <c r="F5">
        <v>104</v>
      </c>
      <c r="G5">
        <v>223</v>
      </c>
      <c r="H5">
        <v>400</v>
      </c>
      <c r="I5">
        <v>26</v>
      </c>
      <c r="J5">
        <v>306</v>
      </c>
      <c r="K5">
        <v>323</v>
      </c>
      <c r="L5">
        <v>471</v>
      </c>
      <c r="M5">
        <v>1</v>
      </c>
      <c r="N5" s="3" t="s">
        <v>2305</v>
      </c>
      <c r="O5" s="3" t="s">
        <v>2306</v>
      </c>
    </row>
    <row r="6" spans="1:15" x14ac:dyDescent="0.25">
      <c r="A6" s="3" t="s">
        <v>12</v>
      </c>
      <c r="B6" s="3" t="s">
        <v>5</v>
      </c>
      <c r="C6" s="3">
        <f>SUM(prb_adultes_202309[[#This Row],[Visuel]:[Autres]])</f>
        <v>80326</v>
      </c>
      <c r="D6">
        <v>786</v>
      </c>
      <c r="E6">
        <v>425</v>
      </c>
      <c r="F6">
        <v>18237</v>
      </c>
      <c r="G6">
        <v>36446</v>
      </c>
      <c r="H6">
        <v>21758</v>
      </c>
      <c r="I6">
        <v>2674</v>
      </c>
      <c r="J6">
        <v>6253</v>
      </c>
      <c r="K6">
        <v>35947</v>
      </c>
      <c r="L6">
        <v>44379</v>
      </c>
      <c r="M6">
        <v>1767</v>
      </c>
      <c r="N6" s="3" t="s">
        <v>2307</v>
      </c>
      <c r="O6" s="3" t="s">
        <v>2308</v>
      </c>
    </row>
    <row r="7" spans="1:15" x14ac:dyDescent="0.25">
      <c r="A7" s="3" t="s">
        <v>12</v>
      </c>
      <c r="B7" s="3" t="s">
        <v>6</v>
      </c>
      <c r="C7" s="3">
        <f>SUM(prb_adultes_202309[[#This Row],[Visuel]:[Autres]])</f>
        <v>2403</v>
      </c>
      <c r="D7">
        <v>62</v>
      </c>
      <c r="E7">
        <v>19</v>
      </c>
      <c r="F7">
        <v>303</v>
      </c>
      <c r="G7">
        <v>677</v>
      </c>
      <c r="H7">
        <v>1245</v>
      </c>
      <c r="I7">
        <v>97</v>
      </c>
      <c r="J7">
        <v>531</v>
      </c>
      <c r="K7">
        <v>1209</v>
      </c>
      <c r="L7">
        <v>1194</v>
      </c>
      <c r="M7">
        <v>6</v>
      </c>
      <c r="N7" s="3" t="s">
        <v>2309</v>
      </c>
      <c r="O7" s="3" t="s">
        <v>2310</v>
      </c>
    </row>
    <row r="8" spans="1:15" x14ac:dyDescent="0.25">
      <c r="A8" s="3" t="s">
        <v>12</v>
      </c>
      <c r="B8" s="3" t="s">
        <v>7</v>
      </c>
      <c r="C8" s="3">
        <f>SUM(prb_adultes_202309[[#This Row],[Visuel]:[Autres]])</f>
        <v>1036</v>
      </c>
      <c r="D8">
        <v>25</v>
      </c>
      <c r="E8">
        <v>17</v>
      </c>
      <c r="F8">
        <v>305</v>
      </c>
      <c r="G8">
        <v>343</v>
      </c>
      <c r="H8">
        <v>317</v>
      </c>
      <c r="I8">
        <v>29</v>
      </c>
      <c r="J8">
        <v>84</v>
      </c>
      <c r="K8">
        <v>524</v>
      </c>
      <c r="L8">
        <v>512</v>
      </c>
      <c r="M8">
        <v>2</v>
      </c>
      <c r="N8" s="3" t="s">
        <v>2311</v>
      </c>
      <c r="O8" s="3" t="s">
        <v>2312</v>
      </c>
    </row>
    <row r="9" spans="1:15" x14ac:dyDescent="0.25">
      <c r="A9" s="3" t="s">
        <v>12</v>
      </c>
      <c r="B9" s="3" t="s">
        <v>8</v>
      </c>
      <c r="C9" s="3">
        <f>SUM(prb_adultes_202309[[#This Row],[Visuel]:[Autres]])</f>
        <v>396</v>
      </c>
      <c r="D9">
        <v>8</v>
      </c>
      <c r="E9">
        <v>7</v>
      </c>
      <c r="F9">
        <v>57</v>
      </c>
      <c r="G9">
        <v>125</v>
      </c>
      <c r="H9">
        <v>178</v>
      </c>
      <c r="I9">
        <v>21</v>
      </c>
      <c r="J9">
        <v>77</v>
      </c>
      <c r="K9">
        <v>233</v>
      </c>
      <c r="L9">
        <v>163</v>
      </c>
      <c r="M9">
        <v>3</v>
      </c>
      <c r="N9" s="3" t="s">
        <v>2313</v>
      </c>
      <c r="O9" s="3" t="s">
        <v>2314</v>
      </c>
    </row>
    <row r="10" spans="1:15" x14ac:dyDescent="0.25">
      <c r="A10" s="3" t="s">
        <v>81</v>
      </c>
      <c r="B10" s="3" t="s">
        <v>61</v>
      </c>
      <c r="C10" s="3">
        <f>SUM(prb_adultes_202309[[#This Row],[Visuel]:[Autres]])</f>
        <v>46248</v>
      </c>
      <c r="D10">
        <v>502</v>
      </c>
      <c r="E10">
        <v>224</v>
      </c>
      <c r="F10">
        <v>10128</v>
      </c>
      <c r="G10">
        <v>22160</v>
      </c>
      <c r="H10">
        <v>11706</v>
      </c>
      <c r="I10">
        <v>1528</v>
      </c>
      <c r="J10">
        <v>3702</v>
      </c>
      <c r="K10">
        <v>0</v>
      </c>
      <c r="L10">
        <v>46248</v>
      </c>
      <c r="M10">
        <v>1114</v>
      </c>
      <c r="N10" s="3" t="s">
        <v>2315</v>
      </c>
      <c r="O10" s="3" t="s">
        <v>2316</v>
      </c>
    </row>
    <row r="11" spans="1:15" x14ac:dyDescent="0.25">
      <c r="A11" s="3" t="s">
        <v>81</v>
      </c>
      <c r="B11" s="3" t="s">
        <v>60</v>
      </c>
      <c r="C11" s="3">
        <f>SUM(prb_adultes_202309[[#This Row],[Visuel]:[Autres]])</f>
        <v>37913</v>
      </c>
      <c r="D11">
        <v>379</v>
      </c>
      <c r="E11">
        <v>244</v>
      </c>
      <c r="F11">
        <v>8774</v>
      </c>
      <c r="G11">
        <v>15431</v>
      </c>
      <c r="H11">
        <v>11792</v>
      </c>
      <c r="I11">
        <v>1293</v>
      </c>
      <c r="J11">
        <v>3243</v>
      </c>
      <c r="K11">
        <v>37913</v>
      </c>
      <c r="L11">
        <v>0</v>
      </c>
      <c r="M11">
        <v>664</v>
      </c>
      <c r="N11" s="3" t="s">
        <v>2317</v>
      </c>
      <c r="O11" s="3" t="s">
        <v>2318</v>
      </c>
    </row>
    <row r="12" spans="1:15" x14ac:dyDescent="0.25">
      <c r="A12" s="3" t="s">
        <v>86</v>
      </c>
      <c r="B12" s="3" t="s">
        <v>87</v>
      </c>
      <c r="C12" s="3">
        <f>SUM(prb_adultes_202309[[#This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9</v>
      </c>
      <c r="K12">
        <v>53</v>
      </c>
      <c r="L12">
        <v>98</v>
      </c>
      <c r="M12">
        <v>151</v>
      </c>
      <c r="N12" s="3" t="s">
        <v>2319</v>
      </c>
      <c r="O12" s="3" t="s">
        <v>2320</v>
      </c>
    </row>
    <row r="13" spans="1:15" x14ac:dyDescent="0.25">
      <c r="A13" s="3" t="s">
        <v>86</v>
      </c>
      <c r="B13" s="3" t="s">
        <v>90</v>
      </c>
      <c r="C13" s="3">
        <f>SUM(prb_adultes_202309[[#This Row],[Visuel]:[Autres]])</f>
        <v>1627</v>
      </c>
      <c r="D13">
        <v>8</v>
      </c>
      <c r="E13">
        <v>4</v>
      </c>
      <c r="F13">
        <v>474</v>
      </c>
      <c r="G13">
        <v>636</v>
      </c>
      <c r="H13">
        <v>189</v>
      </c>
      <c r="I13">
        <v>316</v>
      </c>
      <c r="J13">
        <v>96</v>
      </c>
      <c r="K13">
        <v>611</v>
      </c>
      <c r="L13">
        <v>1016</v>
      </c>
      <c r="M13">
        <v>1627</v>
      </c>
      <c r="N13" s="3" t="s">
        <v>2321</v>
      </c>
      <c r="O13" s="3" t="s">
        <v>2322</v>
      </c>
    </row>
    <row r="14" spans="1:15" x14ac:dyDescent="0.25">
      <c r="A14" s="3" t="s">
        <v>86</v>
      </c>
      <c r="B14" s="3" t="s">
        <v>93</v>
      </c>
      <c r="C14" s="3">
        <f>SUM(prb_adultes_202309[[#This Row],[Visuel]:[Autres]])</f>
        <v>5889</v>
      </c>
      <c r="D14">
        <v>39</v>
      </c>
      <c r="E14">
        <v>30</v>
      </c>
      <c r="F14">
        <v>2204</v>
      </c>
      <c r="G14">
        <v>2524</v>
      </c>
      <c r="H14">
        <v>1033</v>
      </c>
      <c r="I14">
        <v>59</v>
      </c>
      <c r="J14">
        <v>406</v>
      </c>
      <c r="K14">
        <v>2162</v>
      </c>
      <c r="L14">
        <v>3727</v>
      </c>
      <c r="M14">
        <v>0</v>
      </c>
      <c r="N14" s="3" t="s">
        <v>2323</v>
      </c>
      <c r="O14" s="3" t="s">
        <v>2324</v>
      </c>
    </row>
    <row r="15" spans="1:15" x14ac:dyDescent="0.25">
      <c r="A15" s="3" t="s">
        <v>86</v>
      </c>
      <c r="B15" s="3" t="s">
        <v>96</v>
      </c>
      <c r="C15" s="3">
        <f>SUM(prb_adultes_202309[[#This Row],[Visuel]:[Autres]])</f>
        <v>6326</v>
      </c>
      <c r="D15">
        <v>41</v>
      </c>
      <c r="E15">
        <v>33</v>
      </c>
      <c r="F15">
        <v>2430</v>
      </c>
      <c r="G15">
        <v>2512</v>
      </c>
      <c r="H15">
        <v>1233</v>
      </c>
      <c r="I15">
        <v>77</v>
      </c>
      <c r="J15">
        <v>391</v>
      </c>
      <c r="K15">
        <v>2382</v>
      </c>
      <c r="L15">
        <v>3944</v>
      </c>
      <c r="M15">
        <v>0</v>
      </c>
      <c r="N15" s="3" t="s">
        <v>2325</v>
      </c>
      <c r="O15" s="3" t="s">
        <v>2326</v>
      </c>
    </row>
    <row r="16" spans="1:15" x14ac:dyDescent="0.25">
      <c r="A16" s="3" t="s">
        <v>86</v>
      </c>
      <c r="B16" s="3" t="s">
        <v>99</v>
      </c>
      <c r="C16" s="3">
        <f>SUM(prb_adultes_202309[[#This Row],[Visuel]:[Autres]])</f>
        <v>6494</v>
      </c>
      <c r="D16">
        <v>81</v>
      </c>
      <c r="E16">
        <v>45</v>
      </c>
      <c r="F16">
        <v>2115</v>
      </c>
      <c r="G16">
        <v>2954</v>
      </c>
      <c r="H16">
        <v>1201</v>
      </c>
      <c r="I16">
        <v>98</v>
      </c>
      <c r="J16">
        <v>528</v>
      </c>
      <c r="K16">
        <v>2474</v>
      </c>
      <c r="L16">
        <v>4020</v>
      </c>
      <c r="M16">
        <v>0</v>
      </c>
      <c r="N16" s="3" t="s">
        <v>2327</v>
      </c>
      <c r="O16" s="3" t="s">
        <v>2328</v>
      </c>
    </row>
    <row r="17" spans="1:15" x14ac:dyDescent="0.25">
      <c r="A17" s="3" t="s">
        <v>86</v>
      </c>
      <c r="B17" s="3" t="s">
        <v>102</v>
      </c>
      <c r="C17" s="3">
        <f>SUM(prb_adultes_202309[[#This Row],[Visuel]:[Autres]])</f>
        <v>7825</v>
      </c>
      <c r="D17">
        <v>74</v>
      </c>
      <c r="E17">
        <v>37</v>
      </c>
      <c r="F17">
        <v>2134</v>
      </c>
      <c r="G17">
        <v>3780</v>
      </c>
      <c r="H17">
        <v>1670</v>
      </c>
      <c r="I17">
        <v>130</v>
      </c>
      <c r="J17">
        <v>596</v>
      </c>
      <c r="K17">
        <v>3100</v>
      </c>
      <c r="L17">
        <v>4725</v>
      </c>
      <c r="M17">
        <v>0</v>
      </c>
      <c r="N17" s="3" t="s">
        <v>2329</v>
      </c>
      <c r="O17" s="3" t="s">
        <v>2330</v>
      </c>
    </row>
    <row r="18" spans="1:15" x14ac:dyDescent="0.25">
      <c r="A18" s="3" t="s">
        <v>86</v>
      </c>
      <c r="B18" s="3" t="s">
        <v>105</v>
      </c>
      <c r="C18" s="3">
        <f>SUM(prb_adultes_202309[[#This Row],[Visuel]:[Autres]])</f>
        <v>8668</v>
      </c>
      <c r="D18">
        <v>87</v>
      </c>
      <c r="E18">
        <v>52</v>
      </c>
      <c r="F18">
        <v>2162</v>
      </c>
      <c r="G18">
        <v>4097</v>
      </c>
      <c r="H18">
        <v>2040</v>
      </c>
      <c r="I18">
        <v>230</v>
      </c>
      <c r="J18">
        <v>707</v>
      </c>
      <c r="K18">
        <v>3780</v>
      </c>
      <c r="L18">
        <v>4888</v>
      </c>
      <c r="M18">
        <v>0</v>
      </c>
      <c r="N18" s="3" t="s">
        <v>2331</v>
      </c>
      <c r="O18" s="3" t="s">
        <v>2332</v>
      </c>
    </row>
    <row r="19" spans="1:15" x14ac:dyDescent="0.25">
      <c r="A19" s="3" t="s">
        <v>86</v>
      </c>
      <c r="B19" s="3" t="s">
        <v>108</v>
      </c>
      <c r="C19" s="3">
        <f>SUM(prb_adultes_202309[[#This Row],[Visuel]:[Autres]])</f>
        <v>10168</v>
      </c>
      <c r="D19">
        <v>110</v>
      </c>
      <c r="E19">
        <v>51</v>
      </c>
      <c r="F19">
        <v>2062</v>
      </c>
      <c r="G19">
        <v>4690</v>
      </c>
      <c r="H19">
        <v>2944</v>
      </c>
      <c r="I19">
        <v>311</v>
      </c>
      <c r="J19">
        <v>940</v>
      </c>
      <c r="K19">
        <v>4867</v>
      </c>
      <c r="L19">
        <v>5301</v>
      </c>
      <c r="M19">
        <v>0</v>
      </c>
      <c r="N19" s="3" t="s">
        <v>2333</v>
      </c>
      <c r="O19" s="3" t="s">
        <v>2334</v>
      </c>
    </row>
    <row r="20" spans="1:15" x14ac:dyDescent="0.25">
      <c r="A20" s="3" t="s">
        <v>86</v>
      </c>
      <c r="B20" s="3" t="s">
        <v>111</v>
      </c>
      <c r="C20" s="3">
        <f>SUM(prb_adultes_202309[[#This Row],[Visuel]:[Autres]])</f>
        <v>37013</v>
      </c>
      <c r="D20">
        <v>441</v>
      </c>
      <c r="E20">
        <v>216</v>
      </c>
      <c r="F20">
        <v>5321</v>
      </c>
      <c r="G20">
        <v>16398</v>
      </c>
      <c r="H20">
        <v>13188</v>
      </c>
      <c r="I20">
        <v>1449</v>
      </c>
      <c r="J20">
        <v>3272</v>
      </c>
      <c r="K20">
        <v>18484</v>
      </c>
      <c r="L20">
        <v>18529</v>
      </c>
      <c r="M20">
        <v>0</v>
      </c>
      <c r="N20" s="3" t="s">
        <v>2335</v>
      </c>
      <c r="O20" s="3" t="s">
        <v>2336</v>
      </c>
    </row>
    <row r="21" spans="1:15" x14ac:dyDescent="0.25">
      <c r="A21" s="3" t="s">
        <v>86</v>
      </c>
      <c r="B21" s="3" t="s">
        <v>114</v>
      </c>
      <c r="C21" s="3">
        <f>SUM(prb_adultes_202309[[#This Row],[Visuel]:[Autres]])</f>
        <v>15208</v>
      </c>
      <c r="D21">
        <v>106</v>
      </c>
      <c r="E21">
        <v>77</v>
      </c>
      <c r="F21">
        <v>5543</v>
      </c>
      <c r="G21">
        <v>6176</v>
      </c>
      <c r="H21">
        <v>2689</v>
      </c>
      <c r="I21">
        <v>617</v>
      </c>
      <c r="J21">
        <v>1002</v>
      </c>
      <c r="K21">
        <v>5676</v>
      </c>
      <c r="L21">
        <v>9532</v>
      </c>
      <c r="M21">
        <v>1778</v>
      </c>
      <c r="N21" s="3" t="s">
        <v>2337</v>
      </c>
      <c r="O21" s="3" t="s">
        <v>2338</v>
      </c>
    </row>
    <row r="22" spans="1:15" x14ac:dyDescent="0.25">
      <c r="A22" s="3" t="s">
        <v>86</v>
      </c>
      <c r="B22" s="3" t="s">
        <v>117</v>
      </c>
      <c r="C22" s="3">
        <f>SUM(prb_adultes_202309[[#This Row],[Visuel]:[Autres]])</f>
        <v>68953</v>
      </c>
      <c r="D22">
        <v>775</v>
      </c>
      <c r="E22">
        <v>391</v>
      </c>
      <c r="F22">
        <v>13359</v>
      </c>
      <c r="G22">
        <v>31415</v>
      </c>
      <c r="H22">
        <v>20809</v>
      </c>
      <c r="I22">
        <v>2204</v>
      </c>
      <c r="J22">
        <v>5943</v>
      </c>
      <c r="K22">
        <v>32237</v>
      </c>
      <c r="L22">
        <v>36716</v>
      </c>
      <c r="M22">
        <v>0</v>
      </c>
      <c r="N22" s="3" t="s">
        <v>2339</v>
      </c>
      <c r="O22" s="3" t="s">
        <v>2340</v>
      </c>
    </row>
    <row r="23" spans="1:15" x14ac:dyDescent="0.25">
      <c r="A23" s="3" t="s">
        <v>120</v>
      </c>
      <c r="B23" s="3" t="s">
        <v>121</v>
      </c>
      <c r="C23" s="3">
        <f>SUM(prb_adultes_202309[[#This Row],[Visuel]:[Autres]])</f>
        <v>7454</v>
      </c>
      <c r="D23">
        <v>77</v>
      </c>
      <c r="E23">
        <v>59</v>
      </c>
      <c r="F23">
        <v>3232</v>
      </c>
      <c r="G23">
        <v>2203</v>
      </c>
      <c r="H23">
        <v>1697</v>
      </c>
      <c r="I23">
        <v>186</v>
      </c>
      <c r="J23">
        <v>640</v>
      </c>
      <c r="K23">
        <v>3268</v>
      </c>
      <c r="L23">
        <v>4186</v>
      </c>
      <c r="M23">
        <v>326</v>
      </c>
      <c r="N23" s="3" t="s">
        <v>2341</v>
      </c>
      <c r="O23" s="3" t="s">
        <v>2342</v>
      </c>
    </row>
    <row r="24" spans="1:15" x14ac:dyDescent="0.25">
      <c r="A24" s="3" t="s">
        <v>120</v>
      </c>
      <c r="B24" s="3" t="s">
        <v>124</v>
      </c>
      <c r="C24" s="3">
        <f>SUM(prb_adultes_202309[[#This Row],[Visuel]:[Autres]])</f>
        <v>26767</v>
      </c>
      <c r="D24">
        <v>287</v>
      </c>
      <c r="E24">
        <v>172</v>
      </c>
      <c r="F24">
        <v>3870</v>
      </c>
      <c r="G24">
        <v>13254</v>
      </c>
      <c r="H24">
        <v>8640</v>
      </c>
      <c r="I24">
        <v>544</v>
      </c>
      <c r="J24">
        <v>1476</v>
      </c>
      <c r="K24">
        <v>11959</v>
      </c>
      <c r="L24">
        <v>14808</v>
      </c>
      <c r="M24">
        <v>284</v>
      </c>
      <c r="N24" s="3" t="s">
        <v>2343</v>
      </c>
      <c r="O24" s="3" t="s">
        <v>2344</v>
      </c>
    </row>
    <row r="25" spans="1:15" x14ac:dyDescent="0.25">
      <c r="A25" s="3" t="s">
        <v>120</v>
      </c>
      <c r="B25" s="3" t="s">
        <v>127</v>
      </c>
      <c r="C25" s="3">
        <f>SUM(prb_adultes_202309[[#This Row],[Visuel]:[Autres]])</f>
        <v>14613</v>
      </c>
      <c r="D25">
        <v>183</v>
      </c>
      <c r="E25">
        <v>86</v>
      </c>
      <c r="F25">
        <v>767</v>
      </c>
      <c r="G25">
        <v>8264</v>
      </c>
      <c r="H25">
        <v>4835</v>
      </c>
      <c r="I25">
        <v>478</v>
      </c>
      <c r="J25">
        <v>1245</v>
      </c>
      <c r="K25">
        <v>7008</v>
      </c>
      <c r="L25">
        <v>7605</v>
      </c>
      <c r="M25">
        <v>70</v>
      </c>
      <c r="N25" s="3" t="s">
        <v>2345</v>
      </c>
      <c r="O25" s="3" t="s">
        <v>2346</v>
      </c>
    </row>
    <row r="26" spans="1:15" x14ac:dyDescent="0.25">
      <c r="A26" s="3" t="s">
        <v>120</v>
      </c>
      <c r="B26" s="3" t="s">
        <v>130</v>
      </c>
      <c r="C26" s="3">
        <f>SUM(prb_adultes_202309[[#This Row],[Visuel]:[Autres]])</f>
        <v>5104</v>
      </c>
      <c r="D26">
        <v>47</v>
      </c>
      <c r="E26">
        <v>24</v>
      </c>
      <c r="F26">
        <v>29</v>
      </c>
      <c r="G26">
        <v>3441</v>
      </c>
      <c r="H26">
        <v>1387</v>
      </c>
      <c r="I26">
        <v>176</v>
      </c>
      <c r="J26">
        <v>563</v>
      </c>
      <c r="K26">
        <v>2541</v>
      </c>
      <c r="L26">
        <v>2563</v>
      </c>
      <c r="M26">
        <v>0</v>
      </c>
      <c r="N26" s="3" t="s">
        <v>2347</v>
      </c>
      <c r="O26" s="3" t="s">
        <v>2348</v>
      </c>
    </row>
    <row r="27" spans="1:15" x14ac:dyDescent="0.25">
      <c r="A27" s="3" t="s">
        <v>120</v>
      </c>
      <c r="B27" s="3" t="s">
        <v>133</v>
      </c>
      <c r="C27" s="3">
        <f>SUM(prb_adultes_202309[[#This Row],[Visuel]:[Autres]])</f>
        <v>2998</v>
      </c>
      <c r="D27">
        <v>40</v>
      </c>
      <c r="E27">
        <v>14</v>
      </c>
      <c r="F27">
        <v>7</v>
      </c>
      <c r="G27">
        <v>2112</v>
      </c>
      <c r="H27">
        <v>733</v>
      </c>
      <c r="I27">
        <v>92</v>
      </c>
      <c r="J27">
        <v>630</v>
      </c>
      <c r="K27">
        <v>1448</v>
      </c>
      <c r="L27">
        <v>1550</v>
      </c>
      <c r="M27">
        <v>0</v>
      </c>
      <c r="N27" s="3" t="s">
        <v>2349</v>
      </c>
      <c r="O27" s="3" t="s">
        <v>2350</v>
      </c>
    </row>
    <row r="28" spans="1:15" x14ac:dyDescent="0.25">
      <c r="A28" s="3" t="s">
        <v>120</v>
      </c>
      <c r="B28" s="3" t="s">
        <v>136</v>
      </c>
      <c r="C28" s="3">
        <f>SUM(prb_adultes_202309[[#This Row],[Visuel]:[Autres]])</f>
        <v>27225</v>
      </c>
      <c r="D28">
        <v>247</v>
      </c>
      <c r="E28">
        <v>113</v>
      </c>
      <c r="F28">
        <v>10997</v>
      </c>
      <c r="G28">
        <v>8317</v>
      </c>
      <c r="H28">
        <v>6206</v>
      </c>
      <c r="I28">
        <v>1345</v>
      </c>
      <c r="J28">
        <v>2391</v>
      </c>
      <c r="K28">
        <v>11689</v>
      </c>
      <c r="L28">
        <v>15536</v>
      </c>
      <c r="M28">
        <v>1098</v>
      </c>
      <c r="N28" s="3" t="s">
        <v>2351</v>
      </c>
      <c r="O28" s="3" t="s">
        <v>2352</v>
      </c>
    </row>
    <row r="29" spans="1:15" x14ac:dyDescent="0.25">
      <c r="A29" s="3" t="s">
        <v>139</v>
      </c>
      <c r="B29" s="3" t="s">
        <v>140</v>
      </c>
      <c r="C29" s="3">
        <f>SUM(prb_adultes_202309[[#This Row],[Visuel]:[Autres]])</f>
        <v>37865</v>
      </c>
      <c r="D29">
        <v>424</v>
      </c>
      <c r="E29">
        <v>258</v>
      </c>
      <c r="F29">
        <v>7473</v>
      </c>
      <c r="G29">
        <v>17355</v>
      </c>
      <c r="H29">
        <v>11518</v>
      </c>
      <c r="I29">
        <v>837</v>
      </c>
      <c r="J29">
        <v>2744</v>
      </c>
      <c r="K29">
        <v>16946</v>
      </c>
      <c r="L29">
        <v>20919</v>
      </c>
      <c r="M29">
        <v>650</v>
      </c>
      <c r="N29" s="3" t="s">
        <v>2353</v>
      </c>
      <c r="O29" s="3" t="s">
        <v>2354</v>
      </c>
    </row>
    <row r="30" spans="1:15" x14ac:dyDescent="0.25">
      <c r="A30" s="3" t="s">
        <v>139</v>
      </c>
      <c r="B30" s="3" t="s">
        <v>143</v>
      </c>
      <c r="C30" s="3">
        <f>SUM(prb_adultes_202309[[#This Row],[Visuel]:[Autres]])</f>
        <v>9732</v>
      </c>
      <c r="D30">
        <v>111</v>
      </c>
      <c r="E30">
        <v>49</v>
      </c>
      <c r="F30">
        <v>310</v>
      </c>
      <c r="G30">
        <v>6001</v>
      </c>
      <c r="H30">
        <v>2947</v>
      </c>
      <c r="I30">
        <v>314</v>
      </c>
      <c r="J30">
        <v>648</v>
      </c>
      <c r="K30">
        <v>4674</v>
      </c>
      <c r="L30">
        <v>5058</v>
      </c>
      <c r="M30">
        <v>28</v>
      </c>
      <c r="N30" s="3" t="s">
        <v>2355</v>
      </c>
      <c r="O30" s="3" t="s">
        <v>2356</v>
      </c>
    </row>
    <row r="31" spans="1:15" x14ac:dyDescent="0.25">
      <c r="A31" s="3" t="s">
        <v>139</v>
      </c>
      <c r="B31" s="3" t="s">
        <v>146</v>
      </c>
      <c r="C31" s="3">
        <f>SUM(prb_adultes_202309[[#This Row],[Visuel]:[Autres]])</f>
        <v>2818</v>
      </c>
      <c r="D31">
        <v>24</v>
      </c>
      <c r="E31">
        <v>11</v>
      </c>
      <c r="F31">
        <v>82</v>
      </c>
      <c r="G31">
        <v>1521</v>
      </c>
      <c r="H31">
        <v>1077</v>
      </c>
      <c r="I31">
        <v>103</v>
      </c>
      <c r="J31">
        <v>102</v>
      </c>
      <c r="K31">
        <v>1372</v>
      </c>
      <c r="L31">
        <v>1446</v>
      </c>
      <c r="M31">
        <v>2</v>
      </c>
      <c r="N31" s="3" t="s">
        <v>2357</v>
      </c>
      <c r="O31" s="3" t="s">
        <v>2358</v>
      </c>
    </row>
    <row r="32" spans="1:15" x14ac:dyDescent="0.25">
      <c r="A32" s="3" t="s">
        <v>139</v>
      </c>
      <c r="B32" s="3" t="s">
        <v>149</v>
      </c>
      <c r="C32" s="3">
        <f>SUM(prb_adultes_202309[[#This Row],[Visuel]:[Autres]])</f>
        <v>273</v>
      </c>
      <c r="D32">
        <v>4</v>
      </c>
      <c r="E32">
        <v>4</v>
      </c>
      <c r="F32">
        <v>11</v>
      </c>
      <c r="G32">
        <v>144</v>
      </c>
      <c r="H32">
        <v>105</v>
      </c>
      <c r="I32">
        <v>5</v>
      </c>
      <c r="J32">
        <v>18</v>
      </c>
      <c r="K32">
        <v>109</v>
      </c>
      <c r="L32">
        <v>164</v>
      </c>
      <c r="M32">
        <v>0</v>
      </c>
      <c r="N32" s="3" t="s">
        <v>2359</v>
      </c>
      <c r="O32" s="3" t="s">
        <v>2360</v>
      </c>
    </row>
    <row r="33" spans="1:15" x14ac:dyDescent="0.25">
      <c r="A33" s="3" t="s">
        <v>139</v>
      </c>
      <c r="B33" s="3" t="s">
        <v>152</v>
      </c>
      <c r="C33" s="3">
        <f>SUM(prb_adultes_202309[[#This Row],[Visuel]:[Autres]])</f>
        <v>751</v>
      </c>
      <c r="D33">
        <v>8</v>
      </c>
      <c r="E33">
        <v>4</v>
      </c>
      <c r="F33">
        <v>0</v>
      </c>
      <c r="G33">
        <v>444</v>
      </c>
      <c r="H33">
        <v>260</v>
      </c>
      <c r="I33">
        <v>35</v>
      </c>
      <c r="J33">
        <v>71</v>
      </c>
      <c r="K33">
        <v>385</v>
      </c>
      <c r="L33">
        <v>366</v>
      </c>
      <c r="M33">
        <v>0</v>
      </c>
      <c r="N33" s="3" t="s">
        <v>2361</v>
      </c>
      <c r="O33" s="3" t="s">
        <v>2362</v>
      </c>
    </row>
    <row r="34" spans="1:15" x14ac:dyDescent="0.25">
      <c r="A34" s="3" t="s">
        <v>139</v>
      </c>
      <c r="B34" s="3" t="s">
        <v>155</v>
      </c>
      <c r="C34" s="3">
        <f>SUM(prb_adultes_202309[[#This Row],[Visuel]:[Autres]])</f>
        <v>957</v>
      </c>
      <c r="D34">
        <v>6</v>
      </c>
      <c r="E34">
        <v>3</v>
      </c>
      <c r="F34">
        <v>6</v>
      </c>
      <c r="G34">
        <v>730</v>
      </c>
      <c r="H34">
        <v>190</v>
      </c>
      <c r="I34">
        <v>22</v>
      </c>
      <c r="J34">
        <v>105</v>
      </c>
      <c r="K34">
        <v>459</v>
      </c>
      <c r="L34">
        <v>498</v>
      </c>
      <c r="M34">
        <v>0</v>
      </c>
      <c r="N34" s="3" t="s">
        <v>2363</v>
      </c>
      <c r="O34" s="3" t="s">
        <v>2364</v>
      </c>
    </row>
    <row r="35" spans="1:15" x14ac:dyDescent="0.25">
      <c r="A35" s="3" t="s">
        <v>139</v>
      </c>
      <c r="B35" s="3" t="s">
        <v>158</v>
      </c>
      <c r="C35" s="3">
        <f>SUM(prb_adultes_202309[[#This Row],[Visuel]:[Autres]])</f>
        <v>1078</v>
      </c>
      <c r="D35">
        <v>9</v>
      </c>
      <c r="E35">
        <v>10</v>
      </c>
      <c r="F35">
        <v>4</v>
      </c>
      <c r="G35">
        <v>722</v>
      </c>
      <c r="H35">
        <v>293</v>
      </c>
      <c r="I35">
        <v>40</v>
      </c>
      <c r="J35">
        <v>92</v>
      </c>
      <c r="K35">
        <v>579</v>
      </c>
      <c r="L35">
        <v>499</v>
      </c>
      <c r="M35">
        <v>0</v>
      </c>
      <c r="N35" s="3" t="s">
        <v>2365</v>
      </c>
      <c r="O35" s="3" t="s">
        <v>2366</v>
      </c>
    </row>
    <row r="36" spans="1:15" x14ac:dyDescent="0.25">
      <c r="A36" s="3" t="s">
        <v>139</v>
      </c>
      <c r="B36" s="3" t="s">
        <v>161</v>
      </c>
      <c r="C36" s="3">
        <f>SUM(prb_adultes_202309[[#This Row],[Visuel]:[Autres]])</f>
        <v>356</v>
      </c>
      <c r="D36">
        <v>1</v>
      </c>
      <c r="E36">
        <v>1</v>
      </c>
      <c r="F36">
        <v>0</v>
      </c>
      <c r="G36">
        <v>252</v>
      </c>
      <c r="H36">
        <v>89</v>
      </c>
      <c r="I36">
        <v>13</v>
      </c>
      <c r="J36">
        <v>54</v>
      </c>
      <c r="K36">
        <v>180</v>
      </c>
      <c r="L36">
        <v>176</v>
      </c>
      <c r="M36">
        <v>0</v>
      </c>
      <c r="N36" s="3" t="s">
        <v>2367</v>
      </c>
      <c r="O36" s="3" t="s">
        <v>2368</v>
      </c>
    </row>
    <row r="37" spans="1:15" x14ac:dyDescent="0.25">
      <c r="A37" s="3" t="s">
        <v>139</v>
      </c>
      <c r="B37" s="3" t="s">
        <v>164</v>
      </c>
      <c r="C37" s="3">
        <f>SUM(prb_adultes_202309[[#This Row],[Visuel]:[Autres]])</f>
        <v>1158</v>
      </c>
      <c r="D37">
        <v>14</v>
      </c>
      <c r="E37">
        <v>5</v>
      </c>
      <c r="F37">
        <v>4</v>
      </c>
      <c r="G37">
        <v>829</v>
      </c>
      <c r="H37">
        <v>264</v>
      </c>
      <c r="I37">
        <v>42</v>
      </c>
      <c r="J37">
        <v>231</v>
      </c>
      <c r="K37">
        <v>594</v>
      </c>
      <c r="L37">
        <v>564</v>
      </c>
      <c r="M37">
        <v>0</v>
      </c>
      <c r="N37" s="3" t="s">
        <v>2369</v>
      </c>
      <c r="O37" s="3" t="s">
        <v>2370</v>
      </c>
    </row>
    <row r="38" spans="1:15" x14ac:dyDescent="0.25">
      <c r="A38" s="3" t="s">
        <v>139</v>
      </c>
      <c r="B38" s="3" t="s">
        <v>167</v>
      </c>
      <c r="C38" s="3">
        <f>SUM(prb_adultes_202309[[#This Row],[Visuel]:[Autres]])</f>
        <v>208</v>
      </c>
      <c r="D38">
        <v>5</v>
      </c>
      <c r="E38">
        <v>1</v>
      </c>
      <c r="F38">
        <v>0</v>
      </c>
      <c r="G38">
        <v>134</v>
      </c>
      <c r="H38">
        <v>58</v>
      </c>
      <c r="I38">
        <v>10</v>
      </c>
      <c r="J38">
        <v>55</v>
      </c>
      <c r="K38">
        <v>102</v>
      </c>
      <c r="L38">
        <v>106</v>
      </c>
      <c r="M38">
        <v>0</v>
      </c>
      <c r="N38" s="3" t="s">
        <v>2371</v>
      </c>
      <c r="O38" s="3" t="s">
        <v>2372</v>
      </c>
    </row>
    <row r="39" spans="1:15" x14ac:dyDescent="0.25">
      <c r="A39" s="3" t="s">
        <v>139</v>
      </c>
      <c r="B39" s="3" t="s">
        <v>170</v>
      </c>
      <c r="C39" s="3">
        <f>SUM(prb_adultes_202309[[#This Row],[Visuel]:[Autres]])</f>
        <v>28965</v>
      </c>
      <c r="D39">
        <v>275</v>
      </c>
      <c r="E39">
        <v>122</v>
      </c>
      <c r="F39">
        <v>11012</v>
      </c>
      <c r="G39">
        <v>9459</v>
      </c>
      <c r="H39">
        <v>6697</v>
      </c>
      <c r="I39">
        <v>1400</v>
      </c>
      <c r="J39">
        <v>2825</v>
      </c>
      <c r="K39">
        <v>12513</v>
      </c>
      <c r="L39">
        <v>16452</v>
      </c>
      <c r="M39">
        <v>1098</v>
      </c>
      <c r="N39" s="3" t="s">
        <v>2373</v>
      </c>
      <c r="O39" s="3" t="s">
        <v>2374</v>
      </c>
    </row>
    <row r="40" spans="1:15" x14ac:dyDescent="0.25">
      <c r="A40" s="3" t="s">
        <v>173</v>
      </c>
      <c r="B40" s="3" t="s">
        <v>174</v>
      </c>
      <c r="C40" s="3">
        <f>SUM(prb_adultes_202309[[#This Row],[Visuel]:[Autres]])</f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SUM(prb_adultes_202309[[#This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2</v>
      </c>
      <c r="K41">
        <v>15</v>
      </c>
      <c r="L41">
        <v>17</v>
      </c>
      <c r="M41">
        <v>22</v>
      </c>
      <c r="N41" s="3" t="s">
        <v>2375</v>
      </c>
      <c r="O41" s="3" t="s">
        <v>2376</v>
      </c>
    </row>
    <row r="42" spans="1:15" x14ac:dyDescent="0.25">
      <c r="A42" s="3" t="s">
        <v>173</v>
      </c>
      <c r="B42" s="3" t="s">
        <v>180</v>
      </c>
      <c r="C42" s="3">
        <f>SUM(prb_adultes_202309[[#This Row],[Visuel]:[Autres]])</f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68</v>
      </c>
      <c r="J42">
        <v>2</v>
      </c>
      <c r="K42">
        <v>20</v>
      </c>
      <c r="L42">
        <v>48</v>
      </c>
      <c r="M42">
        <v>55</v>
      </c>
      <c r="N42" s="3" t="s">
        <v>2377</v>
      </c>
      <c r="O42" s="3" t="s">
        <v>2378</v>
      </c>
    </row>
    <row r="43" spans="1:15" x14ac:dyDescent="0.25">
      <c r="A43" s="3" t="s">
        <v>173</v>
      </c>
      <c r="B43" s="3" t="s">
        <v>183</v>
      </c>
      <c r="C43" s="3">
        <f>SUM(prb_adultes_202309[[#This Row],[Visuel]:[Autres]])</f>
        <v>116</v>
      </c>
      <c r="D43">
        <v>0</v>
      </c>
      <c r="E43">
        <v>0</v>
      </c>
      <c r="F43">
        <v>1</v>
      </c>
      <c r="G43">
        <v>5</v>
      </c>
      <c r="H43">
        <v>7</v>
      </c>
      <c r="I43">
        <v>103</v>
      </c>
      <c r="J43">
        <v>7</v>
      </c>
      <c r="K43">
        <v>53</v>
      </c>
      <c r="L43">
        <v>63</v>
      </c>
      <c r="M43">
        <v>74</v>
      </c>
      <c r="N43" s="3" t="s">
        <v>2379</v>
      </c>
      <c r="O43" s="3" t="s">
        <v>2380</v>
      </c>
    </row>
    <row r="44" spans="1:15" x14ac:dyDescent="0.25">
      <c r="A44" s="3" t="s">
        <v>173</v>
      </c>
      <c r="B44" s="3" t="s">
        <v>186</v>
      </c>
      <c r="C44" s="3">
        <f>SUM(prb_adultes_202309[[#This Row],[Visuel]:[Autres]])</f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25</v>
      </c>
      <c r="K44">
        <v>147</v>
      </c>
      <c r="L44">
        <v>196</v>
      </c>
      <c r="M44">
        <v>217</v>
      </c>
      <c r="N44" s="3" t="s">
        <v>2381</v>
      </c>
      <c r="O44" s="3" t="s">
        <v>2382</v>
      </c>
    </row>
    <row r="45" spans="1:15" x14ac:dyDescent="0.25">
      <c r="A45" s="3" t="s">
        <v>173</v>
      </c>
      <c r="B45" s="3" t="s">
        <v>189</v>
      </c>
      <c r="C45" s="3">
        <f>SUM(prb_adultes_202309[[#This Row],[Visuel]:[Autres]])</f>
        <v>9086</v>
      </c>
      <c r="D45">
        <v>90</v>
      </c>
      <c r="E45">
        <v>57</v>
      </c>
      <c r="F45">
        <v>2152</v>
      </c>
      <c r="G45">
        <v>3936</v>
      </c>
      <c r="H45">
        <v>2293</v>
      </c>
      <c r="I45">
        <v>558</v>
      </c>
      <c r="J45">
        <v>1217</v>
      </c>
      <c r="K45">
        <v>3578</v>
      </c>
      <c r="L45">
        <v>5508</v>
      </c>
      <c r="M45">
        <v>1408</v>
      </c>
      <c r="N45" s="3" t="s">
        <v>2383</v>
      </c>
      <c r="O45" s="3" t="s">
        <v>2384</v>
      </c>
    </row>
    <row r="46" spans="1:15" x14ac:dyDescent="0.25">
      <c r="A46" s="3" t="s">
        <v>173</v>
      </c>
      <c r="B46" s="3" t="s">
        <v>192</v>
      </c>
      <c r="C46" s="3">
        <f>SUM(prb_adultes_202309[[#This Row],[Visuel]:[Autres]])</f>
        <v>74514</v>
      </c>
      <c r="D46">
        <v>790</v>
      </c>
      <c r="E46">
        <v>411</v>
      </c>
      <c r="F46">
        <v>16746</v>
      </c>
      <c r="G46">
        <v>33624</v>
      </c>
      <c r="H46">
        <v>21179</v>
      </c>
      <c r="I46">
        <v>1764</v>
      </c>
      <c r="J46">
        <v>5692</v>
      </c>
      <c r="K46">
        <v>34098</v>
      </c>
      <c r="L46">
        <v>40416</v>
      </c>
      <c r="M46">
        <v>0</v>
      </c>
      <c r="N46" s="3" t="s">
        <v>2385</v>
      </c>
      <c r="O46" s="3" t="s">
        <v>2386</v>
      </c>
    </row>
    <row r="47" spans="1:15" x14ac:dyDescent="0.25">
      <c r="A47" s="3" t="s">
        <v>195</v>
      </c>
      <c r="B47" s="3" t="s">
        <v>53</v>
      </c>
      <c r="C47" s="3">
        <f>SUM(prb_adultes_202309[[#This Row],[Visuel]:[Autres]])</f>
        <v>881</v>
      </c>
      <c r="D47">
        <v>881</v>
      </c>
      <c r="E47">
        <v>0</v>
      </c>
      <c r="F47">
        <v>0</v>
      </c>
      <c r="G47">
        <v>0</v>
      </c>
      <c r="H47">
        <v>0</v>
      </c>
      <c r="I47">
        <v>0</v>
      </c>
      <c r="J47">
        <v>131</v>
      </c>
      <c r="K47">
        <v>379</v>
      </c>
      <c r="L47">
        <v>502</v>
      </c>
      <c r="M47">
        <v>8</v>
      </c>
      <c r="N47" s="3" t="s">
        <v>2387</v>
      </c>
      <c r="O47" s="3" t="s">
        <v>2388</v>
      </c>
    </row>
    <row r="48" spans="1:15" x14ac:dyDescent="0.25">
      <c r="A48" s="3" t="s">
        <v>195</v>
      </c>
      <c r="B48" s="3" t="s">
        <v>198</v>
      </c>
      <c r="C48" s="3">
        <f>SUM(prb_adultes_202309[[#This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73</v>
      </c>
      <c r="K48">
        <v>244</v>
      </c>
      <c r="L48">
        <v>224</v>
      </c>
      <c r="M48">
        <v>4</v>
      </c>
      <c r="N48" s="3" t="s">
        <v>2389</v>
      </c>
      <c r="O48" s="3" t="s">
        <v>2390</v>
      </c>
    </row>
    <row r="49" spans="1:15" x14ac:dyDescent="0.25">
      <c r="A49" s="3" t="s">
        <v>195</v>
      </c>
      <c r="B49" s="3" t="s">
        <v>201</v>
      </c>
      <c r="C49" s="3">
        <f>SUM(prb_adultes_202309[[#This Row],[Visuel]:[Autres]])</f>
        <v>18902</v>
      </c>
      <c r="D49">
        <v>0</v>
      </c>
      <c r="E49">
        <v>0</v>
      </c>
      <c r="F49">
        <v>18902</v>
      </c>
      <c r="G49">
        <v>0</v>
      </c>
      <c r="H49">
        <v>0</v>
      </c>
      <c r="I49">
        <v>0</v>
      </c>
      <c r="J49">
        <v>865</v>
      </c>
      <c r="K49">
        <v>8774</v>
      </c>
      <c r="L49">
        <v>10128</v>
      </c>
      <c r="M49">
        <v>474</v>
      </c>
      <c r="N49" s="3" t="s">
        <v>2391</v>
      </c>
      <c r="O49" s="3" t="s">
        <v>2392</v>
      </c>
    </row>
    <row r="50" spans="1:15" x14ac:dyDescent="0.25">
      <c r="A50" s="3" t="s">
        <v>195</v>
      </c>
      <c r="B50" s="3" t="s">
        <v>204</v>
      </c>
      <c r="C50" s="3">
        <f>SUM(prb_adultes_202309[[#This Row],[Visuel]:[Autres]])</f>
        <v>37591</v>
      </c>
      <c r="D50">
        <v>0</v>
      </c>
      <c r="E50">
        <v>0</v>
      </c>
      <c r="F50">
        <v>0</v>
      </c>
      <c r="G50">
        <v>37591</v>
      </c>
      <c r="H50">
        <v>0</v>
      </c>
      <c r="I50">
        <v>0</v>
      </c>
      <c r="J50">
        <v>3299</v>
      </c>
      <c r="K50">
        <v>15431</v>
      </c>
      <c r="L50">
        <v>22160</v>
      </c>
      <c r="M50">
        <v>636</v>
      </c>
      <c r="N50" s="3" t="s">
        <v>2393</v>
      </c>
      <c r="O50" s="3" t="s">
        <v>2394</v>
      </c>
    </row>
    <row r="51" spans="1:15" x14ac:dyDescent="0.25">
      <c r="A51" s="3" t="s">
        <v>195</v>
      </c>
      <c r="B51" s="3" t="s">
        <v>57</v>
      </c>
      <c r="C51" s="3">
        <f>SUM(prb_adultes_202309[[#This Row],[Visuel]:[Autres]])</f>
        <v>23498</v>
      </c>
      <c r="D51">
        <v>0</v>
      </c>
      <c r="E51">
        <v>0</v>
      </c>
      <c r="F51">
        <v>0</v>
      </c>
      <c r="G51">
        <v>0</v>
      </c>
      <c r="H51">
        <v>23498</v>
      </c>
      <c r="I51">
        <v>0</v>
      </c>
      <c r="J51">
        <v>2370</v>
      </c>
      <c r="K51">
        <v>11792</v>
      </c>
      <c r="L51">
        <v>11706</v>
      </c>
      <c r="M51">
        <v>189</v>
      </c>
      <c r="N51" s="3" t="s">
        <v>2395</v>
      </c>
      <c r="O51" s="3" t="s">
        <v>2396</v>
      </c>
    </row>
    <row r="52" spans="1:15" x14ac:dyDescent="0.25">
      <c r="A52" s="3" t="s">
        <v>195</v>
      </c>
      <c r="B52" s="3" t="s">
        <v>58</v>
      </c>
      <c r="C52" s="3">
        <f>SUM(prb_adultes_202309[[#This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207</v>
      </c>
      <c r="K52">
        <v>1293</v>
      </c>
      <c r="L52">
        <v>1528</v>
      </c>
      <c r="M52">
        <v>467</v>
      </c>
      <c r="N52" s="3" t="s">
        <v>2397</v>
      </c>
      <c r="O52" s="3" t="s">
        <v>2398</v>
      </c>
    </row>
    <row r="53" spans="1:15" x14ac:dyDescent="0.25">
      <c r="A53" s="3" t="s">
        <v>13</v>
      </c>
      <c r="B53" s="3" t="s">
        <v>14</v>
      </c>
      <c r="C53" s="3">
        <f>SUM(prb_adultes_202309[[#This Row],[Visuel]:[Autres]])</f>
        <v>2710</v>
      </c>
      <c r="D53">
        <v>17</v>
      </c>
      <c r="E53">
        <v>9</v>
      </c>
      <c r="F53">
        <v>712</v>
      </c>
      <c r="G53">
        <v>1123</v>
      </c>
      <c r="H53">
        <v>765</v>
      </c>
      <c r="I53">
        <v>84</v>
      </c>
      <c r="J53">
        <v>11</v>
      </c>
      <c r="K53">
        <v>1204</v>
      </c>
      <c r="L53">
        <v>1506</v>
      </c>
      <c r="M53">
        <v>55</v>
      </c>
      <c r="N53" s="3" t="s">
        <v>2399</v>
      </c>
      <c r="O53" s="3" t="s">
        <v>2400</v>
      </c>
    </row>
    <row r="54" spans="1:15" x14ac:dyDescent="0.25">
      <c r="A54" s="3" t="s">
        <v>13</v>
      </c>
      <c r="B54" s="3" t="s">
        <v>15</v>
      </c>
      <c r="C54" s="3">
        <f>SUM(prb_adultes_202309[[#This Row],[Visuel]:[Autres]])</f>
        <v>3343</v>
      </c>
      <c r="D54">
        <v>30</v>
      </c>
      <c r="E54">
        <v>17</v>
      </c>
      <c r="F54">
        <v>860</v>
      </c>
      <c r="G54">
        <v>1311</v>
      </c>
      <c r="H54">
        <v>1011</v>
      </c>
      <c r="I54">
        <v>114</v>
      </c>
      <c r="J54">
        <v>20</v>
      </c>
      <c r="K54">
        <v>1552</v>
      </c>
      <c r="L54">
        <v>1791</v>
      </c>
      <c r="M54">
        <v>80</v>
      </c>
      <c r="N54" s="3" t="s">
        <v>2401</v>
      </c>
      <c r="O54" s="3" t="s">
        <v>2402</v>
      </c>
    </row>
    <row r="55" spans="1:15" x14ac:dyDescent="0.25">
      <c r="A55" s="3" t="s">
        <v>13</v>
      </c>
      <c r="B55" s="3" t="s">
        <v>16</v>
      </c>
      <c r="C55" s="3">
        <f>SUM(prb_adultes_202309[[#This Row],[Visuel]:[Autres]])</f>
        <v>6816</v>
      </c>
      <c r="D55">
        <v>75</v>
      </c>
      <c r="E55">
        <v>27</v>
      </c>
      <c r="F55">
        <v>1459</v>
      </c>
      <c r="G55">
        <v>3397</v>
      </c>
      <c r="H55">
        <v>1608</v>
      </c>
      <c r="I55">
        <v>250</v>
      </c>
      <c r="J55">
        <v>215</v>
      </c>
      <c r="K55">
        <v>2971</v>
      </c>
      <c r="L55">
        <v>3845</v>
      </c>
      <c r="M55">
        <v>107</v>
      </c>
      <c r="N55" s="3" t="s">
        <v>2403</v>
      </c>
      <c r="O55" s="3" t="s">
        <v>2404</v>
      </c>
    </row>
    <row r="56" spans="1:15" x14ac:dyDescent="0.25">
      <c r="A56" s="3" t="s">
        <v>13</v>
      </c>
      <c r="B56" s="3" t="s">
        <v>17</v>
      </c>
      <c r="C56" s="3">
        <f>SUM(prb_adultes_202309[[#This Row],[Visuel]:[Autres]])</f>
        <v>4106</v>
      </c>
      <c r="D56">
        <v>33</v>
      </c>
      <c r="E56">
        <v>20</v>
      </c>
      <c r="F56">
        <v>954</v>
      </c>
      <c r="G56">
        <v>1854</v>
      </c>
      <c r="H56">
        <v>1129</v>
      </c>
      <c r="I56">
        <v>116</v>
      </c>
      <c r="J56">
        <v>65</v>
      </c>
      <c r="K56">
        <v>1895</v>
      </c>
      <c r="L56">
        <v>2211</v>
      </c>
      <c r="M56">
        <v>62</v>
      </c>
      <c r="N56" s="3" t="s">
        <v>2405</v>
      </c>
      <c r="O56" s="3" t="s">
        <v>2406</v>
      </c>
    </row>
    <row r="57" spans="1:15" x14ac:dyDescent="0.25">
      <c r="A57" s="3" t="s">
        <v>13</v>
      </c>
      <c r="B57" s="3" t="s">
        <v>18</v>
      </c>
      <c r="C57" s="3">
        <f>SUM(prb_adultes_202309[[#This Row],[Visuel]:[Autres]])</f>
        <v>6149</v>
      </c>
      <c r="D57">
        <v>61</v>
      </c>
      <c r="E57">
        <v>31</v>
      </c>
      <c r="F57">
        <v>1542</v>
      </c>
      <c r="G57">
        <v>2611</v>
      </c>
      <c r="H57">
        <v>1686</v>
      </c>
      <c r="I57">
        <v>218</v>
      </c>
      <c r="J57">
        <v>230</v>
      </c>
      <c r="K57">
        <v>2751</v>
      </c>
      <c r="L57">
        <v>3398</v>
      </c>
      <c r="M57">
        <v>132</v>
      </c>
      <c r="N57" s="3" t="s">
        <v>2407</v>
      </c>
      <c r="O57" s="3" t="s">
        <v>2408</v>
      </c>
    </row>
    <row r="58" spans="1:15" x14ac:dyDescent="0.25">
      <c r="A58" s="3" t="s">
        <v>13</v>
      </c>
      <c r="B58" s="3" t="s">
        <v>19</v>
      </c>
      <c r="C58" s="3">
        <f>SUM(prb_adultes_202309[[#This Row],[Visuel]:[Autres]])</f>
        <v>20792</v>
      </c>
      <c r="D58">
        <v>241</v>
      </c>
      <c r="E58">
        <v>145</v>
      </c>
      <c r="F58">
        <v>3510</v>
      </c>
      <c r="G58">
        <v>10565</v>
      </c>
      <c r="H58">
        <v>5709</v>
      </c>
      <c r="I58">
        <v>622</v>
      </c>
      <c r="J58">
        <v>4506</v>
      </c>
      <c r="K58">
        <v>8998</v>
      </c>
      <c r="L58">
        <v>11794</v>
      </c>
      <c r="M58">
        <v>377</v>
      </c>
      <c r="N58" s="3" t="s">
        <v>2409</v>
      </c>
      <c r="O58" s="3" t="s">
        <v>2410</v>
      </c>
    </row>
    <row r="59" spans="1:15" x14ac:dyDescent="0.25">
      <c r="A59" s="3" t="s">
        <v>13</v>
      </c>
      <c r="B59" s="3" t="s">
        <v>20</v>
      </c>
      <c r="C59" s="3">
        <f>SUM(prb_adultes_202309[[#This Row],[Visuel]:[Autres]])</f>
        <v>3974</v>
      </c>
      <c r="D59">
        <v>43</v>
      </c>
      <c r="E59">
        <v>22</v>
      </c>
      <c r="F59">
        <v>910</v>
      </c>
      <c r="G59">
        <v>1687</v>
      </c>
      <c r="H59">
        <v>1132</v>
      </c>
      <c r="I59">
        <v>180</v>
      </c>
      <c r="J59">
        <v>193</v>
      </c>
      <c r="K59">
        <v>1872</v>
      </c>
      <c r="L59">
        <v>2102</v>
      </c>
      <c r="M59">
        <v>87</v>
      </c>
      <c r="N59" s="3" t="s">
        <v>2411</v>
      </c>
      <c r="O59" s="3" t="s">
        <v>2412</v>
      </c>
    </row>
    <row r="60" spans="1:15" x14ac:dyDescent="0.25">
      <c r="A60" s="3" t="s">
        <v>13</v>
      </c>
      <c r="B60" s="3" t="s">
        <v>21</v>
      </c>
      <c r="C60" s="3">
        <f>SUM(prb_adultes_202309[[#This Row],[Visuel]:[Autres]])</f>
        <v>1520</v>
      </c>
      <c r="D60">
        <v>18</v>
      </c>
      <c r="E60">
        <v>7</v>
      </c>
      <c r="F60">
        <v>431</v>
      </c>
      <c r="G60">
        <v>557</v>
      </c>
      <c r="H60">
        <v>444</v>
      </c>
      <c r="I60">
        <v>63</v>
      </c>
      <c r="J60">
        <v>8</v>
      </c>
      <c r="K60">
        <v>703</v>
      </c>
      <c r="L60">
        <v>817</v>
      </c>
      <c r="M60">
        <v>29</v>
      </c>
      <c r="N60" s="3" t="s">
        <v>2413</v>
      </c>
      <c r="O60" s="3" t="s">
        <v>2414</v>
      </c>
    </row>
    <row r="61" spans="1:15" x14ac:dyDescent="0.25">
      <c r="A61" s="3" t="s">
        <v>13</v>
      </c>
      <c r="B61" s="3" t="s">
        <v>22</v>
      </c>
      <c r="C61" s="3">
        <f>SUM(prb_adultes_202309[[#This Row],[Visuel]:[Autres]])</f>
        <v>857</v>
      </c>
      <c r="D61">
        <v>11</v>
      </c>
      <c r="E61">
        <v>5</v>
      </c>
      <c r="F61">
        <v>232</v>
      </c>
      <c r="G61">
        <v>327</v>
      </c>
      <c r="H61">
        <v>255</v>
      </c>
      <c r="I61">
        <v>27</v>
      </c>
      <c r="J61">
        <v>7</v>
      </c>
      <c r="K61">
        <v>373</v>
      </c>
      <c r="L61">
        <v>484</v>
      </c>
      <c r="M61">
        <v>13</v>
      </c>
      <c r="N61" s="3" t="s">
        <v>2415</v>
      </c>
      <c r="O61" s="3" t="s">
        <v>2416</v>
      </c>
    </row>
    <row r="62" spans="1:15" x14ac:dyDescent="0.25">
      <c r="A62" s="3" t="s">
        <v>13</v>
      </c>
      <c r="B62" s="3" t="s">
        <v>23</v>
      </c>
      <c r="C62" s="3">
        <f>SUM(prb_adultes_202309[[#This Row],[Visuel]:[Autres]])</f>
        <v>241</v>
      </c>
      <c r="D62">
        <v>3</v>
      </c>
      <c r="E62">
        <v>0</v>
      </c>
      <c r="F62">
        <v>44</v>
      </c>
      <c r="G62">
        <v>106</v>
      </c>
      <c r="H62">
        <v>74</v>
      </c>
      <c r="I62">
        <v>14</v>
      </c>
      <c r="J62">
        <v>1</v>
      </c>
      <c r="K62">
        <v>90</v>
      </c>
      <c r="L62">
        <v>151</v>
      </c>
      <c r="M62">
        <v>3</v>
      </c>
      <c r="N62" s="3" t="s">
        <v>2417</v>
      </c>
      <c r="O62" s="3" t="s">
        <v>2418</v>
      </c>
    </row>
    <row r="63" spans="1:15" x14ac:dyDescent="0.25">
      <c r="A63" s="3" t="s">
        <v>13</v>
      </c>
      <c r="B63" s="3" t="s">
        <v>24</v>
      </c>
      <c r="C63" s="3">
        <f>SUM(prb_adultes_202309[[#This Row],[Visuel]:[Autres]])</f>
        <v>1480</v>
      </c>
      <c r="D63">
        <v>20</v>
      </c>
      <c r="E63">
        <v>9</v>
      </c>
      <c r="F63">
        <v>385</v>
      </c>
      <c r="G63">
        <v>534</v>
      </c>
      <c r="H63">
        <v>482</v>
      </c>
      <c r="I63">
        <v>50</v>
      </c>
      <c r="J63">
        <v>9</v>
      </c>
      <c r="K63">
        <v>683</v>
      </c>
      <c r="L63">
        <v>797</v>
      </c>
      <c r="M63">
        <v>29</v>
      </c>
      <c r="N63" s="3" t="s">
        <v>2419</v>
      </c>
      <c r="O63" s="3" t="s">
        <v>2420</v>
      </c>
    </row>
    <row r="64" spans="1:15" x14ac:dyDescent="0.25">
      <c r="A64" s="3" t="s">
        <v>13</v>
      </c>
      <c r="B64" s="3" t="s">
        <v>25</v>
      </c>
      <c r="C64" s="3">
        <f>SUM(prb_adultes_202309[[#This Row],[Visuel]:[Autres]])</f>
        <v>3786</v>
      </c>
      <c r="D64">
        <v>31</v>
      </c>
      <c r="E64">
        <v>15</v>
      </c>
      <c r="F64">
        <v>1103</v>
      </c>
      <c r="G64">
        <v>1505</v>
      </c>
      <c r="H64">
        <v>983</v>
      </c>
      <c r="I64">
        <v>149</v>
      </c>
      <c r="J64">
        <v>40</v>
      </c>
      <c r="K64">
        <v>1726</v>
      </c>
      <c r="L64">
        <v>2060</v>
      </c>
      <c r="M64">
        <v>79</v>
      </c>
      <c r="N64" s="3" t="s">
        <v>2421</v>
      </c>
      <c r="O64" s="3" t="s">
        <v>2422</v>
      </c>
    </row>
    <row r="65" spans="1:15" x14ac:dyDescent="0.25">
      <c r="A65" s="3" t="s">
        <v>13</v>
      </c>
      <c r="B65" s="3" t="s">
        <v>26</v>
      </c>
      <c r="C65" s="3">
        <f>SUM(prb_adultes_202309[[#This Row],[Visuel]:[Autres]])</f>
        <v>3118</v>
      </c>
      <c r="D65">
        <v>37</v>
      </c>
      <c r="E65">
        <v>23</v>
      </c>
      <c r="F65">
        <v>769</v>
      </c>
      <c r="G65">
        <v>1290</v>
      </c>
      <c r="H65">
        <v>900</v>
      </c>
      <c r="I65">
        <v>99</v>
      </c>
      <c r="J65">
        <v>638</v>
      </c>
      <c r="K65">
        <v>1432</v>
      </c>
      <c r="L65">
        <v>1686</v>
      </c>
      <c r="M65">
        <v>104</v>
      </c>
      <c r="N65" s="3" t="s">
        <v>2423</v>
      </c>
      <c r="O65" s="3" t="s">
        <v>2424</v>
      </c>
    </row>
    <row r="66" spans="1:15" x14ac:dyDescent="0.25">
      <c r="A66" s="3" t="s">
        <v>13</v>
      </c>
      <c r="B66" s="3" t="s">
        <v>27</v>
      </c>
      <c r="C66" s="3">
        <f>SUM(prb_adultes_202309[[#This Row],[Visuel]:[Autres]])</f>
        <v>4632</v>
      </c>
      <c r="D66">
        <v>50</v>
      </c>
      <c r="E66">
        <v>24</v>
      </c>
      <c r="F66">
        <v>1137</v>
      </c>
      <c r="G66">
        <v>1826</v>
      </c>
      <c r="H66">
        <v>1397</v>
      </c>
      <c r="I66">
        <v>198</v>
      </c>
      <c r="J66">
        <v>123</v>
      </c>
      <c r="K66">
        <v>2131</v>
      </c>
      <c r="L66">
        <v>2501</v>
      </c>
      <c r="M66">
        <v>145</v>
      </c>
      <c r="N66" s="3" t="s">
        <v>2425</v>
      </c>
      <c r="O66" s="3" t="s">
        <v>2426</v>
      </c>
    </row>
    <row r="67" spans="1:15" x14ac:dyDescent="0.25">
      <c r="A67" s="3" t="s">
        <v>13</v>
      </c>
      <c r="B67" s="3" t="s">
        <v>28</v>
      </c>
      <c r="C67" s="3">
        <f>SUM(prb_adultes_202309[[#This Row],[Visuel]:[Autres]])</f>
        <v>5570</v>
      </c>
      <c r="D67">
        <v>36</v>
      </c>
      <c r="E67">
        <v>25</v>
      </c>
      <c r="F67">
        <v>1306</v>
      </c>
      <c r="G67">
        <v>2378</v>
      </c>
      <c r="H67">
        <v>1623</v>
      </c>
      <c r="I67">
        <v>202</v>
      </c>
      <c r="J67">
        <v>159</v>
      </c>
      <c r="K67">
        <v>2588</v>
      </c>
      <c r="L67">
        <v>2982</v>
      </c>
      <c r="M67">
        <v>139</v>
      </c>
      <c r="N67" s="3" t="s">
        <v>2427</v>
      </c>
      <c r="O67" s="3" t="s">
        <v>2428</v>
      </c>
    </row>
    <row r="68" spans="1:15" x14ac:dyDescent="0.25">
      <c r="A68" s="3" t="s">
        <v>13</v>
      </c>
      <c r="B68" s="3" t="s">
        <v>29</v>
      </c>
      <c r="C68" s="3">
        <f>SUM(prb_adultes_202309[[#This Row],[Visuel]:[Autres]])</f>
        <v>11991</v>
      </c>
      <c r="D68">
        <v>128</v>
      </c>
      <c r="E68">
        <v>72</v>
      </c>
      <c r="F68">
        <v>2813</v>
      </c>
      <c r="G68">
        <v>5222</v>
      </c>
      <c r="H68">
        <v>3437</v>
      </c>
      <c r="I68">
        <v>319</v>
      </c>
      <c r="J68">
        <v>658</v>
      </c>
      <c r="K68">
        <v>5561</v>
      </c>
      <c r="L68">
        <v>6430</v>
      </c>
      <c r="M68">
        <v>282</v>
      </c>
      <c r="N68" s="3" t="s">
        <v>2429</v>
      </c>
      <c r="O68" s="3" t="s">
        <v>2430</v>
      </c>
    </row>
    <row r="69" spans="1:15" x14ac:dyDescent="0.25">
      <c r="A69" s="3" t="s">
        <v>13</v>
      </c>
      <c r="B69" s="3" t="s">
        <v>30</v>
      </c>
      <c r="C69" s="3">
        <f>SUM(prb_adultes_202309[[#This Row],[Visuel]:[Autres]])</f>
        <v>2964</v>
      </c>
      <c r="D69">
        <v>46</v>
      </c>
      <c r="E69">
        <v>16</v>
      </c>
      <c r="F69">
        <v>694</v>
      </c>
      <c r="G69">
        <v>1255</v>
      </c>
      <c r="H69">
        <v>843</v>
      </c>
      <c r="I69">
        <v>110</v>
      </c>
      <c r="J69">
        <v>56</v>
      </c>
      <c r="K69">
        <v>1341</v>
      </c>
      <c r="L69">
        <v>1623</v>
      </c>
      <c r="M69">
        <v>50</v>
      </c>
      <c r="N69" s="3" t="s">
        <v>2431</v>
      </c>
      <c r="O69" s="3" t="s">
        <v>2432</v>
      </c>
    </row>
    <row r="70" spans="1:15" x14ac:dyDescent="0.25">
      <c r="A70" s="3" t="s">
        <v>13</v>
      </c>
      <c r="B70" s="3" t="s">
        <v>31</v>
      </c>
      <c r="C70" s="3">
        <f>SUM(prb_adultes_202309[[#This Row],[Visuel]:[Autres]])</f>
        <v>112</v>
      </c>
      <c r="D70">
        <v>1</v>
      </c>
      <c r="E70">
        <v>1</v>
      </c>
      <c r="F70">
        <v>41</v>
      </c>
      <c r="G70">
        <v>43</v>
      </c>
      <c r="H70">
        <v>20</v>
      </c>
      <c r="I70">
        <v>6</v>
      </c>
      <c r="J70">
        <v>6</v>
      </c>
      <c r="K70">
        <v>42</v>
      </c>
      <c r="L70">
        <v>70</v>
      </c>
      <c r="M70">
        <v>5</v>
      </c>
      <c r="N70" s="3" t="s">
        <v>2433</v>
      </c>
      <c r="O70" s="3" t="s">
        <v>2434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E8B-2188-4623-8E9C-2EE251D16CF1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SUM(prb_adultes_202308[[#This Row],[Visuel]:[Autres]])</f>
        <v>78712</v>
      </c>
      <c r="D2">
        <v>760</v>
      </c>
      <c r="E2">
        <v>397</v>
      </c>
      <c r="F2">
        <v>18058</v>
      </c>
      <c r="G2">
        <v>35795</v>
      </c>
      <c r="H2">
        <v>21065</v>
      </c>
      <c r="I2">
        <v>2637</v>
      </c>
      <c r="J2">
        <v>5952</v>
      </c>
      <c r="K2">
        <v>34530</v>
      </c>
      <c r="L2">
        <v>44182</v>
      </c>
      <c r="M2">
        <v>1771</v>
      </c>
      <c r="N2" s="3" t="s">
        <v>2163</v>
      </c>
      <c r="O2" s="3" t="s">
        <v>2164</v>
      </c>
    </row>
    <row r="3" spans="1:15" x14ac:dyDescent="0.25">
      <c r="A3" s="3" t="s">
        <v>11</v>
      </c>
      <c r="B3" s="3" t="s">
        <v>2</v>
      </c>
      <c r="C3" s="3">
        <f>SUM(prb_adultes_202308[[#This Row],[Visuel]:[Autres]])</f>
        <v>3034</v>
      </c>
      <c r="D3">
        <v>68</v>
      </c>
      <c r="E3">
        <v>28</v>
      </c>
      <c r="F3">
        <v>554</v>
      </c>
      <c r="G3">
        <v>924</v>
      </c>
      <c r="H3">
        <v>1338</v>
      </c>
      <c r="I3">
        <v>122</v>
      </c>
      <c r="J3">
        <v>380</v>
      </c>
      <c r="K3">
        <v>1636</v>
      </c>
      <c r="L3">
        <v>1398</v>
      </c>
      <c r="M3">
        <v>9</v>
      </c>
      <c r="N3" s="3" t="s">
        <v>2165</v>
      </c>
      <c r="O3" s="3" t="s">
        <v>2166</v>
      </c>
    </row>
    <row r="4" spans="1:15" x14ac:dyDescent="0.25">
      <c r="A4" s="3" t="s">
        <v>11</v>
      </c>
      <c r="B4" s="3" t="s">
        <v>3</v>
      </c>
      <c r="C4" s="3">
        <f>SUM(prb_adultes_202308[[#This Row],[Visuel]:[Autres]])</f>
        <v>1689</v>
      </c>
      <c r="D4">
        <v>29</v>
      </c>
      <c r="E4">
        <v>28</v>
      </c>
      <c r="F4">
        <v>206</v>
      </c>
      <c r="G4">
        <v>642</v>
      </c>
      <c r="H4">
        <v>746</v>
      </c>
      <c r="I4">
        <v>38</v>
      </c>
      <c r="J4">
        <v>288</v>
      </c>
      <c r="K4">
        <v>1438</v>
      </c>
      <c r="L4">
        <v>251</v>
      </c>
      <c r="M4">
        <v>10</v>
      </c>
      <c r="N4" s="3" t="s">
        <v>2167</v>
      </c>
      <c r="O4" s="3" t="s">
        <v>2168</v>
      </c>
    </row>
    <row r="5" spans="1:15" x14ac:dyDescent="0.25">
      <c r="A5" s="3" t="s">
        <v>11</v>
      </c>
      <c r="B5" s="3" t="s">
        <v>4</v>
      </c>
      <c r="C5" s="3">
        <f>SUM(prb_adultes_202308[[#This Row],[Visuel]:[Autres]])</f>
        <v>793</v>
      </c>
      <c r="D5">
        <v>25</v>
      </c>
      <c r="E5">
        <v>15</v>
      </c>
      <c r="F5">
        <v>103</v>
      </c>
      <c r="G5">
        <v>229</v>
      </c>
      <c r="H5">
        <v>397</v>
      </c>
      <c r="I5">
        <v>24</v>
      </c>
      <c r="J5">
        <v>305</v>
      </c>
      <c r="K5">
        <v>325</v>
      </c>
      <c r="L5">
        <v>468</v>
      </c>
      <c r="M5">
        <v>3</v>
      </c>
      <c r="N5" s="3" t="s">
        <v>2169</v>
      </c>
      <c r="O5" s="3" t="s">
        <v>2170</v>
      </c>
    </row>
    <row r="6" spans="1:15" x14ac:dyDescent="0.25">
      <c r="A6" s="3" t="s">
        <v>12</v>
      </c>
      <c r="B6" s="3" t="s">
        <v>5</v>
      </c>
      <c r="C6" s="3">
        <f>SUM(prb_adultes_202308[[#This Row],[Visuel]:[Autres]])</f>
        <v>80401</v>
      </c>
      <c r="D6">
        <v>789</v>
      </c>
      <c r="E6">
        <v>425</v>
      </c>
      <c r="F6">
        <v>18264</v>
      </c>
      <c r="G6">
        <v>36437</v>
      </c>
      <c r="H6">
        <v>21811</v>
      </c>
      <c r="I6">
        <v>2675</v>
      </c>
      <c r="J6">
        <v>6240</v>
      </c>
      <c r="K6">
        <v>35968</v>
      </c>
      <c r="L6">
        <v>44433</v>
      </c>
      <c r="M6">
        <v>1781</v>
      </c>
      <c r="N6" s="3" t="s">
        <v>2171</v>
      </c>
      <c r="O6" s="3" t="s">
        <v>2172</v>
      </c>
    </row>
    <row r="7" spans="1:15" x14ac:dyDescent="0.25">
      <c r="A7" s="3" t="s">
        <v>12</v>
      </c>
      <c r="B7" s="3" t="s">
        <v>6</v>
      </c>
      <c r="C7" s="3">
        <f>SUM(prb_adultes_202308[[#This Row],[Visuel]:[Autres]])</f>
        <v>2418</v>
      </c>
      <c r="D7">
        <v>62</v>
      </c>
      <c r="E7">
        <v>19</v>
      </c>
      <c r="F7">
        <v>306</v>
      </c>
      <c r="G7">
        <v>687</v>
      </c>
      <c r="H7">
        <v>1246</v>
      </c>
      <c r="I7">
        <v>98</v>
      </c>
      <c r="J7">
        <v>528</v>
      </c>
      <c r="K7">
        <v>1214</v>
      </c>
      <c r="L7">
        <v>1204</v>
      </c>
      <c r="M7">
        <v>6</v>
      </c>
      <c r="N7" s="3" t="s">
        <v>2173</v>
      </c>
      <c r="O7" s="3" t="s">
        <v>2174</v>
      </c>
    </row>
    <row r="8" spans="1:15" x14ac:dyDescent="0.25">
      <c r="A8" s="3" t="s">
        <v>12</v>
      </c>
      <c r="B8" s="3" t="s">
        <v>7</v>
      </c>
      <c r="C8" s="3">
        <f>SUM(prb_adultes_202308[[#This Row],[Visuel]:[Autres]])</f>
        <v>1036</v>
      </c>
      <c r="D8">
        <v>25</v>
      </c>
      <c r="E8">
        <v>18</v>
      </c>
      <c r="F8">
        <v>301</v>
      </c>
      <c r="G8">
        <v>345</v>
      </c>
      <c r="H8">
        <v>318</v>
      </c>
      <c r="I8">
        <v>29</v>
      </c>
      <c r="J8">
        <v>82</v>
      </c>
      <c r="K8">
        <v>525</v>
      </c>
      <c r="L8">
        <v>511</v>
      </c>
      <c r="M8">
        <v>3</v>
      </c>
      <c r="N8" s="3" t="s">
        <v>2175</v>
      </c>
      <c r="O8" s="3" t="s">
        <v>2176</v>
      </c>
    </row>
    <row r="9" spans="1:15" x14ac:dyDescent="0.25">
      <c r="A9" s="3" t="s">
        <v>12</v>
      </c>
      <c r="B9" s="3" t="s">
        <v>8</v>
      </c>
      <c r="C9" s="3">
        <f>SUM(prb_adultes_202308[[#This Row],[Visuel]:[Autres]])</f>
        <v>373</v>
      </c>
      <c r="D9">
        <v>6</v>
      </c>
      <c r="E9">
        <v>6</v>
      </c>
      <c r="F9">
        <v>50</v>
      </c>
      <c r="G9">
        <v>121</v>
      </c>
      <c r="H9">
        <v>171</v>
      </c>
      <c r="I9">
        <v>19</v>
      </c>
      <c r="J9">
        <v>75</v>
      </c>
      <c r="K9">
        <v>222</v>
      </c>
      <c r="L9">
        <v>151</v>
      </c>
      <c r="M9">
        <v>3</v>
      </c>
      <c r="N9" s="3" t="s">
        <v>2177</v>
      </c>
      <c r="O9" s="3" t="s">
        <v>2178</v>
      </c>
    </row>
    <row r="10" spans="1:15" x14ac:dyDescent="0.25">
      <c r="A10" s="3" t="s">
        <v>81</v>
      </c>
      <c r="B10" s="3" t="s">
        <v>61</v>
      </c>
      <c r="C10" s="3">
        <f>SUM(prb_adultes_202308[[#This Row],[Visuel]:[Autres]])</f>
        <v>46299</v>
      </c>
      <c r="D10">
        <v>502</v>
      </c>
      <c r="E10">
        <v>222</v>
      </c>
      <c r="F10">
        <v>10145</v>
      </c>
      <c r="G10">
        <v>22144</v>
      </c>
      <c r="H10">
        <v>11751</v>
      </c>
      <c r="I10">
        <v>1535</v>
      </c>
      <c r="J10">
        <v>3701</v>
      </c>
      <c r="K10">
        <v>0</v>
      </c>
      <c r="L10">
        <v>46299</v>
      </c>
      <c r="M10">
        <v>1122</v>
      </c>
      <c r="N10" s="3" t="s">
        <v>2179</v>
      </c>
      <c r="O10" s="3" t="s">
        <v>2180</v>
      </c>
    </row>
    <row r="11" spans="1:15" x14ac:dyDescent="0.25">
      <c r="A11" s="3" t="s">
        <v>81</v>
      </c>
      <c r="B11" s="3" t="s">
        <v>60</v>
      </c>
      <c r="C11" s="3">
        <f>SUM(prb_adultes_202308[[#This Row],[Visuel]:[Autres]])</f>
        <v>37929</v>
      </c>
      <c r="D11">
        <v>380</v>
      </c>
      <c r="E11">
        <v>246</v>
      </c>
      <c r="F11">
        <v>8776</v>
      </c>
      <c r="G11">
        <v>15446</v>
      </c>
      <c r="H11">
        <v>11795</v>
      </c>
      <c r="I11">
        <v>1286</v>
      </c>
      <c r="J11">
        <v>3224</v>
      </c>
      <c r="K11">
        <v>37929</v>
      </c>
      <c r="L11">
        <v>0</v>
      </c>
      <c r="M11">
        <v>671</v>
      </c>
      <c r="N11" s="3" t="s">
        <v>2181</v>
      </c>
      <c r="O11" s="3" t="s">
        <v>2182</v>
      </c>
    </row>
    <row r="12" spans="1:15" x14ac:dyDescent="0.25">
      <c r="A12" s="3" t="s">
        <v>86</v>
      </c>
      <c r="B12" s="3" t="s">
        <v>87</v>
      </c>
      <c r="C12" s="3">
        <f>SUM(prb_adultes_202308[[#This Row],[Visuel]:[Autres]])</f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157</v>
      </c>
      <c r="J12">
        <v>9</v>
      </c>
      <c r="K12">
        <v>53</v>
      </c>
      <c r="L12">
        <v>104</v>
      </c>
      <c r="M12">
        <v>157</v>
      </c>
      <c r="N12" s="3" t="s">
        <v>2183</v>
      </c>
      <c r="O12" s="3" t="s">
        <v>2184</v>
      </c>
    </row>
    <row r="13" spans="1:15" x14ac:dyDescent="0.25">
      <c r="A13" s="3" t="s">
        <v>86</v>
      </c>
      <c r="B13" s="3" t="s">
        <v>90</v>
      </c>
      <c r="C13" s="3">
        <f>SUM(prb_adultes_202308[[#This Row],[Visuel]:[Autres]])</f>
        <v>1636</v>
      </c>
      <c r="D13">
        <v>8</v>
      </c>
      <c r="E13">
        <v>6</v>
      </c>
      <c r="F13">
        <v>479</v>
      </c>
      <c r="G13">
        <v>653</v>
      </c>
      <c r="H13">
        <v>182</v>
      </c>
      <c r="I13">
        <v>308</v>
      </c>
      <c r="J13">
        <v>95</v>
      </c>
      <c r="K13">
        <v>618</v>
      </c>
      <c r="L13">
        <v>1018</v>
      </c>
      <c r="M13">
        <v>1636</v>
      </c>
      <c r="N13" s="3" t="s">
        <v>2185</v>
      </c>
      <c r="O13" s="3" t="s">
        <v>2186</v>
      </c>
    </row>
    <row r="14" spans="1:15" x14ac:dyDescent="0.25">
      <c r="A14" s="3" t="s">
        <v>86</v>
      </c>
      <c r="B14" s="3" t="s">
        <v>93</v>
      </c>
      <c r="C14" s="3">
        <f>SUM(prb_adultes_202308[[#This Row],[Visuel]:[Autres]])</f>
        <v>5863</v>
      </c>
      <c r="D14">
        <v>40</v>
      </c>
      <c r="E14">
        <v>28</v>
      </c>
      <c r="F14">
        <v>2205</v>
      </c>
      <c r="G14">
        <v>2493</v>
      </c>
      <c r="H14">
        <v>1040</v>
      </c>
      <c r="I14">
        <v>57</v>
      </c>
      <c r="J14">
        <v>404</v>
      </c>
      <c r="K14">
        <v>2154</v>
      </c>
      <c r="L14">
        <v>3709</v>
      </c>
      <c r="M14">
        <v>0</v>
      </c>
      <c r="N14" s="3" t="s">
        <v>2187</v>
      </c>
      <c r="O14" s="3" t="s">
        <v>2188</v>
      </c>
    </row>
    <row r="15" spans="1:15" x14ac:dyDescent="0.25">
      <c r="A15" s="3" t="s">
        <v>86</v>
      </c>
      <c r="B15" s="3" t="s">
        <v>96</v>
      </c>
      <c r="C15" s="3">
        <f>SUM(prb_adultes_202308[[#This Row],[Visuel]:[Autres]])</f>
        <v>6290</v>
      </c>
      <c r="D15">
        <v>41</v>
      </c>
      <c r="E15">
        <v>31</v>
      </c>
      <c r="F15">
        <v>2429</v>
      </c>
      <c r="G15">
        <v>2481</v>
      </c>
      <c r="H15">
        <v>1234</v>
      </c>
      <c r="I15">
        <v>74</v>
      </c>
      <c r="J15">
        <v>393</v>
      </c>
      <c r="K15">
        <v>2373</v>
      </c>
      <c r="L15">
        <v>3917</v>
      </c>
      <c r="M15">
        <v>0</v>
      </c>
      <c r="N15" s="3" t="s">
        <v>2189</v>
      </c>
      <c r="O15" s="3" t="s">
        <v>2190</v>
      </c>
    </row>
    <row r="16" spans="1:15" x14ac:dyDescent="0.25">
      <c r="A16" s="3" t="s">
        <v>86</v>
      </c>
      <c r="B16" s="3" t="s">
        <v>99</v>
      </c>
      <c r="C16" s="3">
        <f>SUM(prb_adultes_202308[[#This Row],[Visuel]:[Autres]])</f>
        <v>6493</v>
      </c>
      <c r="D16">
        <v>80</v>
      </c>
      <c r="E16">
        <v>44</v>
      </c>
      <c r="F16">
        <v>2107</v>
      </c>
      <c r="G16">
        <v>2960</v>
      </c>
      <c r="H16">
        <v>1204</v>
      </c>
      <c r="I16">
        <v>98</v>
      </c>
      <c r="J16">
        <v>526</v>
      </c>
      <c r="K16">
        <v>2474</v>
      </c>
      <c r="L16">
        <v>4019</v>
      </c>
      <c r="M16">
        <v>0</v>
      </c>
      <c r="N16" s="3" t="s">
        <v>2191</v>
      </c>
      <c r="O16" s="3" t="s">
        <v>2192</v>
      </c>
    </row>
    <row r="17" spans="1:15" x14ac:dyDescent="0.25">
      <c r="A17" s="3" t="s">
        <v>86</v>
      </c>
      <c r="B17" s="3" t="s">
        <v>102</v>
      </c>
      <c r="C17" s="3">
        <f>SUM(prb_adultes_202308[[#This Row],[Visuel]:[Autres]])</f>
        <v>7818</v>
      </c>
      <c r="D17">
        <v>74</v>
      </c>
      <c r="E17">
        <v>38</v>
      </c>
      <c r="F17">
        <v>2136</v>
      </c>
      <c r="G17">
        <v>3778</v>
      </c>
      <c r="H17">
        <v>1663</v>
      </c>
      <c r="I17">
        <v>129</v>
      </c>
      <c r="J17">
        <v>589</v>
      </c>
      <c r="K17">
        <v>3100</v>
      </c>
      <c r="L17">
        <v>4718</v>
      </c>
      <c r="M17">
        <v>0</v>
      </c>
      <c r="N17" s="3" t="s">
        <v>2193</v>
      </c>
      <c r="O17" s="3" t="s">
        <v>2194</v>
      </c>
    </row>
    <row r="18" spans="1:15" x14ac:dyDescent="0.25">
      <c r="A18" s="3" t="s">
        <v>86</v>
      </c>
      <c r="B18" s="3" t="s">
        <v>105</v>
      </c>
      <c r="C18" s="3">
        <f>SUM(prb_adultes_202308[[#This Row],[Visuel]:[Autres]])</f>
        <v>8675</v>
      </c>
      <c r="D18">
        <v>88</v>
      </c>
      <c r="E18">
        <v>51</v>
      </c>
      <c r="F18">
        <v>2164</v>
      </c>
      <c r="G18">
        <v>4100</v>
      </c>
      <c r="H18">
        <v>2046</v>
      </c>
      <c r="I18">
        <v>226</v>
      </c>
      <c r="J18">
        <v>713</v>
      </c>
      <c r="K18">
        <v>3771</v>
      </c>
      <c r="L18">
        <v>4904</v>
      </c>
      <c r="M18">
        <v>0</v>
      </c>
      <c r="N18" s="3" t="s">
        <v>2195</v>
      </c>
      <c r="O18" s="3" t="s">
        <v>2196</v>
      </c>
    </row>
    <row r="19" spans="1:15" x14ac:dyDescent="0.25">
      <c r="A19" s="3" t="s">
        <v>86</v>
      </c>
      <c r="B19" s="3" t="s">
        <v>108</v>
      </c>
      <c r="C19" s="3">
        <f>SUM(prb_adultes_202308[[#This Row],[Visuel]:[Autres]])</f>
        <v>10161</v>
      </c>
      <c r="D19">
        <v>111</v>
      </c>
      <c r="E19">
        <v>52</v>
      </c>
      <c r="F19">
        <v>2061</v>
      </c>
      <c r="G19">
        <v>4679</v>
      </c>
      <c r="H19">
        <v>2944</v>
      </c>
      <c r="I19">
        <v>314</v>
      </c>
      <c r="J19">
        <v>937</v>
      </c>
      <c r="K19">
        <v>4861</v>
      </c>
      <c r="L19">
        <v>5300</v>
      </c>
      <c r="M19">
        <v>0</v>
      </c>
      <c r="N19" s="3" t="s">
        <v>2197</v>
      </c>
      <c r="O19" s="3" t="s">
        <v>2198</v>
      </c>
    </row>
    <row r="20" spans="1:15" x14ac:dyDescent="0.25">
      <c r="A20" s="3" t="s">
        <v>86</v>
      </c>
      <c r="B20" s="3" t="s">
        <v>111</v>
      </c>
      <c r="C20" s="3">
        <f>SUM(prb_adultes_202308[[#This Row],[Visuel]:[Autres]])</f>
        <v>37135</v>
      </c>
      <c r="D20">
        <v>440</v>
      </c>
      <c r="E20">
        <v>218</v>
      </c>
      <c r="F20">
        <v>5340</v>
      </c>
      <c r="G20">
        <v>16446</v>
      </c>
      <c r="H20">
        <v>13233</v>
      </c>
      <c r="I20">
        <v>1458</v>
      </c>
      <c r="J20">
        <v>3259</v>
      </c>
      <c r="K20">
        <v>18525</v>
      </c>
      <c r="L20">
        <v>18610</v>
      </c>
      <c r="M20">
        <v>0</v>
      </c>
      <c r="N20" s="3" t="s">
        <v>2199</v>
      </c>
      <c r="O20" s="3" t="s">
        <v>2200</v>
      </c>
    </row>
    <row r="21" spans="1:15" x14ac:dyDescent="0.25">
      <c r="A21" s="3" t="s">
        <v>86</v>
      </c>
      <c r="B21" s="3" t="s">
        <v>114</v>
      </c>
      <c r="C21" s="3">
        <f>SUM(prb_adultes_202308[[#This Row],[Visuel]:[Autres]])</f>
        <v>15174</v>
      </c>
      <c r="D21">
        <v>106</v>
      </c>
      <c r="E21">
        <v>74</v>
      </c>
      <c r="F21">
        <v>5547</v>
      </c>
      <c r="G21">
        <v>6148</v>
      </c>
      <c r="H21">
        <v>2687</v>
      </c>
      <c r="I21">
        <v>612</v>
      </c>
      <c r="J21">
        <v>997</v>
      </c>
      <c r="K21">
        <v>5675</v>
      </c>
      <c r="L21">
        <v>9499</v>
      </c>
      <c r="M21">
        <v>1793</v>
      </c>
      <c r="N21" s="3" t="s">
        <v>2201</v>
      </c>
      <c r="O21" s="3" t="s">
        <v>2202</v>
      </c>
    </row>
    <row r="22" spans="1:15" x14ac:dyDescent="0.25">
      <c r="A22" s="3" t="s">
        <v>86</v>
      </c>
      <c r="B22" s="3" t="s">
        <v>117</v>
      </c>
      <c r="C22" s="3">
        <f>SUM(prb_adultes_202308[[#This Row],[Visuel]:[Autres]])</f>
        <v>69054</v>
      </c>
      <c r="D22">
        <v>776</v>
      </c>
      <c r="E22">
        <v>394</v>
      </c>
      <c r="F22">
        <v>13374</v>
      </c>
      <c r="G22">
        <v>31442</v>
      </c>
      <c r="H22">
        <v>20859</v>
      </c>
      <c r="I22">
        <v>2209</v>
      </c>
      <c r="J22">
        <v>5928</v>
      </c>
      <c r="K22">
        <v>32254</v>
      </c>
      <c r="L22">
        <v>36800</v>
      </c>
      <c r="M22">
        <v>0</v>
      </c>
      <c r="N22" s="3" t="s">
        <v>2203</v>
      </c>
      <c r="O22" s="3" t="s">
        <v>2204</v>
      </c>
    </row>
    <row r="23" spans="1:15" x14ac:dyDescent="0.25">
      <c r="A23" s="3" t="s">
        <v>120</v>
      </c>
      <c r="B23" s="3" t="s">
        <v>121</v>
      </c>
      <c r="C23" s="3">
        <f>SUM(prb_adultes_202308[[#This Row],[Visuel]:[Autres]])</f>
        <v>7448</v>
      </c>
      <c r="D23">
        <v>77</v>
      </c>
      <c r="E23">
        <v>60</v>
      </c>
      <c r="F23">
        <v>3228</v>
      </c>
      <c r="G23">
        <v>2199</v>
      </c>
      <c r="H23">
        <v>1703</v>
      </c>
      <c r="I23">
        <v>181</v>
      </c>
      <c r="J23">
        <v>635</v>
      </c>
      <c r="K23">
        <v>3263</v>
      </c>
      <c r="L23">
        <v>4185</v>
      </c>
      <c r="M23">
        <v>315</v>
      </c>
      <c r="N23" s="3" t="s">
        <v>2205</v>
      </c>
      <c r="O23" s="3" t="s">
        <v>2206</v>
      </c>
    </row>
    <row r="24" spans="1:15" x14ac:dyDescent="0.25">
      <c r="A24" s="3" t="s">
        <v>120</v>
      </c>
      <c r="B24" s="3" t="s">
        <v>124</v>
      </c>
      <c r="C24" s="3">
        <f>SUM(prb_adultes_202308[[#This Row],[Visuel]:[Autres]])</f>
        <v>26788</v>
      </c>
      <c r="D24">
        <v>287</v>
      </c>
      <c r="E24">
        <v>172</v>
      </c>
      <c r="F24">
        <v>3863</v>
      </c>
      <c r="G24">
        <v>13257</v>
      </c>
      <c r="H24">
        <v>8665</v>
      </c>
      <c r="I24">
        <v>544</v>
      </c>
      <c r="J24">
        <v>1470</v>
      </c>
      <c r="K24">
        <v>11972</v>
      </c>
      <c r="L24">
        <v>14816</v>
      </c>
      <c r="M24">
        <v>292</v>
      </c>
      <c r="N24" s="3" t="s">
        <v>2207</v>
      </c>
      <c r="O24" s="3" t="s">
        <v>2208</v>
      </c>
    </row>
    <row r="25" spans="1:15" x14ac:dyDescent="0.25">
      <c r="A25" s="3" t="s">
        <v>120</v>
      </c>
      <c r="B25" s="3" t="s">
        <v>127</v>
      </c>
      <c r="C25" s="3">
        <f>SUM(prb_adultes_202308[[#This Row],[Visuel]:[Autres]])</f>
        <v>14591</v>
      </c>
      <c r="D25">
        <v>184</v>
      </c>
      <c r="E25">
        <v>86</v>
      </c>
      <c r="F25">
        <v>760</v>
      </c>
      <c r="G25">
        <v>8253</v>
      </c>
      <c r="H25">
        <v>4828</v>
      </c>
      <c r="I25">
        <v>480</v>
      </c>
      <c r="J25">
        <v>1240</v>
      </c>
      <c r="K25">
        <v>6991</v>
      </c>
      <c r="L25">
        <v>7600</v>
      </c>
      <c r="M25">
        <v>65</v>
      </c>
      <c r="N25" s="3" t="s">
        <v>2209</v>
      </c>
      <c r="O25" s="3" t="s">
        <v>2210</v>
      </c>
    </row>
    <row r="26" spans="1:15" x14ac:dyDescent="0.25">
      <c r="A26" s="3" t="s">
        <v>120</v>
      </c>
      <c r="B26" s="3" t="s">
        <v>130</v>
      </c>
      <c r="C26" s="3">
        <f>SUM(prb_adultes_202308[[#This Row],[Visuel]:[Autres]])</f>
        <v>5105</v>
      </c>
      <c r="D26">
        <v>48</v>
      </c>
      <c r="E26">
        <v>24</v>
      </c>
      <c r="F26">
        <v>30</v>
      </c>
      <c r="G26">
        <v>3435</v>
      </c>
      <c r="H26">
        <v>1390</v>
      </c>
      <c r="I26">
        <v>178</v>
      </c>
      <c r="J26">
        <v>562</v>
      </c>
      <c r="K26">
        <v>2544</v>
      </c>
      <c r="L26">
        <v>2561</v>
      </c>
      <c r="M26">
        <v>0</v>
      </c>
      <c r="N26" s="3" t="s">
        <v>2211</v>
      </c>
      <c r="O26" s="3" t="s">
        <v>2212</v>
      </c>
    </row>
    <row r="27" spans="1:15" x14ac:dyDescent="0.25">
      <c r="A27" s="3" t="s">
        <v>120</v>
      </c>
      <c r="B27" s="3" t="s">
        <v>133</v>
      </c>
      <c r="C27" s="3">
        <f>SUM(prb_adultes_202308[[#This Row],[Visuel]:[Autres]])</f>
        <v>3007</v>
      </c>
      <c r="D27">
        <v>39</v>
      </c>
      <c r="E27">
        <v>14</v>
      </c>
      <c r="F27">
        <v>7</v>
      </c>
      <c r="G27">
        <v>2125</v>
      </c>
      <c r="H27">
        <v>730</v>
      </c>
      <c r="I27">
        <v>92</v>
      </c>
      <c r="J27">
        <v>628</v>
      </c>
      <c r="K27">
        <v>1450</v>
      </c>
      <c r="L27">
        <v>1557</v>
      </c>
      <c r="M27">
        <v>0</v>
      </c>
      <c r="N27" s="3" t="s">
        <v>2213</v>
      </c>
      <c r="O27" s="3" t="s">
        <v>2214</v>
      </c>
    </row>
    <row r="28" spans="1:15" x14ac:dyDescent="0.25">
      <c r="A28" s="3" t="s">
        <v>120</v>
      </c>
      <c r="B28" s="3" t="s">
        <v>136</v>
      </c>
      <c r="C28" s="3">
        <f>SUM(prb_adultes_202308[[#This Row],[Visuel]:[Autres]])</f>
        <v>27289</v>
      </c>
      <c r="D28">
        <v>247</v>
      </c>
      <c r="E28">
        <v>112</v>
      </c>
      <c r="F28">
        <v>11033</v>
      </c>
      <c r="G28">
        <v>8321</v>
      </c>
      <c r="H28">
        <v>6230</v>
      </c>
      <c r="I28">
        <v>1346</v>
      </c>
      <c r="J28">
        <v>2390</v>
      </c>
      <c r="K28">
        <v>11709</v>
      </c>
      <c r="L28">
        <v>15580</v>
      </c>
      <c r="M28">
        <v>1121</v>
      </c>
      <c r="N28" s="3" t="s">
        <v>2215</v>
      </c>
      <c r="O28" s="3" t="s">
        <v>2216</v>
      </c>
    </row>
    <row r="29" spans="1:15" x14ac:dyDescent="0.25">
      <c r="A29" s="3" t="s">
        <v>139</v>
      </c>
      <c r="B29" s="3" t="s">
        <v>140</v>
      </c>
      <c r="C29" s="3">
        <f>SUM(prb_adultes_202308[[#This Row],[Visuel]:[Autres]])</f>
        <v>37883</v>
      </c>
      <c r="D29">
        <v>423</v>
      </c>
      <c r="E29">
        <v>259</v>
      </c>
      <c r="F29">
        <v>7456</v>
      </c>
      <c r="G29">
        <v>17362</v>
      </c>
      <c r="H29">
        <v>11550</v>
      </c>
      <c r="I29">
        <v>833</v>
      </c>
      <c r="J29">
        <v>2732</v>
      </c>
      <c r="K29">
        <v>16951</v>
      </c>
      <c r="L29">
        <v>20932</v>
      </c>
      <c r="M29">
        <v>645</v>
      </c>
      <c r="N29" s="3" t="s">
        <v>2217</v>
      </c>
      <c r="O29" s="3" t="s">
        <v>2218</v>
      </c>
    </row>
    <row r="30" spans="1:15" x14ac:dyDescent="0.25">
      <c r="A30" s="3" t="s">
        <v>139</v>
      </c>
      <c r="B30" s="3" t="s">
        <v>143</v>
      </c>
      <c r="C30" s="3">
        <f>SUM(prb_adultes_202308[[#This Row],[Visuel]:[Autres]])</f>
        <v>9700</v>
      </c>
      <c r="D30">
        <v>112</v>
      </c>
      <c r="E30">
        <v>49</v>
      </c>
      <c r="F30">
        <v>309</v>
      </c>
      <c r="G30">
        <v>5973</v>
      </c>
      <c r="H30">
        <v>2945</v>
      </c>
      <c r="I30">
        <v>312</v>
      </c>
      <c r="J30">
        <v>646</v>
      </c>
      <c r="K30">
        <v>4652</v>
      </c>
      <c r="L30">
        <v>5048</v>
      </c>
      <c r="M30">
        <v>25</v>
      </c>
      <c r="N30" s="3" t="s">
        <v>2219</v>
      </c>
      <c r="O30" s="3" t="s">
        <v>2220</v>
      </c>
    </row>
    <row r="31" spans="1:15" x14ac:dyDescent="0.25">
      <c r="A31" s="3" t="s">
        <v>139</v>
      </c>
      <c r="B31" s="3" t="s">
        <v>146</v>
      </c>
      <c r="C31" s="3">
        <f>SUM(prb_adultes_202308[[#This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102</v>
      </c>
      <c r="K31">
        <v>1379</v>
      </c>
      <c r="L31">
        <v>1445</v>
      </c>
      <c r="M31">
        <v>2</v>
      </c>
      <c r="N31" s="3" t="s">
        <v>2221</v>
      </c>
      <c r="O31" s="3" t="s">
        <v>2222</v>
      </c>
    </row>
    <row r="32" spans="1:15" x14ac:dyDescent="0.25">
      <c r="A32" s="3" t="s">
        <v>139</v>
      </c>
      <c r="B32" s="3" t="s">
        <v>149</v>
      </c>
      <c r="C32" s="3">
        <f>SUM(prb_adultes_202308[[#This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18</v>
      </c>
      <c r="K32">
        <v>109</v>
      </c>
      <c r="L32">
        <v>167</v>
      </c>
      <c r="M32">
        <v>0</v>
      </c>
      <c r="N32" s="3" t="s">
        <v>2223</v>
      </c>
      <c r="O32" s="3" t="s">
        <v>2224</v>
      </c>
    </row>
    <row r="33" spans="1:15" x14ac:dyDescent="0.25">
      <c r="A33" s="3" t="s">
        <v>139</v>
      </c>
      <c r="B33" s="3" t="s">
        <v>152</v>
      </c>
      <c r="C33" s="3">
        <f>SUM(prb_adultes_202308[[#This Row],[Visuel]:[Autres]])</f>
        <v>751</v>
      </c>
      <c r="D33">
        <v>8</v>
      </c>
      <c r="E33">
        <v>4</v>
      </c>
      <c r="F33">
        <v>0</v>
      </c>
      <c r="G33">
        <v>446</v>
      </c>
      <c r="H33">
        <v>257</v>
      </c>
      <c r="I33">
        <v>36</v>
      </c>
      <c r="J33">
        <v>70</v>
      </c>
      <c r="K33">
        <v>386</v>
      </c>
      <c r="L33">
        <v>365</v>
      </c>
      <c r="M33">
        <v>0</v>
      </c>
      <c r="N33" s="3" t="s">
        <v>2225</v>
      </c>
      <c r="O33" s="3" t="s">
        <v>2226</v>
      </c>
    </row>
    <row r="34" spans="1:15" x14ac:dyDescent="0.25">
      <c r="A34" s="3" t="s">
        <v>139</v>
      </c>
      <c r="B34" s="3" t="s">
        <v>155</v>
      </c>
      <c r="C34" s="3">
        <f>SUM(prb_adultes_202308[[#This Row],[Visuel]:[Autres]])</f>
        <v>960</v>
      </c>
      <c r="D34">
        <v>7</v>
      </c>
      <c r="E34">
        <v>3</v>
      </c>
      <c r="F34">
        <v>6</v>
      </c>
      <c r="G34">
        <v>729</v>
      </c>
      <c r="H34">
        <v>192</v>
      </c>
      <c r="I34">
        <v>23</v>
      </c>
      <c r="J34">
        <v>104</v>
      </c>
      <c r="K34">
        <v>457</v>
      </c>
      <c r="L34">
        <v>503</v>
      </c>
      <c r="M34">
        <v>0</v>
      </c>
      <c r="N34" s="3" t="s">
        <v>2227</v>
      </c>
      <c r="O34" s="3" t="s">
        <v>2228</v>
      </c>
    </row>
    <row r="35" spans="1:15" x14ac:dyDescent="0.25">
      <c r="A35" s="3" t="s">
        <v>139</v>
      </c>
      <c r="B35" s="3" t="s">
        <v>158</v>
      </c>
      <c r="C35" s="3">
        <f>SUM(prb_adultes_202308[[#This Row],[Visuel]:[Autres]])</f>
        <v>1079</v>
      </c>
      <c r="D35">
        <v>9</v>
      </c>
      <c r="E35">
        <v>10</v>
      </c>
      <c r="F35">
        <v>4</v>
      </c>
      <c r="G35">
        <v>724</v>
      </c>
      <c r="H35">
        <v>292</v>
      </c>
      <c r="I35">
        <v>40</v>
      </c>
      <c r="J35">
        <v>92</v>
      </c>
      <c r="K35">
        <v>583</v>
      </c>
      <c r="L35">
        <v>496</v>
      </c>
      <c r="M35">
        <v>0</v>
      </c>
      <c r="N35" s="3" t="s">
        <v>2229</v>
      </c>
      <c r="O35" s="3" t="s">
        <v>2230</v>
      </c>
    </row>
    <row r="36" spans="1:15" x14ac:dyDescent="0.25">
      <c r="A36" s="3" t="s">
        <v>139</v>
      </c>
      <c r="B36" s="3" t="s">
        <v>161</v>
      </c>
      <c r="C36" s="3">
        <f>SUM(prb_adultes_202308[[#This Row],[Visuel]:[Autres]])</f>
        <v>355</v>
      </c>
      <c r="D36">
        <v>1</v>
      </c>
      <c r="E36">
        <v>1</v>
      </c>
      <c r="F36">
        <v>0</v>
      </c>
      <c r="G36">
        <v>254</v>
      </c>
      <c r="H36">
        <v>86</v>
      </c>
      <c r="I36">
        <v>13</v>
      </c>
      <c r="J36">
        <v>51</v>
      </c>
      <c r="K36">
        <v>180</v>
      </c>
      <c r="L36">
        <v>175</v>
      </c>
      <c r="M36">
        <v>0</v>
      </c>
      <c r="N36" s="3" t="s">
        <v>2231</v>
      </c>
      <c r="O36" s="3" t="s">
        <v>2232</v>
      </c>
    </row>
    <row r="37" spans="1:15" x14ac:dyDescent="0.25">
      <c r="A37" s="3" t="s">
        <v>139</v>
      </c>
      <c r="B37" s="3" t="s">
        <v>164</v>
      </c>
      <c r="C37" s="3">
        <f>SUM(prb_adultes_202308[[#This Row],[Visuel]:[Autres]])</f>
        <v>1162</v>
      </c>
      <c r="D37">
        <v>13</v>
      </c>
      <c r="E37">
        <v>5</v>
      </c>
      <c r="F37">
        <v>4</v>
      </c>
      <c r="G37">
        <v>833</v>
      </c>
      <c r="H37">
        <v>264</v>
      </c>
      <c r="I37">
        <v>43</v>
      </c>
      <c r="J37">
        <v>231</v>
      </c>
      <c r="K37">
        <v>596</v>
      </c>
      <c r="L37">
        <v>566</v>
      </c>
      <c r="M37">
        <v>0</v>
      </c>
      <c r="N37" s="3" t="s">
        <v>2233</v>
      </c>
      <c r="O37" s="3" t="s">
        <v>2234</v>
      </c>
    </row>
    <row r="38" spans="1:15" x14ac:dyDescent="0.25">
      <c r="A38" s="3" t="s">
        <v>139</v>
      </c>
      <c r="B38" s="3" t="s">
        <v>167</v>
      </c>
      <c r="C38" s="3">
        <f>SUM(prb_adultes_202308[[#This Row],[Visuel]:[Autres]])</f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57</v>
      </c>
      <c r="K38">
        <v>103</v>
      </c>
      <c r="L38">
        <v>107</v>
      </c>
      <c r="M38">
        <v>0</v>
      </c>
      <c r="N38" s="3" t="s">
        <v>2235</v>
      </c>
      <c r="O38" s="3" t="s">
        <v>2236</v>
      </c>
    </row>
    <row r="39" spans="1:15" x14ac:dyDescent="0.25">
      <c r="A39" s="3" t="s">
        <v>139</v>
      </c>
      <c r="B39" s="3" t="s">
        <v>170</v>
      </c>
      <c r="C39" s="3">
        <f>SUM(prb_adultes_202308[[#This Row],[Visuel]:[Autres]])</f>
        <v>29028</v>
      </c>
      <c r="D39">
        <v>275</v>
      </c>
      <c r="E39">
        <v>121</v>
      </c>
      <c r="F39">
        <v>11048</v>
      </c>
      <c r="G39">
        <v>9462</v>
      </c>
      <c r="H39">
        <v>6721</v>
      </c>
      <c r="I39">
        <v>1401</v>
      </c>
      <c r="J39">
        <v>2822</v>
      </c>
      <c r="K39">
        <v>12533</v>
      </c>
      <c r="L39">
        <v>16495</v>
      </c>
      <c r="M39">
        <v>1121</v>
      </c>
      <c r="N39" s="3" t="s">
        <v>2237</v>
      </c>
      <c r="O39" s="3" t="s">
        <v>2238</v>
      </c>
    </row>
    <row r="40" spans="1:15" x14ac:dyDescent="0.25">
      <c r="A40" s="3" t="s">
        <v>173</v>
      </c>
      <c r="B40" s="3" t="s">
        <v>174</v>
      </c>
      <c r="C40" s="3">
        <f>SUM(prb_adultes_202308[[#This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4</v>
      </c>
      <c r="M40">
        <v>4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SUM(prb_adultes_202308[[#This Row],[Visuel]:[Autres]])</f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37</v>
      </c>
      <c r="J41">
        <v>2</v>
      </c>
      <c r="K41">
        <v>19</v>
      </c>
      <c r="L41">
        <v>18</v>
      </c>
      <c r="M41">
        <v>27</v>
      </c>
      <c r="N41" s="3" t="s">
        <v>2239</v>
      </c>
      <c r="O41" s="3" t="s">
        <v>2240</v>
      </c>
    </row>
    <row r="42" spans="1:15" x14ac:dyDescent="0.25">
      <c r="A42" s="3" t="s">
        <v>173</v>
      </c>
      <c r="B42" s="3" t="s">
        <v>180</v>
      </c>
      <c r="C42" s="3">
        <f>SUM(prb_adultes_202308[[#This Row],[Visuel]:[Autres]])</f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67</v>
      </c>
      <c r="J42">
        <v>3</v>
      </c>
      <c r="K42">
        <v>21</v>
      </c>
      <c r="L42">
        <v>46</v>
      </c>
      <c r="M42">
        <v>52</v>
      </c>
      <c r="N42" s="3" t="s">
        <v>2241</v>
      </c>
      <c r="O42" s="3" t="s">
        <v>2242</v>
      </c>
    </row>
    <row r="43" spans="1:15" x14ac:dyDescent="0.25">
      <c r="A43" s="3" t="s">
        <v>173</v>
      </c>
      <c r="B43" s="3" t="s">
        <v>183</v>
      </c>
      <c r="C43" s="3">
        <f>SUM(prb_adultes_202308[[#This Row],[Visuel]:[Autres]])</f>
        <v>116</v>
      </c>
      <c r="D43">
        <v>0</v>
      </c>
      <c r="E43">
        <v>0</v>
      </c>
      <c r="F43">
        <v>1</v>
      </c>
      <c r="G43">
        <v>4</v>
      </c>
      <c r="H43">
        <v>7</v>
      </c>
      <c r="I43">
        <v>104</v>
      </c>
      <c r="J43">
        <v>6</v>
      </c>
      <c r="K43">
        <v>52</v>
      </c>
      <c r="L43">
        <v>64</v>
      </c>
      <c r="M43">
        <v>70</v>
      </c>
      <c r="N43" s="3" t="s">
        <v>2243</v>
      </c>
      <c r="O43" s="3" t="s">
        <v>2244</v>
      </c>
    </row>
    <row r="44" spans="1:15" x14ac:dyDescent="0.25">
      <c r="A44" s="3" t="s">
        <v>173</v>
      </c>
      <c r="B44" s="3" t="s">
        <v>186</v>
      </c>
      <c r="C44" s="3">
        <f>SUM(prb_adultes_202308[[#This Row],[Visuel]:[Autres]])</f>
        <v>342</v>
      </c>
      <c r="D44">
        <v>1</v>
      </c>
      <c r="E44">
        <v>0</v>
      </c>
      <c r="F44">
        <v>2</v>
      </c>
      <c r="G44">
        <v>27</v>
      </c>
      <c r="H44">
        <v>20</v>
      </c>
      <c r="I44">
        <v>292</v>
      </c>
      <c r="J44">
        <v>25</v>
      </c>
      <c r="K44">
        <v>141</v>
      </c>
      <c r="L44">
        <v>201</v>
      </c>
      <c r="M44">
        <v>219</v>
      </c>
      <c r="N44" s="3" t="s">
        <v>2245</v>
      </c>
      <c r="O44" s="3" t="s">
        <v>2246</v>
      </c>
    </row>
    <row r="45" spans="1:15" x14ac:dyDescent="0.25">
      <c r="A45" s="3" t="s">
        <v>173</v>
      </c>
      <c r="B45" s="3" t="s">
        <v>189</v>
      </c>
      <c r="C45" s="3">
        <f>SUM(prb_adultes_202308[[#This Row],[Visuel]:[Autres]])</f>
        <v>9044</v>
      </c>
      <c r="D45">
        <v>88</v>
      </c>
      <c r="E45">
        <v>55</v>
      </c>
      <c r="F45">
        <v>2156</v>
      </c>
      <c r="G45">
        <v>3921</v>
      </c>
      <c r="H45">
        <v>2271</v>
      </c>
      <c r="I45">
        <v>553</v>
      </c>
      <c r="J45">
        <v>1204</v>
      </c>
      <c r="K45">
        <v>3568</v>
      </c>
      <c r="L45">
        <v>5476</v>
      </c>
      <c r="M45">
        <v>1421</v>
      </c>
      <c r="N45" s="3" t="s">
        <v>2247</v>
      </c>
      <c r="O45" s="3" t="s">
        <v>2248</v>
      </c>
    </row>
    <row r="46" spans="1:15" x14ac:dyDescent="0.25">
      <c r="A46" s="3" t="s">
        <v>173</v>
      </c>
      <c r="B46" s="3" t="s">
        <v>192</v>
      </c>
      <c r="C46" s="3">
        <f>SUM(prb_adultes_202308[[#This Row],[Visuel]:[Autres]])</f>
        <v>74618</v>
      </c>
      <c r="D46">
        <v>793</v>
      </c>
      <c r="E46">
        <v>413</v>
      </c>
      <c r="F46">
        <v>16762</v>
      </c>
      <c r="G46">
        <v>33638</v>
      </c>
      <c r="H46">
        <v>21248</v>
      </c>
      <c r="I46">
        <v>1764</v>
      </c>
      <c r="J46">
        <v>5685</v>
      </c>
      <c r="K46">
        <v>34128</v>
      </c>
      <c r="L46">
        <v>40490</v>
      </c>
      <c r="M46">
        <v>0</v>
      </c>
      <c r="N46" s="3" t="s">
        <v>2249</v>
      </c>
      <c r="O46" s="3" t="s">
        <v>2250</v>
      </c>
    </row>
    <row r="47" spans="1:15" x14ac:dyDescent="0.25">
      <c r="A47" s="3" t="s">
        <v>195</v>
      </c>
      <c r="B47" s="3" t="s">
        <v>53</v>
      </c>
      <c r="C47" s="3">
        <f>SUM(prb_adultes_202308[[#This Row],[Visuel]:[Autres]])</f>
        <v>882</v>
      </c>
      <c r="D47">
        <v>882</v>
      </c>
      <c r="E47">
        <v>0</v>
      </c>
      <c r="F47">
        <v>0</v>
      </c>
      <c r="G47">
        <v>0</v>
      </c>
      <c r="H47">
        <v>0</v>
      </c>
      <c r="I47">
        <v>0</v>
      </c>
      <c r="J47">
        <v>128</v>
      </c>
      <c r="K47">
        <v>380</v>
      </c>
      <c r="L47">
        <v>502</v>
      </c>
      <c r="M47">
        <v>8</v>
      </c>
      <c r="N47" s="3" t="s">
        <v>2251</v>
      </c>
      <c r="O47" s="3" t="s">
        <v>2252</v>
      </c>
    </row>
    <row r="48" spans="1:15" x14ac:dyDescent="0.25">
      <c r="A48" s="3" t="s">
        <v>195</v>
      </c>
      <c r="B48" s="3" t="s">
        <v>198</v>
      </c>
      <c r="C48" s="3">
        <f>SUM(prb_adultes_202308[[#This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72</v>
      </c>
      <c r="K48">
        <v>246</v>
      </c>
      <c r="L48">
        <v>222</v>
      </c>
      <c r="M48">
        <v>6</v>
      </c>
      <c r="N48" s="3" t="s">
        <v>2253</v>
      </c>
      <c r="O48" s="3" t="s">
        <v>2254</v>
      </c>
    </row>
    <row r="49" spans="1:15" x14ac:dyDescent="0.25">
      <c r="A49" s="3" t="s">
        <v>195</v>
      </c>
      <c r="B49" s="3" t="s">
        <v>201</v>
      </c>
      <c r="C49" s="3">
        <f>SUM(prb_adultes_202308[[#This Row],[Visuel]:[Autres]])</f>
        <v>18921</v>
      </c>
      <c r="D49">
        <v>0</v>
      </c>
      <c r="E49">
        <v>0</v>
      </c>
      <c r="F49">
        <v>18921</v>
      </c>
      <c r="G49">
        <v>0</v>
      </c>
      <c r="H49">
        <v>0</v>
      </c>
      <c r="I49">
        <v>0</v>
      </c>
      <c r="J49">
        <v>862</v>
      </c>
      <c r="K49">
        <v>8776</v>
      </c>
      <c r="L49">
        <v>10145</v>
      </c>
      <c r="M49">
        <v>479</v>
      </c>
      <c r="N49" s="3" t="s">
        <v>2255</v>
      </c>
      <c r="O49" s="3" t="s">
        <v>2256</v>
      </c>
    </row>
    <row r="50" spans="1:15" x14ac:dyDescent="0.25">
      <c r="A50" s="3" t="s">
        <v>195</v>
      </c>
      <c r="B50" s="3" t="s">
        <v>204</v>
      </c>
      <c r="C50" s="3">
        <f>SUM(prb_adultes_202308[[#This Row],[Visuel]:[Autres]])</f>
        <v>37590</v>
      </c>
      <c r="D50">
        <v>0</v>
      </c>
      <c r="E50">
        <v>0</v>
      </c>
      <c r="F50">
        <v>0</v>
      </c>
      <c r="G50">
        <v>37590</v>
      </c>
      <c r="H50">
        <v>0</v>
      </c>
      <c r="I50">
        <v>0</v>
      </c>
      <c r="J50">
        <v>3293</v>
      </c>
      <c r="K50">
        <v>15446</v>
      </c>
      <c r="L50">
        <v>22144</v>
      </c>
      <c r="M50">
        <v>653</v>
      </c>
      <c r="N50" s="3" t="s">
        <v>2257</v>
      </c>
      <c r="O50" s="3" t="s">
        <v>2258</v>
      </c>
    </row>
    <row r="51" spans="1:15" x14ac:dyDescent="0.25">
      <c r="A51" s="3" t="s">
        <v>195</v>
      </c>
      <c r="B51" s="3" t="s">
        <v>57</v>
      </c>
      <c r="C51" s="3">
        <f>SUM(prb_adultes_202308[[#This Row],[Visuel]:[Autres]])</f>
        <v>23546</v>
      </c>
      <c r="D51">
        <v>0</v>
      </c>
      <c r="E51">
        <v>0</v>
      </c>
      <c r="F51">
        <v>0</v>
      </c>
      <c r="G51">
        <v>0</v>
      </c>
      <c r="H51">
        <v>23546</v>
      </c>
      <c r="I51">
        <v>0</v>
      </c>
      <c r="J51">
        <v>2361</v>
      </c>
      <c r="K51">
        <v>11795</v>
      </c>
      <c r="L51">
        <v>11751</v>
      </c>
      <c r="M51">
        <v>182</v>
      </c>
      <c r="N51" s="3" t="s">
        <v>2259</v>
      </c>
      <c r="O51" s="3" t="s">
        <v>2260</v>
      </c>
    </row>
    <row r="52" spans="1:15" x14ac:dyDescent="0.25">
      <c r="A52" s="3" t="s">
        <v>195</v>
      </c>
      <c r="B52" s="3" t="s">
        <v>58</v>
      </c>
      <c r="C52" s="3">
        <f>SUM(prb_adultes_202308[[#This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209</v>
      </c>
      <c r="K52">
        <v>1286</v>
      </c>
      <c r="L52">
        <v>1535</v>
      </c>
      <c r="M52">
        <v>465</v>
      </c>
      <c r="N52" s="3" t="s">
        <v>2261</v>
      </c>
      <c r="O52" s="3" t="s">
        <v>2262</v>
      </c>
    </row>
    <row r="53" spans="1:15" x14ac:dyDescent="0.25">
      <c r="A53" s="3" t="s">
        <v>13</v>
      </c>
      <c r="B53" s="3" t="s">
        <v>14</v>
      </c>
      <c r="C53" s="3">
        <f>SUM(prb_adultes_202308[[#This Row],[Visuel]:[Autres]])</f>
        <v>2716</v>
      </c>
      <c r="D53">
        <v>17</v>
      </c>
      <c r="E53">
        <v>9</v>
      </c>
      <c r="F53">
        <v>713</v>
      </c>
      <c r="G53">
        <v>1124</v>
      </c>
      <c r="H53">
        <v>770</v>
      </c>
      <c r="I53">
        <v>83</v>
      </c>
      <c r="J53">
        <v>12</v>
      </c>
      <c r="K53">
        <v>1206</v>
      </c>
      <c r="L53">
        <v>1510</v>
      </c>
      <c r="M53">
        <v>54</v>
      </c>
      <c r="N53" s="3" t="s">
        <v>2263</v>
      </c>
      <c r="O53" s="3" t="s">
        <v>2264</v>
      </c>
    </row>
    <row r="54" spans="1:15" x14ac:dyDescent="0.25">
      <c r="A54" s="3" t="s">
        <v>13</v>
      </c>
      <c r="B54" s="3" t="s">
        <v>15</v>
      </c>
      <c r="C54" s="3">
        <f>SUM(prb_adultes_202308[[#This Row],[Visuel]:[Autres]])</f>
        <v>3353</v>
      </c>
      <c r="D54">
        <v>30</v>
      </c>
      <c r="E54">
        <v>18</v>
      </c>
      <c r="F54">
        <v>858</v>
      </c>
      <c r="G54">
        <v>1316</v>
      </c>
      <c r="H54">
        <v>1016</v>
      </c>
      <c r="I54">
        <v>115</v>
      </c>
      <c r="J54">
        <v>21</v>
      </c>
      <c r="K54">
        <v>1556</v>
      </c>
      <c r="L54">
        <v>1797</v>
      </c>
      <c r="M54">
        <v>80</v>
      </c>
      <c r="N54" s="3" t="s">
        <v>2265</v>
      </c>
      <c r="O54" s="3" t="s">
        <v>2266</v>
      </c>
    </row>
    <row r="55" spans="1:15" x14ac:dyDescent="0.25">
      <c r="A55" s="3" t="s">
        <v>13</v>
      </c>
      <c r="B55" s="3" t="s">
        <v>16</v>
      </c>
      <c r="C55" s="3">
        <f>SUM(prb_adultes_202308[[#This Row],[Visuel]:[Autres]])</f>
        <v>6810</v>
      </c>
      <c r="D55">
        <v>74</v>
      </c>
      <c r="E55">
        <v>27</v>
      </c>
      <c r="F55">
        <v>1469</v>
      </c>
      <c r="G55">
        <v>3383</v>
      </c>
      <c r="H55">
        <v>1604</v>
      </c>
      <c r="I55">
        <v>253</v>
      </c>
      <c r="J55">
        <v>209</v>
      </c>
      <c r="K55">
        <v>2977</v>
      </c>
      <c r="L55">
        <v>3833</v>
      </c>
      <c r="M55">
        <v>108</v>
      </c>
      <c r="N55" s="3" t="s">
        <v>2267</v>
      </c>
      <c r="O55" s="3" t="s">
        <v>2268</v>
      </c>
    </row>
    <row r="56" spans="1:15" x14ac:dyDescent="0.25">
      <c r="A56" s="3" t="s">
        <v>13</v>
      </c>
      <c r="B56" s="3" t="s">
        <v>17</v>
      </c>
      <c r="C56" s="3">
        <f>SUM(prb_adultes_202308[[#This Row],[Visuel]:[Autres]])</f>
        <v>4121</v>
      </c>
      <c r="D56">
        <v>33</v>
      </c>
      <c r="E56">
        <v>22</v>
      </c>
      <c r="F56">
        <v>955</v>
      </c>
      <c r="G56">
        <v>1859</v>
      </c>
      <c r="H56">
        <v>1133</v>
      </c>
      <c r="I56">
        <v>119</v>
      </c>
      <c r="J56">
        <v>66</v>
      </c>
      <c r="K56">
        <v>1896</v>
      </c>
      <c r="L56">
        <v>2225</v>
      </c>
      <c r="M56">
        <v>65</v>
      </c>
      <c r="N56" s="3" t="s">
        <v>2269</v>
      </c>
      <c r="O56" s="3" t="s">
        <v>2270</v>
      </c>
    </row>
    <row r="57" spans="1:15" x14ac:dyDescent="0.25">
      <c r="A57" s="3" t="s">
        <v>13</v>
      </c>
      <c r="B57" s="3" t="s">
        <v>18</v>
      </c>
      <c r="C57" s="3">
        <f>SUM(prb_adultes_202308[[#This Row],[Visuel]:[Autres]])</f>
        <v>6126</v>
      </c>
      <c r="D57">
        <v>62</v>
      </c>
      <c r="E57">
        <v>31</v>
      </c>
      <c r="F57">
        <v>1538</v>
      </c>
      <c r="G57">
        <v>2603</v>
      </c>
      <c r="H57">
        <v>1678</v>
      </c>
      <c r="I57">
        <v>214</v>
      </c>
      <c r="J57">
        <v>231</v>
      </c>
      <c r="K57">
        <v>2747</v>
      </c>
      <c r="L57">
        <v>3379</v>
      </c>
      <c r="M57">
        <v>131</v>
      </c>
      <c r="N57" s="3" t="s">
        <v>2271</v>
      </c>
      <c r="O57" s="3" t="s">
        <v>2272</v>
      </c>
    </row>
    <row r="58" spans="1:15" x14ac:dyDescent="0.25">
      <c r="A58" s="3" t="s">
        <v>13</v>
      </c>
      <c r="B58" s="3" t="s">
        <v>19</v>
      </c>
      <c r="C58" s="3">
        <f>SUM(prb_adultes_202308[[#This Row],[Visuel]:[Autres]])</f>
        <v>20821</v>
      </c>
      <c r="D58">
        <v>243</v>
      </c>
      <c r="E58">
        <v>143</v>
      </c>
      <c r="F58">
        <v>3516</v>
      </c>
      <c r="G58">
        <v>10575</v>
      </c>
      <c r="H58">
        <v>5718</v>
      </c>
      <c r="I58">
        <v>626</v>
      </c>
      <c r="J58">
        <v>4502</v>
      </c>
      <c r="K58">
        <v>8984</v>
      </c>
      <c r="L58">
        <v>11837</v>
      </c>
      <c r="M58">
        <v>377</v>
      </c>
      <c r="N58" s="3" t="s">
        <v>2273</v>
      </c>
      <c r="O58" s="3" t="s">
        <v>2274</v>
      </c>
    </row>
    <row r="59" spans="1:15" x14ac:dyDescent="0.25">
      <c r="A59" s="3" t="s">
        <v>13</v>
      </c>
      <c r="B59" s="3" t="s">
        <v>20</v>
      </c>
      <c r="C59" s="3">
        <f>SUM(prb_adultes_202308[[#This Row],[Visuel]:[Autres]])</f>
        <v>3975</v>
      </c>
      <c r="D59">
        <v>43</v>
      </c>
      <c r="E59">
        <v>23</v>
      </c>
      <c r="F59">
        <v>909</v>
      </c>
      <c r="G59">
        <v>1686</v>
      </c>
      <c r="H59">
        <v>1137</v>
      </c>
      <c r="I59">
        <v>177</v>
      </c>
      <c r="J59">
        <v>191</v>
      </c>
      <c r="K59">
        <v>1873</v>
      </c>
      <c r="L59">
        <v>2102</v>
      </c>
      <c r="M59">
        <v>88</v>
      </c>
      <c r="N59" s="3" t="s">
        <v>2275</v>
      </c>
      <c r="O59" s="3" t="s">
        <v>2276</v>
      </c>
    </row>
    <row r="60" spans="1:15" x14ac:dyDescent="0.25">
      <c r="A60" s="3" t="s">
        <v>13</v>
      </c>
      <c r="B60" s="3" t="s">
        <v>21</v>
      </c>
      <c r="C60" s="3">
        <f>SUM(prb_adultes_202308[[#This Row],[Visuel]:[Autres]])</f>
        <v>1525</v>
      </c>
      <c r="D60">
        <v>18</v>
      </c>
      <c r="E60">
        <v>7</v>
      </c>
      <c r="F60">
        <v>437</v>
      </c>
      <c r="G60">
        <v>556</v>
      </c>
      <c r="H60">
        <v>444</v>
      </c>
      <c r="I60">
        <v>63</v>
      </c>
      <c r="J60">
        <v>7</v>
      </c>
      <c r="K60">
        <v>706</v>
      </c>
      <c r="L60">
        <v>819</v>
      </c>
      <c r="M60">
        <v>30</v>
      </c>
      <c r="N60" s="3" t="s">
        <v>2277</v>
      </c>
      <c r="O60" s="3" t="s">
        <v>2278</v>
      </c>
    </row>
    <row r="61" spans="1:15" x14ac:dyDescent="0.25">
      <c r="A61" s="3" t="s">
        <v>13</v>
      </c>
      <c r="B61" s="3" t="s">
        <v>22</v>
      </c>
      <c r="C61" s="3">
        <f>SUM(prb_adultes_202308[[#This Row],[Visuel]:[Autres]])</f>
        <v>854</v>
      </c>
      <c r="D61">
        <v>11</v>
      </c>
      <c r="E61">
        <v>5</v>
      </c>
      <c r="F61">
        <v>231</v>
      </c>
      <c r="G61">
        <v>326</v>
      </c>
      <c r="H61">
        <v>256</v>
      </c>
      <c r="I61">
        <v>25</v>
      </c>
      <c r="J61">
        <v>7</v>
      </c>
      <c r="K61">
        <v>370</v>
      </c>
      <c r="L61">
        <v>484</v>
      </c>
      <c r="M61">
        <v>14</v>
      </c>
      <c r="N61" s="3" t="s">
        <v>2279</v>
      </c>
      <c r="O61" s="3" t="s">
        <v>2280</v>
      </c>
    </row>
    <row r="62" spans="1:15" x14ac:dyDescent="0.25">
      <c r="A62" s="3" t="s">
        <v>13</v>
      </c>
      <c r="B62" s="3" t="s">
        <v>23</v>
      </c>
      <c r="C62" s="3">
        <f>SUM(prb_adultes_202308[[#This Row],[Visuel]:[Autres]])</f>
        <v>241</v>
      </c>
      <c r="D62">
        <v>3</v>
      </c>
      <c r="E62">
        <v>0</v>
      </c>
      <c r="F62">
        <v>44</v>
      </c>
      <c r="G62">
        <v>107</v>
      </c>
      <c r="H62">
        <v>73</v>
      </c>
      <c r="I62">
        <v>14</v>
      </c>
      <c r="J62">
        <v>1</v>
      </c>
      <c r="K62">
        <v>90</v>
      </c>
      <c r="L62">
        <v>151</v>
      </c>
      <c r="M62">
        <v>3</v>
      </c>
      <c r="N62" s="3" t="s">
        <v>2281</v>
      </c>
      <c r="O62" s="3" t="s">
        <v>2282</v>
      </c>
    </row>
    <row r="63" spans="1:15" x14ac:dyDescent="0.25">
      <c r="A63" s="3" t="s">
        <v>13</v>
      </c>
      <c r="B63" s="3" t="s">
        <v>24</v>
      </c>
      <c r="C63" s="3">
        <f>SUM(prb_adultes_202308[[#This Row],[Visuel]:[Autres]])</f>
        <v>1479</v>
      </c>
      <c r="D63">
        <v>20</v>
      </c>
      <c r="E63">
        <v>9</v>
      </c>
      <c r="F63">
        <v>385</v>
      </c>
      <c r="G63">
        <v>534</v>
      </c>
      <c r="H63">
        <v>479</v>
      </c>
      <c r="I63">
        <v>52</v>
      </c>
      <c r="J63">
        <v>9</v>
      </c>
      <c r="K63">
        <v>681</v>
      </c>
      <c r="L63">
        <v>798</v>
      </c>
      <c r="M63">
        <v>29</v>
      </c>
      <c r="N63" s="3" t="s">
        <v>2283</v>
      </c>
      <c r="O63" s="3" t="s">
        <v>2284</v>
      </c>
    </row>
    <row r="64" spans="1:15" x14ac:dyDescent="0.25">
      <c r="A64" s="3" t="s">
        <v>13</v>
      </c>
      <c r="B64" s="3" t="s">
        <v>25</v>
      </c>
      <c r="C64" s="3">
        <f>SUM(prb_adultes_202308[[#This Row],[Visuel]:[Autres]])</f>
        <v>3796</v>
      </c>
      <c r="D64">
        <v>32</v>
      </c>
      <c r="E64">
        <v>15</v>
      </c>
      <c r="F64">
        <v>1104</v>
      </c>
      <c r="G64">
        <v>1505</v>
      </c>
      <c r="H64">
        <v>989</v>
      </c>
      <c r="I64">
        <v>151</v>
      </c>
      <c r="J64">
        <v>39</v>
      </c>
      <c r="K64">
        <v>1732</v>
      </c>
      <c r="L64">
        <v>2064</v>
      </c>
      <c r="M64">
        <v>77</v>
      </c>
      <c r="N64" s="3" t="s">
        <v>2285</v>
      </c>
      <c r="O64" s="3" t="s">
        <v>2286</v>
      </c>
    </row>
    <row r="65" spans="1:15" x14ac:dyDescent="0.25">
      <c r="A65" s="3" t="s">
        <v>13</v>
      </c>
      <c r="B65" s="3" t="s">
        <v>26</v>
      </c>
      <c r="C65" s="3">
        <f>SUM(prb_adultes_202308[[#This Row],[Visuel]:[Autres]])</f>
        <v>3112</v>
      </c>
      <c r="D65">
        <v>36</v>
      </c>
      <c r="E65">
        <v>23</v>
      </c>
      <c r="F65">
        <v>764</v>
      </c>
      <c r="G65">
        <v>1291</v>
      </c>
      <c r="H65">
        <v>897</v>
      </c>
      <c r="I65">
        <v>101</v>
      </c>
      <c r="J65">
        <v>627</v>
      </c>
      <c r="K65">
        <v>1431</v>
      </c>
      <c r="L65">
        <v>1681</v>
      </c>
      <c r="M65">
        <v>105</v>
      </c>
      <c r="N65" s="3" t="s">
        <v>2287</v>
      </c>
      <c r="O65" s="3" t="s">
        <v>2288</v>
      </c>
    </row>
    <row r="66" spans="1:15" x14ac:dyDescent="0.25">
      <c r="A66" s="3" t="s">
        <v>13</v>
      </c>
      <c r="B66" s="3" t="s">
        <v>27</v>
      </c>
      <c r="C66" s="3">
        <f>SUM(prb_adultes_202308[[#This Row],[Visuel]:[Autres]])</f>
        <v>4638</v>
      </c>
      <c r="D66">
        <v>50</v>
      </c>
      <c r="E66">
        <v>24</v>
      </c>
      <c r="F66">
        <v>1139</v>
      </c>
      <c r="G66">
        <v>1819</v>
      </c>
      <c r="H66">
        <v>1414</v>
      </c>
      <c r="I66">
        <v>192</v>
      </c>
      <c r="J66">
        <v>123</v>
      </c>
      <c r="K66">
        <v>2138</v>
      </c>
      <c r="L66">
        <v>2500</v>
      </c>
      <c r="M66">
        <v>145</v>
      </c>
      <c r="N66" s="3" t="s">
        <v>2289</v>
      </c>
      <c r="O66" s="3" t="s">
        <v>2290</v>
      </c>
    </row>
    <row r="67" spans="1:15" x14ac:dyDescent="0.25">
      <c r="A67" s="3" t="s">
        <v>13</v>
      </c>
      <c r="B67" s="3" t="s">
        <v>28</v>
      </c>
      <c r="C67" s="3">
        <f>SUM(prb_adultes_202308[[#This Row],[Visuel]:[Autres]])</f>
        <v>5570</v>
      </c>
      <c r="D67">
        <v>35</v>
      </c>
      <c r="E67">
        <v>24</v>
      </c>
      <c r="F67">
        <v>1303</v>
      </c>
      <c r="G67">
        <v>2380</v>
      </c>
      <c r="H67">
        <v>1624</v>
      </c>
      <c r="I67">
        <v>204</v>
      </c>
      <c r="J67">
        <v>160</v>
      </c>
      <c r="K67">
        <v>2597</v>
      </c>
      <c r="L67">
        <v>2973</v>
      </c>
      <c r="M67">
        <v>140</v>
      </c>
      <c r="N67" s="3" t="s">
        <v>2291</v>
      </c>
      <c r="O67" s="3" t="s">
        <v>2292</v>
      </c>
    </row>
    <row r="68" spans="1:15" x14ac:dyDescent="0.25">
      <c r="A68" s="3" t="s">
        <v>13</v>
      </c>
      <c r="B68" s="3" t="s">
        <v>29</v>
      </c>
      <c r="C68" s="3">
        <f>SUM(prb_adultes_202308[[#This Row],[Visuel]:[Autres]])</f>
        <v>12015</v>
      </c>
      <c r="D68">
        <v>128</v>
      </c>
      <c r="E68">
        <v>71</v>
      </c>
      <c r="F68">
        <v>2819</v>
      </c>
      <c r="G68">
        <v>5229</v>
      </c>
      <c r="H68">
        <v>3452</v>
      </c>
      <c r="I68">
        <v>316</v>
      </c>
      <c r="J68">
        <v>659</v>
      </c>
      <c r="K68">
        <v>5567</v>
      </c>
      <c r="L68">
        <v>6448</v>
      </c>
      <c r="M68">
        <v>289</v>
      </c>
      <c r="N68" s="3" t="s">
        <v>2293</v>
      </c>
      <c r="O68" s="3" t="s">
        <v>2294</v>
      </c>
    </row>
    <row r="69" spans="1:15" x14ac:dyDescent="0.25">
      <c r="A69" s="3" t="s">
        <v>13</v>
      </c>
      <c r="B69" s="3" t="s">
        <v>30</v>
      </c>
      <c r="C69" s="3">
        <f>SUM(prb_adultes_202308[[#This Row],[Visuel]:[Autres]])</f>
        <v>2969</v>
      </c>
      <c r="D69">
        <v>46</v>
      </c>
      <c r="E69">
        <v>16</v>
      </c>
      <c r="F69">
        <v>696</v>
      </c>
      <c r="G69">
        <v>1257</v>
      </c>
      <c r="H69">
        <v>843</v>
      </c>
      <c r="I69">
        <v>111</v>
      </c>
      <c r="J69">
        <v>55</v>
      </c>
      <c r="K69">
        <v>1337</v>
      </c>
      <c r="L69">
        <v>1632</v>
      </c>
      <c r="M69">
        <v>53</v>
      </c>
      <c r="N69" s="3" t="s">
        <v>2295</v>
      </c>
      <c r="O69" s="3" t="s">
        <v>2296</v>
      </c>
    </row>
    <row r="70" spans="1:15" x14ac:dyDescent="0.25">
      <c r="A70" s="3" t="s">
        <v>13</v>
      </c>
      <c r="B70" s="3" t="s">
        <v>31</v>
      </c>
      <c r="C70" s="3">
        <f>SUM(prb_adultes_202308[[#This Row],[Visuel]:[Autres]])</f>
        <v>107</v>
      </c>
      <c r="D70">
        <v>1</v>
      </c>
      <c r="E70">
        <v>1</v>
      </c>
      <c r="F70">
        <v>41</v>
      </c>
      <c r="G70">
        <v>40</v>
      </c>
      <c r="H70">
        <v>19</v>
      </c>
      <c r="I70">
        <v>5</v>
      </c>
      <c r="J70">
        <v>6</v>
      </c>
      <c r="K70">
        <v>41</v>
      </c>
      <c r="L70">
        <v>66</v>
      </c>
      <c r="M70">
        <v>5</v>
      </c>
      <c r="N70" s="3" t="s">
        <v>2297</v>
      </c>
      <c r="O70" s="3" t="s">
        <v>2298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1E5C-6922-4E48-8346-4ED9DF53B650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SUM(prb_adultes_202307[[#This Row],[Visuel]:[Autres]])</f>
        <v>78833</v>
      </c>
      <c r="D2">
        <v>762</v>
      </c>
      <c r="E2">
        <v>401</v>
      </c>
      <c r="F2">
        <v>18090</v>
      </c>
      <c r="G2">
        <v>35834</v>
      </c>
      <c r="H2">
        <v>21107</v>
      </c>
      <c r="I2">
        <v>2639</v>
      </c>
      <c r="J2">
        <v>5925</v>
      </c>
      <c r="K2">
        <v>34590</v>
      </c>
      <c r="L2">
        <v>44243</v>
      </c>
      <c r="M2">
        <v>1785</v>
      </c>
      <c r="N2" s="3" t="s">
        <v>2026</v>
      </c>
      <c r="O2" s="3" t="s">
        <v>2027</v>
      </c>
    </row>
    <row r="3" spans="1:15" x14ac:dyDescent="0.25">
      <c r="A3" s="3" t="s">
        <v>11</v>
      </c>
      <c r="B3" s="3" t="s">
        <v>2</v>
      </c>
      <c r="C3" s="3">
        <f>SUM(prb_adultes_202307[[#This Row],[Visuel]:[Autres]])</f>
        <v>3022</v>
      </c>
      <c r="D3">
        <v>66</v>
      </c>
      <c r="E3">
        <v>27</v>
      </c>
      <c r="F3">
        <v>547</v>
      </c>
      <c r="G3">
        <v>920</v>
      </c>
      <c r="H3">
        <v>1339</v>
      </c>
      <c r="I3">
        <v>123</v>
      </c>
      <c r="J3">
        <v>381</v>
      </c>
      <c r="K3">
        <v>1622</v>
      </c>
      <c r="L3">
        <v>1400</v>
      </c>
      <c r="M3">
        <v>12</v>
      </c>
      <c r="N3" s="3" t="s">
        <v>2028</v>
      </c>
      <c r="O3" s="3" t="s">
        <v>2029</v>
      </c>
    </row>
    <row r="4" spans="1:15" x14ac:dyDescent="0.25">
      <c r="A4" s="3" t="s">
        <v>11</v>
      </c>
      <c r="B4" s="3" t="s">
        <v>3</v>
      </c>
      <c r="C4" s="3">
        <f>SUM(prb_adultes_202307[[#This Row],[Visuel]:[Autres]])</f>
        <v>1676</v>
      </c>
      <c r="D4">
        <v>29</v>
      </c>
      <c r="E4">
        <v>28</v>
      </c>
      <c r="F4">
        <v>203</v>
      </c>
      <c r="G4">
        <v>635</v>
      </c>
      <c r="H4">
        <v>746</v>
      </c>
      <c r="I4">
        <v>35</v>
      </c>
      <c r="J4">
        <v>288</v>
      </c>
      <c r="K4">
        <v>1427</v>
      </c>
      <c r="L4">
        <v>249</v>
      </c>
      <c r="M4">
        <v>10</v>
      </c>
      <c r="N4" s="3" t="s">
        <v>2030</v>
      </c>
      <c r="O4" s="3" t="s">
        <v>2031</v>
      </c>
    </row>
    <row r="5" spans="1:15" x14ac:dyDescent="0.25">
      <c r="A5" s="3" t="s">
        <v>11</v>
      </c>
      <c r="B5" s="3" t="s">
        <v>4</v>
      </c>
      <c r="C5" s="3">
        <f>SUM(prb_adultes_202307[[#This Row],[Visuel]:[Autres]])</f>
        <v>795</v>
      </c>
      <c r="D5">
        <v>26</v>
      </c>
      <c r="E5">
        <v>15</v>
      </c>
      <c r="F5">
        <v>106</v>
      </c>
      <c r="G5">
        <v>229</v>
      </c>
      <c r="H5">
        <v>394</v>
      </c>
      <c r="I5">
        <v>25</v>
      </c>
      <c r="J5">
        <v>306</v>
      </c>
      <c r="K5">
        <v>330</v>
      </c>
      <c r="L5">
        <v>465</v>
      </c>
      <c r="M5">
        <v>3</v>
      </c>
      <c r="N5" s="3" t="s">
        <v>2032</v>
      </c>
      <c r="O5" s="3" t="s">
        <v>2033</v>
      </c>
    </row>
    <row r="6" spans="1:15" x14ac:dyDescent="0.25">
      <c r="A6" s="3" t="s">
        <v>12</v>
      </c>
      <c r="B6" s="3" t="s">
        <v>5</v>
      </c>
      <c r="C6" s="3">
        <f>SUM(prb_adultes_202307[[#This Row],[Visuel]:[Autres]])</f>
        <v>80509</v>
      </c>
      <c r="D6">
        <v>791</v>
      </c>
      <c r="E6">
        <v>429</v>
      </c>
      <c r="F6">
        <v>18293</v>
      </c>
      <c r="G6">
        <v>36469</v>
      </c>
      <c r="H6">
        <v>21853</v>
      </c>
      <c r="I6">
        <v>2674</v>
      </c>
      <c r="J6">
        <v>6213</v>
      </c>
      <c r="K6">
        <v>36017</v>
      </c>
      <c r="L6">
        <v>44492</v>
      </c>
      <c r="M6">
        <v>1795</v>
      </c>
      <c r="N6" s="3" t="s">
        <v>2034</v>
      </c>
      <c r="O6" s="3" t="s">
        <v>2035</v>
      </c>
    </row>
    <row r="7" spans="1:15" x14ac:dyDescent="0.25">
      <c r="A7" s="3" t="s">
        <v>12</v>
      </c>
      <c r="B7" s="3" t="s">
        <v>6</v>
      </c>
      <c r="C7" s="3">
        <f>SUM(prb_adultes_202307[[#This Row],[Visuel]:[Autres]])</f>
        <v>2445</v>
      </c>
      <c r="D7">
        <v>61</v>
      </c>
      <c r="E7">
        <v>20</v>
      </c>
      <c r="F7">
        <v>312</v>
      </c>
      <c r="G7">
        <v>696</v>
      </c>
      <c r="H7">
        <v>1254</v>
      </c>
      <c r="I7">
        <v>102</v>
      </c>
      <c r="J7">
        <v>536</v>
      </c>
      <c r="K7">
        <v>1225</v>
      </c>
      <c r="L7">
        <v>1220</v>
      </c>
      <c r="M7">
        <v>10</v>
      </c>
      <c r="N7" s="3" t="s">
        <v>2036</v>
      </c>
      <c r="O7" s="3" t="s">
        <v>2037</v>
      </c>
    </row>
    <row r="8" spans="1:15" x14ac:dyDescent="0.25">
      <c r="A8" s="3" t="s">
        <v>12</v>
      </c>
      <c r="B8" s="3" t="s">
        <v>7</v>
      </c>
      <c r="C8" s="3">
        <f>SUM(prb_adultes_202307[[#This Row],[Visuel]:[Autres]])</f>
        <v>1026</v>
      </c>
      <c r="D8">
        <v>26</v>
      </c>
      <c r="E8">
        <v>18</v>
      </c>
      <c r="F8">
        <v>297</v>
      </c>
      <c r="G8">
        <v>341</v>
      </c>
      <c r="H8">
        <v>314</v>
      </c>
      <c r="I8">
        <v>30</v>
      </c>
      <c r="J8">
        <v>82</v>
      </c>
      <c r="K8">
        <v>520</v>
      </c>
      <c r="L8">
        <v>506</v>
      </c>
      <c r="M8">
        <v>3</v>
      </c>
      <c r="N8" s="3" t="s">
        <v>2038</v>
      </c>
      <c r="O8" s="3" t="s">
        <v>2039</v>
      </c>
    </row>
    <row r="9" spans="1:15" x14ac:dyDescent="0.25">
      <c r="A9" s="3" t="s">
        <v>12</v>
      </c>
      <c r="B9" s="3" t="s">
        <v>8</v>
      </c>
      <c r="C9" s="3">
        <f>SUM(prb_adultes_202307[[#This Row],[Visuel]:[Autres]])</f>
        <v>346</v>
      </c>
      <c r="D9">
        <v>5</v>
      </c>
      <c r="E9">
        <v>4</v>
      </c>
      <c r="F9">
        <v>44</v>
      </c>
      <c r="G9">
        <v>112</v>
      </c>
      <c r="H9">
        <v>165</v>
      </c>
      <c r="I9">
        <v>16</v>
      </c>
      <c r="J9">
        <v>69</v>
      </c>
      <c r="K9">
        <v>207</v>
      </c>
      <c r="L9">
        <v>139</v>
      </c>
      <c r="M9">
        <v>2</v>
      </c>
      <c r="N9" s="3" t="s">
        <v>2040</v>
      </c>
      <c r="O9" s="3" t="s">
        <v>2041</v>
      </c>
    </row>
    <row r="10" spans="1:15" x14ac:dyDescent="0.25">
      <c r="A10" s="3" t="s">
        <v>81</v>
      </c>
      <c r="B10" s="3" t="s">
        <v>61</v>
      </c>
      <c r="C10" s="3">
        <f>SUM(prb_adultes_202307[[#This Row],[Visuel]:[Autres]])</f>
        <v>46357</v>
      </c>
      <c r="D10">
        <v>503</v>
      </c>
      <c r="E10">
        <v>221</v>
      </c>
      <c r="F10">
        <v>10163</v>
      </c>
      <c r="G10">
        <v>22151</v>
      </c>
      <c r="H10">
        <v>11778</v>
      </c>
      <c r="I10">
        <v>1541</v>
      </c>
      <c r="J10">
        <v>3689</v>
      </c>
      <c r="K10">
        <v>0</v>
      </c>
      <c r="L10">
        <v>46357</v>
      </c>
      <c r="M10">
        <v>1131</v>
      </c>
      <c r="N10" s="3" t="s">
        <v>2042</v>
      </c>
      <c r="O10" s="3" t="s">
        <v>2043</v>
      </c>
    </row>
    <row r="11" spans="1:15" x14ac:dyDescent="0.25">
      <c r="A11" s="3" t="s">
        <v>81</v>
      </c>
      <c r="B11" s="3" t="s">
        <v>60</v>
      </c>
      <c r="C11" s="3">
        <f>SUM(prb_adultes_202307[[#This Row],[Visuel]:[Autres]])</f>
        <v>37969</v>
      </c>
      <c r="D11">
        <v>380</v>
      </c>
      <c r="E11">
        <v>250</v>
      </c>
      <c r="F11">
        <v>8783</v>
      </c>
      <c r="G11">
        <v>15467</v>
      </c>
      <c r="H11">
        <v>11808</v>
      </c>
      <c r="I11">
        <v>1281</v>
      </c>
      <c r="J11">
        <v>3211</v>
      </c>
      <c r="K11">
        <v>37969</v>
      </c>
      <c r="L11">
        <v>0</v>
      </c>
      <c r="M11">
        <v>679</v>
      </c>
      <c r="N11" s="3" t="s">
        <v>2044</v>
      </c>
      <c r="O11" s="3" t="s">
        <v>2045</v>
      </c>
    </row>
    <row r="12" spans="1:15" x14ac:dyDescent="0.25">
      <c r="A12" s="3" t="s">
        <v>86</v>
      </c>
      <c r="B12" s="3" t="s">
        <v>87</v>
      </c>
      <c r="C12" s="3">
        <f>SUM(prb_adultes_202307[[#This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51</v>
      </c>
      <c r="L12">
        <v>102</v>
      </c>
      <c r="M12">
        <v>153</v>
      </c>
      <c r="N12" s="3" t="s">
        <v>2046</v>
      </c>
      <c r="O12" s="3" t="s">
        <v>2047</v>
      </c>
    </row>
    <row r="13" spans="1:15" x14ac:dyDescent="0.25">
      <c r="A13" s="3" t="s">
        <v>86</v>
      </c>
      <c r="B13" s="3" t="s">
        <v>90</v>
      </c>
      <c r="C13" s="3">
        <f>SUM(prb_adultes_202307[[#This Row],[Visuel]:[Autres]])</f>
        <v>1657</v>
      </c>
      <c r="D13">
        <v>8</v>
      </c>
      <c r="E13">
        <v>6</v>
      </c>
      <c r="F13">
        <v>500</v>
      </c>
      <c r="G13">
        <v>656</v>
      </c>
      <c r="H13">
        <v>183</v>
      </c>
      <c r="I13">
        <v>304</v>
      </c>
      <c r="J13">
        <v>96</v>
      </c>
      <c r="K13">
        <v>628</v>
      </c>
      <c r="L13">
        <v>1029</v>
      </c>
      <c r="M13">
        <v>1657</v>
      </c>
      <c r="N13" s="3" t="s">
        <v>2048</v>
      </c>
      <c r="O13" s="3" t="s">
        <v>2049</v>
      </c>
    </row>
    <row r="14" spans="1:15" x14ac:dyDescent="0.25">
      <c r="A14" s="3" t="s">
        <v>86</v>
      </c>
      <c r="B14" s="3" t="s">
        <v>93</v>
      </c>
      <c r="C14" s="3">
        <f>SUM(prb_adultes_202307[[#This Row],[Visuel]:[Autres]])</f>
        <v>5851</v>
      </c>
      <c r="D14">
        <v>40</v>
      </c>
      <c r="E14">
        <v>28</v>
      </c>
      <c r="F14">
        <v>2201</v>
      </c>
      <c r="G14">
        <v>2476</v>
      </c>
      <c r="H14">
        <v>1050</v>
      </c>
      <c r="I14">
        <v>56</v>
      </c>
      <c r="J14">
        <v>395</v>
      </c>
      <c r="K14">
        <v>2140</v>
      </c>
      <c r="L14">
        <v>3711</v>
      </c>
      <c r="M14">
        <v>0</v>
      </c>
      <c r="N14" s="3" t="s">
        <v>2050</v>
      </c>
      <c r="O14" s="3" t="s">
        <v>2051</v>
      </c>
    </row>
    <row r="15" spans="1:15" x14ac:dyDescent="0.25">
      <c r="A15" s="3" t="s">
        <v>86</v>
      </c>
      <c r="B15" s="3" t="s">
        <v>96</v>
      </c>
      <c r="C15" s="3">
        <f>SUM(prb_adultes_202307[[#This Row],[Visuel]:[Autres]])</f>
        <v>6280</v>
      </c>
      <c r="D15">
        <v>43</v>
      </c>
      <c r="E15">
        <v>31</v>
      </c>
      <c r="F15">
        <v>2424</v>
      </c>
      <c r="G15">
        <v>2482</v>
      </c>
      <c r="H15">
        <v>1224</v>
      </c>
      <c r="I15">
        <v>76</v>
      </c>
      <c r="J15">
        <v>398</v>
      </c>
      <c r="K15">
        <v>2377</v>
      </c>
      <c r="L15">
        <v>3903</v>
      </c>
      <c r="M15">
        <v>0</v>
      </c>
      <c r="N15" s="3" t="s">
        <v>2052</v>
      </c>
      <c r="O15" s="3" t="s">
        <v>2053</v>
      </c>
    </row>
    <row r="16" spans="1:15" x14ac:dyDescent="0.25">
      <c r="A16" s="3" t="s">
        <v>86</v>
      </c>
      <c r="B16" s="3" t="s">
        <v>99</v>
      </c>
      <c r="C16" s="3">
        <f>SUM(prb_adultes_202307[[#This Row],[Visuel]:[Autres]])</f>
        <v>6477</v>
      </c>
      <c r="D16">
        <v>76</v>
      </c>
      <c r="E16">
        <v>43</v>
      </c>
      <c r="F16">
        <v>2095</v>
      </c>
      <c r="G16">
        <v>2960</v>
      </c>
      <c r="H16">
        <v>1205</v>
      </c>
      <c r="I16">
        <v>98</v>
      </c>
      <c r="J16">
        <v>523</v>
      </c>
      <c r="K16">
        <v>2458</v>
      </c>
      <c r="L16">
        <v>4019</v>
      </c>
      <c r="M16">
        <v>0</v>
      </c>
      <c r="N16" s="3" t="s">
        <v>2054</v>
      </c>
      <c r="O16" s="3" t="s">
        <v>2055</v>
      </c>
    </row>
    <row r="17" spans="1:15" x14ac:dyDescent="0.25">
      <c r="A17" s="3" t="s">
        <v>86</v>
      </c>
      <c r="B17" s="3" t="s">
        <v>102</v>
      </c>
      <c r="C17" s="3">
        <f>SUM(prb_adultes_202307[[#This Row],[Visuel]:[Autres]])</f>
        <v>7834</v>
      </c>
      <c r="D17">
        <v>74</v>
      </c>
      <c r="E17">
        <v>40</v>
      </c>
      <c r="F17">
        <v>2140</v>
      </c>
      <c r="G17">
        <v>3785</v>
      </c>
      <c r="H17">
        <v>1668</v>
      </c>
      <c r="I17">
        <v>127</v>
      </c>
      <c r="J17">
        <v>581</v>
      </c>
      <c r="K17">
        <v>3100</v>
      </c>
      <c r="L17">
        <v>4734</v>
      </c>
      <c r="M17">
        <v>0</v>
      </c>
      <c r="N17" s="3" t="s">
        <v>2056</v>
      </c>
      <c r="O17" s="3" t="s">
        <v>2057</v>
      </c>
    </row>
    <row r="18" spans="1:15" x14ac:dyDescent="0.25">
      <c r="A18" s="3" t="s">
        <v>86</v>
      </c>
      <c r="B18" s="3" t="s">
        <v>105</v>
      </c>
      <c r="C18" s="3">
        <f>SUM(prb_adultes_202307[[#This Row],[Visuel]:[Autres]])</f>
        <v>8666</v>
      </c>
      <c r="D18">
        <v>91</v>
      </c>
      <c r="E18">
        <v>51</v>
      </c>
      <c r="F18">
        <v>2158</v>
      </c>
      <c r="G18">
        <v>4103</v>
      </c>
      <c r="H18">
        <v>2035</v>
      </c>
      <c r="I18">
        <v>228</v>
      </c>
      <c r="J18">
        <v>716</v>
      </c>
      <c r="K18">
        <v>3773</v>
      </c>
      <c r="L18">
        <v>4893</v>
      </c>
      <c r="M18">
        <v>0</v>
      </c>
      <c r="N18" s="3" t="s">
        <v>2058</v>
      </c>
      <c r="O18" s="3" t="s">
        <v>2059</v>
      </c>
    </row>
    <row r="19" spans="1:15" x14ac:dyDescent="0.25">
      <c r="A19" s="3" t="s">
        <v>86</v>
      </c>
      <c r="B19" s="3" t="s">
        <v>108</v>
      </c>
      <c r="C19" s="3">
        <f>SUM(prb_adultes_202307[[#This Row],[Visuel]:[Autres]])</f>
        <v>10211</v>
      </c>
      <c r="D19">
        <v>110</v>
      </c>
      <c r="E19">
        <v>52</v>
      </c>
      <c r="F19">
        <v>2062</v>
      </c>
      <c r="G19">
        <v>4691</v>
      </c>
      <c r="H19">
        <v>2973</v>
      </c>
      <c r="I19">
        <v>323</v>
      </c>
      <c r="J19">
        <v>956</v>
      </c>
      <c r="K19">
        <v>4882</v>
      </c>
      <c r="L19">
        <v>5329</v>
      </c>
      <c r="M19">
        <v>0</v>
      </c>
      <c r="N19" s="3" t="s">
        <v>2060</v>
      </c>
      <c r="O19" s="3" t="s">
        <v>2061</v>
      </c>
    </row>
    <row r="20" spans="1:15" x14ac:dyDescent="0.25">
      <c r="A20" s="3" t="s">
        <v>86</v>
      </c>
      <c r="B20" s="3" t="s">
        <v>111</v>
      </c>
      <c r="C20" s="3">
        <f>SUM(prb_adultes_202307[[#This Row],[Visuel]:[Autres]])</f>
        <v>37197</v>
      </c>
      <c r="D20">
        <v>441</v>
      </c>
      <c r="E20">
        <v>220</v>
      </c>
      <c r="F20">
        <v>5366</v>
      </c>
      <c r="G20">
        <v>16465</v>
      </c>
      <c r="H20">
        <v>13248</v>
      </c>
      <c r="I20">
        <v>1457</v>
      </c>
      <c r="J20">
        <v>3226</v>
      </c>
      <c r="K20">
        <v>18560</v>
      </c>
      <c r="L20">
        <v>18637</v>
      </c>
      <c r="M20">
        <v>0</v>
      </c>
      <c r="N20" s="3" t="s">
        <v>2062</v>
      </c>
      <c r="O20" s="3" t="s">
        <v>2063</v>
      </c>
    </row>
    <row r="21" spans="1:15" x14ac:dyDescent="0.25">
      <c r="A21" s="3" t="s">
        <v>86</v>
      </c>
      <c r="B21" s="3" t="s">
        <v>114</v>
      </c>
      <c r="C21" s="3">
        <f>SUM(prb_adultes_202307[[#This Row],[Visuel]:[Autres]])</f>
        <v>15163</v>
      </c>
      <c r="D21">
        <v>105</v>
      </c>
      <c r="E21">
        <v>74</v>
      </c>
      <c r="F21">
        <v>5569</v>
      </c>
      <c r="G21">
        <v>6128</v>
      </c>
      <c r="H21">
        <v>2682</v>
      </c>
      <c r="I21">
        <v>605</v>
      </c>
      <c r="J21">
        <v>1001</v>
      </c>
      <c r="K21">
        <v>5672</v>
      </c>
      <c r="L21">
        <v>9491</v>
      </c>
      <c r="M21">
        <v>1810</v>
      </c>
      <c r="N21" s="3" t="s">
        <v>2064</v>
      </c>
      <c r="O21" s="3" t="s">
        <v>2065</v>
      </c>
    </row>
    <row r="22" spans="1:15" x14ac:dyDescent="0.25">
      <c r="A22" s="3" t="s">
        <v>86</v>
      </c>
      <c r="B22" s="3" t="s">
        <v>117</v>
      </c>
      <c r="C22" s="3">
        <f>SUM(prb_adultes_202307[[#This Row],[Visuel]:[Autres]])</f>
        <v>69163</v>
      </c>
      <c r="D22">
        <v>778</v>
      </c>
      <c r="E22">
        <v>397</v>
      </c>
      <c r="F22">
        <v>13377</v>
      </c>
      <c r="G22">
        <v>31490</v>
      </c>
      <c r="H22">
        <v>20904</v>
      </c>
      <c r="I22">
        <v>2217</v>
      </c>
      <c r="J22">
        <v>5899</v>
      </c>
      <c r="K22">
        <v>32297</v>
      </c>
      <c r="L22">
        <v>36866</v>
      </c>
      <c r="M22">
        <v>0</v>
      </c>
      <c r="N22" s="3" t="s">
        <v>2066</v>
      </c>
      <c r="O22" s="3" t="s">
        <v>2067</v>
      </c>
    </row>
    <row r="23" spans="1:15" x14ac:dyDescent="0.25">
      <c r="A23" s="3" t="s">
        <v>120</v>
      </c>
      <c r="B23" s="3" t="s">
        <v>121</v>
      </c>
      <c r="C23" s="3">
        <f>SUM(prb_adultes_202307[[#This Row],[Visuel]:[Autres]])</f>
        <v>7441</v>
      </c>
      <c r="D23">
        <v>77</v>
      </c>
      <c r="E23">
        <v>61</v>
      </c>
      <c r="F23">
        <v>3231</v>
      </c>
      <c r="G23">
        <v>2193</v>
      </c>
      <c r="H23">
        <v>1698</v>
      </c>
      <c r="I23">
        <v>181</v>
      </c>
      <c r="J23">
        <v>630</v>
      </c>
      <c r="K23">
        <v>3264</v>
      </c>
      <c r="L23">
        <v>4177</v>
      </c>
      <c r="M23">
        <v>301</v>
      </c>
      <c r="N23" s="3" t="s">
        <v>2068</v>
      </c>
      <c r="O23" s="3" t="s">
        <v>2069</v>
      </c>
    </row>
    <row r="24" spans="1:15" x14ac:dyDescent="0.25">
      <c r="A24" s="3" t="s">
        <v>120</v>
      </c>
      <c r="B24" s="3" t="s">
        <v>124</v>
      </c>
      <c r="C24" s="3">
        <f>SUM(prb_adultes_202307[[#This Row],[Visuel]:[Autres]])</f>
        <v>26808</v>
      </c>
      <c r="D24">
        <v>286</v>
      </c>
      <c r="E24">
        <v>172</v>
      </c>
      <c r="F24">
        <v>3857</v>
      </c>
      <c r="G24">
        <v>13277</v>
      </c>
      <c r="H24">
        <v>8672</v>
      </c>
      <c r="I24">
        <v>544</v>
      </c>
      <c r="J24">
        <v>1464</v>
      </c>
      <c r="K24">
        <v>11958</v>
      </c>
      <c r="L24">
        <v>14850</v>
      </c>
      <c r="M24">
        <v>305</v>
      </c>
      <c r="N24" s="3" t="s">
        <v>2070</v>
      </c>
      <c r="O24" s="3" t="s">
        <v>2071</v>
      </c>
    </row>
    <row r="25" spans="1:15" x14ac:dyDescent="0.25">
      <c r="A25" s="3" t="s">
        <v>120</v>
      </c>
      <c r="B25" s="3" t="s">
        <v>127</v>
      </c>
      <c r="C25" s="3">
        <f>SUM(prb_adultes_202307[[#This Row],[Visuel]:[Autres]])</f>
        <v>14580</v>
      </c>
      <c r="D25">
        <v>185</v>
      </c>
      <c r="E25">
        <v>86</v>
      </c>
      <c r="F25">
        <v>760</v>
      </c>
      <c r="G25">
        <v>8243</v>
      </c>
      <c r="H25">
        <v>4827</v>
      </c>
      <c r="I25">
        <v>479</v>
      </c>
      <c r="J25">
        <v>1236</v>
      </c>
      <c r="K25">
        <v>6997</v>
      </c>
      <c r="L25">
        <v>7583</v>
      </c>
      <c r="M25">
        <v>63</v>
      </c>
      <c r="N25" s="3" t="s">
        <v>2072</v>
      </c>
      <c r="O25" s="3" t="s">
        <v>2073</v>
      </c>
    </row>
    <row r="26" spans="1:15" x14ac:dyDescent="0.25">
      <c r="A26" s="3" t="s">
        <v>120</v>
      </c>
      <c r="B26" s="3" t="s">
        <v>130</v>
      </c>
      <c r="C26" s="3">
        <f>SUM(prb_adultes_202307[[#This Row],[Visuel]:[Autres]])</f>
        <v>5116</v>
      </c>
      <c r="D26">
        <v>49</v>
      </c>
      <c r="E26">
        <v>25</v>
      </c>
      <c r="F26">
        <v>30</v>
      </c>
      <c r="G26">
        <v>3444</v>
      </c>
      <c r="H26">
        <v>1390</v>
      </c>
      <c r="I26">
        <v>178</v>
      </c>
      <c r="J26">
        <v>563</v>
      </c>
      <c r="K26">
        <v>2548</v>
      </c>
      <c r="L26">
        <v>2568</v>
      </c>
      <c r="M26">
        <v>0</v>
      </c>
      <c r="N26" s="3" t="s">
        <v>2074</v>
      </c>
      <c r="O26" s="3" t="s">
        <v>2075</v>
      </c>
    </row>
    <row r="27" spans="1:15" x14ac:dyDescent="0.25">
      <c r="A27" s="3" t="s">
        <v>120</v>
      </c>
      <c r="B27" s="3" t="s">
        <v>133</v>
      </c>
      <c r="C27" s="3">
        <f>SUM(prb_adultes_202307[[#This Row],[Visuel]:[Autres]])</f>
        <v>3013</v>
      </c>
      <c r="D27">
        <v>39</v>
      </c>
      <c r="E27">
        <v>14</v>
      </c>
      <c r="F27">
        <v>6</v>
      </c>
      <c r="G27">
        <v>2129</v>
      </c>
      <c r="H27">
        <v>733</v>
      </c>
      <c r="I27">
        <v>92</v>
      </c>
      <c r="J27">
        <v>627</v>
      </c>
      <c r="K27">
        <v>1452</v>
      </c>
      <c r="L27">
        <v>1561</v>
      </c>
      <c r="M27">
        <v>0</v>
      </c>
      <c r="N27" s="3" t="s">
        <v>2076</v>
      </c>
      <c r="O27" s="3" t="s">
        <v>2077</v>
      </c>
    </row>
    <row r="28" spans="1:15" x14ac:dyDescent="0.25">
      <c r="A28" s="3" t="s">
        <v>120</v>
      </c>
      <c r="B28" s="3" t="s">
        <v>136</v>
      </c>
      <c r="C28" s="3">
        <f>SUM(prb_adultes_202307[[#This Row],[Visuel]:[Autres]])</f>
        <v>27368</v>
      </c>
      <c r="D28">
        <v>247</v>
      </c>
      <c r="E28">
        <v>113</v>
      </c>
      <c r="F28">
        <v>11062</v>
      </c>
      <c r="G28">
        <v>8332</v>
      </c>
      <c r="H28">
        <v>6266</v>
      </c>
      <c r="I28">
        <v>1348</v>
      </c>
      <c r="J28">
        <v>2380</v>
      </c>
      <c r="K28">
        <v>11750</v>
      </c>
      <c r="L28">
        <v>15618</v>
      </c>
      <c r="M28">
        <v>1141</v>
      </c>
      <c r="N28" s="3" t="s">
        <v>2078</v>
      </c>
      <c r="O28" s="3" t="s">
        <v>2079</v>
      </c>
    </row>
    <row r="29" spans="1:15" x14ac:dyDescent="0.25">
      <c r="A29" s="3" t="s">
        <v>139</v>
      </c>
      <c r="B29" s="3" t="s">
        <v>140</v>
      </c>
      <c r="C29" s="3">
        <f>SUM(prb_adultes_202307[[#This Row],[Visuel]:[Autres]])</f>
        <v>37897</v>
      </c>
      <c r="D29">
        <v>422</v>
      </c>
      <c r="E29">
        <v>260</v>
      </c>
      <c r="F29">
        <v>7452</v>
      </c>
      <c r="G29">
        <v>17373</v>
      </c>
      <c r="H29">
        <v>11556</v>
      </c>
      <c r="I29">
        <v>834</v>
      </c>
      <c r="J29">
        <v>2718</v>
      </c>
      <c r="K29">
        <v>16947</v>
      </c>
      <c r="L29">
        <v>20950</v>
      </c>
      <c r="M29">
        <v>642</v>
      </c>
      <c r="N29" s="3" t="s">
        <v>2080</v>
      </c>
      <c r="O29" s="3" t="s">
        <v>2081</v>
      </c>
    </row>
    <row r="30" spans="1:15" x14ac:dyDescent="0.25">
      <c r="A30" s="3" t="s">
        <v>139</v>
      </c>
      <c r="B30" s="3" t="s">
        <v>143</v>
      </c>
      <c r="C30" s="3">
        <f>SUM(prb_adultes_202307[[#This Row],[Visuel]:[Autres]])</f>
        <v>9697</v>
      </c>
      <c r="D30">
        <v>113</v>
      </c>
      <c r="E30">
        <v>50</v>
      </c>
      <c r="F30">
        <v>310</v>
      </c>
      <c r="G30">
        <v>5973</v>
      </c>
      <c r="H30">
        <v>2940</v>
      </c>
      <c r="I30">
        <v>311</v>
      </c>
      <c r="J30">
        <v>648</v>
      </c>
      <c r="K30">
        <v>4650</v>
      </c>
      <c r="L30">
        <v>5047</v>
      </c>
      <c r="M30">
        <v>26</v>
      </c>
      <c r="N30" s="3" t="s">
        <v>2082</v>
      </c>
      <c r="O30" s="3" t="s">
        <v>2083</v>
      </c>
    </row>
    <row r="31" spans="1:15" x14ac:dyDescent="0.25">
      <c r="A31" s="3" t="s">
        <v>139</v>
      </c>
      <c r="B31" s="3" t="s">
        <v>146</v>
      </c>
      <c r="C31" s="3">
        <f>SUM(prb_adultes_202307[[#This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101</v>
      </c>
      <c r="K31">
        <v>1378</v>
      </c>
      <c r="L31">
        <v>1446</v>
      </c>
      <c r="M31">
        <v>1</v>
      </c>
      <c r="N31" s="3" t="s">
        <v>2084</v>
      </c>
      <c r="O31" s="3" t="s">
        <v>2085</v>
      </c>
    </row>
    <row r="32" spans="1:15" x14ac:dyDescent="0.25">
      <c r="A32" s="3" t="s">
        <v>139</v>
      </c>
      <c r="B32" s="3" t="s">
        <v>149</v>
      </c>
      <c r="C32" s="3">
        <f>SUM(prb_adultes_202307[[#This Row],[Visuel]:[Autres]])</f>
        <v>275</v>
      </c>
      <c r="D32">
        <v>4</v>
      </c>
      <c r="E32">
        <v>4</v>
      </c>
      <c r="F32">
        <v>12</v>
      </c>
      <c r="G32">
        <v>146</v>
      </c>
      <c r="H32">
        <v>104</v>
      </c>
      <c r="I32">
        <v>5</v>
      </c>
      <c r="J32">
        <v>17</v>
      </c>
      <c r="K32">
        <v>109</v>
      </c>
      <c r="L32">
        <v>166</v>
      </c>
      <c r="M32">
        <v>0</v>
      </c>
      <c r="N32" s="3" t="s">
        <v>2086</v>
      </c>
      <c r="O32" s="3" t="s">
        <v>2087</v>
      </c>
    </row>
    <row r="33" spans="1:15" x14ac:dyDescent="0.25">
      <c r="A33" s="3" t="s">
        <v>139</v>
      </c>
      <c r="B33" s="3" t="s">
        <v>152</v>
      </c>
      <c r="C33" s="3">
        <f>SUM(prb_adultes_202307[[#This Row],[Visuel]:[Autres]])</f>
        <v>750</v>
      </c>
      <c r="D33">
        <v>8</v>
      </c>
      <c r="E33">
        <v>4</v>
      </c>
      <c r="F33">
        <v>0</v>
      </c>
      <c r="G33">
        <v>441</v>
      </c>
      <c r="H33">
        <v>261</v>
      </c>
      <c r="I33">
        <v>36</v>
      </c>
      <c r="J33">
        <v>70</v>
      </c>
      <c r="K33">
        <v>388</v>
      </c>
      <c r="L33">
        <v>362</v>
      </c>
      <c r="M33">
        <v>0</v>
      </c>
      <c r="N33" s="3" t="s">
        <v>2088</v>
      </c>
      <c r="O33" s="3" t="s">
        <v>2089</v>
      </c>
    </row>
    <row r="34" spans="1:15" x14ac:dyDescent="0.25">
      <c r="A34" s="3" t="s">
        <v>139</v>
      </c>
      <c r="B34" s="3" t="s">
        <v>155</v>
      </c>
      <c r="C34" s="3">
        <f>SUM(prb_adultes_202307[[#This Row],[Visuel]:[Autres]])</f>
        <v>967</v>
      </c>
      <c r="D34">
        <v>7</v>
      </c>
      <c r="E34">
        <v>3</v>
      </c>
      <c r="F34">
        <v>6</v>
      </c>
      <c r="G34">
        <v>731</v>
      </c>
      <c r="H34">
        <v>196</v>
      </c>
      <c r="I34">
        <v>24</v>
      </c>
      <c r="J34">
        <v>102</v>
      </c>
      <c r="K34">
        <v>461</v>
      </c>
      <c r="L34">
        <v>506</v>
      </c>
      <c r="M34">
        <v>0</v>
      </c>
      <c r="N34" s="3" t="s">
        <v>2090</v>
      </c>
      <c r="O34" s="3" t="s">
        <v>2091</v>
      </c>
    </row>
    <row r="35" spans="1:15" x14ac:dyDescent="0.25">
      <c r="A35" s="3" t="s">
        <v>139</v>
      </c>
      <c r="B35" s="3" t="s">
        <v>158</v>
      </c>
      <c r="C35" s="3">
        <f>SUM(prb_adultes_202307[[#This Row],[Visuel]:[Autres]])</f>
        <v>1072</v>
      </c>
      <c r="D35">
        <v>9</v>
      </c>
      <c r="E35">
        <v>10</v>
      </c>
      <c r="F35">
        <v>4</v>
      </c>
      <c r="G35">
        <v>723</v>
      </c>
      <c r="H35">
        <v>288</v>
      </c>
      <c r="I35">
        <v>38</v>
      </c>
      <c r="J35">
        <v>92</v>
      </c>
      <c r="K35">
        <v>580</v>
      </c>
      <c r="L35">
        <v>492</v>
      </c>
      <c r="M35">
        <v>0</v>
      </c>
      <c r="N35" s="3" t="s">
        <v>2092</v>
      </c>
      <c r="O35" s="3" t="s">
        <v>2093</v>
      </c>
    </row>
    <row r="36" spans="1:15" x14ac:dyDescent="0.25">
      <c r="A36" s="3" t="s">
        <v>139</v>
      </c>
      <c r="B36" s="3" t="s">
        <v>161</v>
      </c>
      <c r="C36" s="3">
        <f>SUM(prb_adultes_202307[[#This Row],[Visuel]:[Autres]])</f>
        <v>363</v>
      </c>
      <c r="D36">
        <v>1</v>
      </c>
      <c r="E36">
        <v>1</v>
      </c>
      <c r="F36">
        <v>0</v>
      </c>
      <c r="G36">
        <v>257</v>
      </c>
      <c r="H36">
        <v>91</v>
      </c>
      <c r="I36">
        <v>13</v>
      </c>
      <c r="J36">
        <v>52</v>
      </c>
      <c r="K36">
        <v>182</v>
      </c>
      <c r="L36">
        <v>181</v>
      </c>
      <c r="M36">
        <v>0</v>
      </c>
      <c r="N36" s="3" t="s">
        <v>2094</v>
      </c>
      <c r="O36" s="3" t="s">
        <v>2095</v>
      </c>
    </row>
    <row r="37" spans="1:15" x14ac:dyDescent="0.25">
      <c r="A37" s="3" t="s">
        <v>139</v>
      </c>
      <c r="B37" s="3" t="s">
        <v>164</v>
      </c>
      <c r="C37" s="3">
        <f>SUM(prb_adultes_202307[[#This Row],[Visuel]:[Autres]])</f>
        <v>1155</v>
      </c>
      <c r="D37">
        <v>13</v>
      </c>
      <c r="E37">
        <v>5</v>
      </c>
      <c r="F37">
        <v>3</v>
      </c>
      <c r="G37">
        <v>829</v>
      </c>
      <c r="H37">
        <v>263</v>
      </c>
      <c r="I37">
        <v>42</v>
      </c>
      <c r="J37">
        <v>232</v>
      </c>
      <c r="K37">
        <v>594</v>
      </c>
      <c r="L37">
        <v>561</v>
      </c>
      <c r="M37">
        <v>0</v>
      </c>
      <c r="N37" s="3" t="s">
        <v>2096</v>
      </c>
      <c r="O37" s="3" t="s">
        <v>2097</v>
      </c>
    </row>
    <row r="38" spans="1:15" x14ac:dyDescent="0.25">
      <c r="A38" s="3" t="s">
        <v>139</v>
      </c>
      <c r="B38" s="3" t="s">
        <v>167</v>
      </c>
      <c r="C38" s="3">
        <f>SUM(prb_adultes_202307[[#This Row],[Visuel]:[Autres]])</f>
        <v>209</v>
      </c>
      <c r="D38">
        <v>5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s="3" t="s">
        <v>2098</v>
      </c>
      <c r="O38" s="3" t="s">
        <v>2099</v>
      </c>
    </row>
    <row r="39" spans="1:15" x14ac:dyDescent="0.25">
      <c r="A39" s="3" t="s">
        <v>139</v>
      </c>
      <c r="B39" s="3" t="s">
        <v>170</v>
      </c>
      <c r="C39" s="3">
        <f>SUM(prb_adultes_202307[[#This Row],[Visuel]:[Autres]])</f>
        <v>29117</v>
      </c>
      <c r="D39">
        <v>276</v>
      </c>
      <c r="E39">
        <v>122</v>
      </c>
      <c r="F39">
        <v>11077</v>
      </c>
      <c r="G39">
        <v>9484</v>
      </c>
      <c r="H39">
        <v>6754</v>
      </c>
      <c r="I39">
        <v>1404</v>
      </c>
      <c r="J39">
        <v>2812</v>
      </c>
      <c r="K39">
        <v>12576</v>
      </c>
      <c r="L39">
        <v>16541</v>
      </c>
      <c r="M39">
        <v>1141</v>
      </c>
      <c r="N39" s="3" t="s">
        <v>2100</v>
      </c>
      <c r="O39" s="3" t="s">
        <v>2101</v>
      </c>
    </row>
    <row r="40" spans="1:15" x14ac:dyDescent="0.25">
      <c r="A40" s="3" t="s">
        <v>173</v>
      </c>
      <c r="B40" s="3" t="s">
        <v>174</v>
      </c>
      <c r="C40" s="3">
        <f>SUM(prb_adultes_202307[[#This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1</v>
      </c>
      <c r="K40">
        <v>4</v>
      </c>
      <c r="L40">
        <v>2</v>
      </c>
      <c r="M40">
        <v>4</v>
      </c>
      <c r="N40" s="3" t="s">
        <v>2102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SUM(prb_adultes_202307[[#This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13</v>
      </c>
      <c r="L41">
        <v>26</v>
      </c>
      <c r="M41">
        <v>31</v>
      </c>
      <c r="N41" s="3" t="s">
        <v>2103</v>
      </c>
      <c r="O41" s="3" t="s">
        <v>2104</v>
      </c>
    </row>
    <row r="42" spans="1:15" x14ac:dyDescent="0.25">
      <c r="A42" s="3" t="s">
        <v>173</v>
      </c>
      <c r="B42" s="3" t="s">
        <v>180</v>
      </c>
      <c r="C42" s="3">
        <f>SUM(prb_adultes_202307[[#This Row],[Visuel]:[Autres]])</f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61</v>
      </c>
      <c r="J42">
        <v>3</v>
      </c>
      <c r="K42">
        <v>21</v>
      </c>
      <c r="L42">
        <v>40</v>
      </c>
      <c r="M42">
        <v>45</v>
      </c>
      <c r="N42" s="3" t="s">
        <v>2105</v>
      </c>
      <c r="O42" s="3" t="s">
        <v>2106</v>
      </c>
    </row>
    <row r="43" spans="1:15" x14ac:dyDescent="0.25">
      <c r="A43" s="3" t="s">
        <v>173</v>
      </c>
      <c r="B43" s="3" t="s">
        <v>183</v>
      </c>
      <c r="C43" s="3">
        <f>SUM(prb_adultes_202307[[#This Row],[Visuel]:[Autres]])</f>
        <v>117</v>
      </c>
      <c r="D43">
        <v>0</v>
      </c>
      <c r="E43">
        <v>0</v>
      </c>
      <c r="F43">
        <v>1</v>
      </c>
      <c r="G43">
        <v>4</v>
      </c>
      <c r="H43">
        <v>8</v>
      </c>
      <c r="I43">
        <v>104</v>
      </c>
      <c r="J43">
        <v>6</v>
      </c>
      <c r="K43">
        <v>51</v>
      </c>
      <c r="L43">
        <v>66</v>
      </c>
      <c r="M43">
        <v>73</v>
      </c>
      <c r="N43" s="3" t="s">
        <v>2107</v>
      </c>
      <c r="O43" s="3" t="s">
        <v>2108</v>
      </c>
    </row>
    <row r="44" spans="1:15" x14ac:dyDescent="0.25">
      <c r="A44" s="3" t="s">
        <v>173</v>
      </c>
      <c r="B44" s="3" t="s">
        <v>186</v>
      </c>
      <c r="C44" s="3">
        <f>SUM(prb_adultes_202307[[#This Row],[Visuel]:[Autres]])</f>
        <v>342</v>
      </c>
      <c r="D44">
        <v>1</v>
      </c>
      <c r="E44">
        <v>0</v>
      </c>
      <c r="F44">
        <v>1</v>
      </c>
      <c r="G44">
        <v>27</v>
      </c>
      <c r="H44">
        <v>18</v>
      </c>
      <c r="I44">
        <v>295</v>
      </c>
      <c r="J44">
        <v>25</v>
      </c>
      <c r="K44">
        <v>145</v>
      </c>
      <c r="L44">
        <v>197</v>
      </c>
      <c r="M44">
        <v>214</v>
      </c>
      <c r="N44" s="3" t="s">
        <v>2109</v>
      </c>
      <c r="O44" s="3" t="s">
        <v>2110</v>
      </c>
    </row>
    <row r="45" spans="1:15" x14ac:dyDescent="0.25">
      <c r="A45" s="3" t="s">
        <v>173</v>
      </c>
      <c r="B45" s="3" t="s">
        <v>189</v>
      </c>
      <c r="C45" s="3">
        <f>SUM(prb_adultes_202307[[#This Row],[Visuel]:[Autres]])</f>
        <v>9059</v>
      </c>
      <c r="D45">
        <v>86</v>
      </c>
      <c r="E45">
        <v>57</v>
      </c>
      <c r="F45">
        <v>2167</v>
      </c>
      <c r="G45">
        <v>3920</v>
      </c>
      <c r="H45">
        <v>2280</v>
      </c>
      <c r="I45">
        <v>549</v>
      </c>
      <c r="J45">
        <v>1193</v>
      </c>
      <c r="K45">
        <v>3571</v>
      </c>
      <c r="L45">
        <v>5488</v>
      </c>
      <c r="M45">
        <v>1443</v>
      </c>
      <c r="N45" s="3" t="s">
        <v>2111</v>
      </c>
      <c r="O45" s="3" t="s">
        <v>2112</v>
      </c>
    </row>
    <row r="46" spans="1:15" x14ac:dyDescent="0.25">
      <c r="A46" s="3" t="s">
        <v>173</v>
      </c>
      <c r="B46" s="3" t="s">
        <v>192</v>
      </c>
      <c r="C46" s="3">
        <f>SUM(prb_adultes_202307[[#This Row],[Visuel]:[Autres]])</f>
        <v>74702</v>
      </c>
      <c r="D46">
        <v>796</v>
      </c>
      <c r="E46">
        <v>414</v>
      </c>
      <c r="F46">
        <v>16777</v>
      </c>
      <c r="G46">
        <v>33667</v>
      </c>
      <c r="H46">
        <v>21280</v>
      </c>
      <c r="I46">
        <v>1768</v>
      </c>
      <c r="J46">
        <v>5671</v>
      </c>
      <c r="K46">
        <v>34164</v>
      </c>
      <c r="L46">
        <v>40538</v>
      </c>
      <c r="M46">
        <v>0</v>
      </c>
      <c r="N46" s="3" t="s">
        <v>2113</v>
      </c>
      <c r="O46" s="3" t="s">
        <v>2114</v>
      </c>
    </row>
    <row r="47" spans="1:15" x14ac:dyDescent="0.25">
      <c r="A47" s="3" t="s">
        <v>195</v>
      </c>
      <c r="B47" s="3" t="s">
        <v>53</v>
      </c>
      <c r="C47" s="3">
        <f>SUM(prb_adultes_202307[[#This Row],[Visuel]:[Autres]])</f>
        <v>883</v>
      </c>
      <c r="D47">
        <v>883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503</v>
      </c>
      <c r="M47">
        <v>8</v>
      </c>
      <c r="N47" s="3" t="s">
        <v>2115</v>
      </c>
      <c r="O47" s="3" t="s">
        <v>2116</v>
      </c>
    </row>
    <row r="48" spans="1:15" x14ac:dyDescent="0.25">
      <c r="A48" s="3" t="s">
        <v>195</v>
      </c>
      <c r="B48" s="3" t="s">
        <v>198</v>
      </c>
      <c r="C48" s="3">
        <f>SUM(prb_adultes_202307[[#This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72</v>
      </c>
      <c r="K48">
        <v>250</v>
      </c>
      <c r="L48">
        <v>221</v>
      </c>
      <c r="M48">
        <v>6</v>
      </c>
      <c r="N48" s="3" t="s">
        <v>2117</v>
      </c>
      <c r="O48" s="3" t="s">
        <v>2118</v>
      </c>
    </row>
    <row r="49" spans="1:15" x14ac:dyDescent="0.25">
      <c r="A49" s="3" t="s">
        <v>195</v>
      </c>
      <c r="B49" s="3" t="s">
        <v>201</v>
      </c>
      <c r="C49" s="3">
        <f>SUM(prb_adultes_202307[[#This Row],[Visuel]:[Autres]])</f>
        <v>18946</v>
      </c>
      <c r="D49">
        <v>0</v>
      </c>
      <c r="E49">
        <v>0</v>
      </c>
      <c r="F49">
        <v>18946</v>
      </c>
      <c r="G49">
        <v>0</v>
      </c>
      <c r="H49">
        <v>0</v>
      </c>
      <c r="I49">
        <v>0</v>
      </c>
      <c r="J49">
        <v>859</v>
      </c>
      <c r="K49">
        <v>8783</v>
      </c>
      <c r="L49">
        <v>10163</v>
      </c>
      <c r="M49">
        <v>500</v>
      </c>
      <c r="N49" s="3" t="s">
        <v>2119</v>
      </c>
      <c r="O49" s="3" t="s">
        <v>2120</v>
      </c>
    </row>
    <row r="50" spans="1:15" x14ac:dyDescent="0.25">
      <c r="A50" s="3" t="s">
        <v>195</v>
      </c>
      <c r="B50" s="3" t="s">
        <v>204</v>
      </c>
      <c r="C50" s="3">
        <f>SUM(prb_adultes_202307[[#This Row],[Visuel]:[Autres]])</f>
        <v>37618</v>
      </c>
      <c r="D50">
        <v>0</v>
      </c>
      <c r="E50">
        <v>0</v>
      </c>
      <c r="F50">
        <v>0</v>
      </c>
      <c r="G50">
        <v>37618</v>
      </c>
      <c r="H50">
        <v>0</v>
      </c>
      <c r="I50">
        <v>0</v>
      </c>
      <c r="J50">
        <v>3275</v>
      </c>
      <c r="K50">
        <v>15467</v>
      </c>
      <c r="L50">
        <v>22151</v>
      </c>
      <c r="M50">
        <v>656</v>
      </c>
      <c r="N50" s="3" t="s">
        <v>2121</v>
      </c>
      <c r="O50" s="3" t="s">
        <v>2122</v>
      </c>
    </row>
    <row r="51" spans="1:15" x14ac:dyDescent="0.25">
      <c r="A51" s="3" t="s">
        <v>195</v>
      </c>
      <c r="B51" s="3" t="s">
        <v>57</v>
      </c>
      <c r="C51" s="3">
        <f>SUM(prb_adultes_202307[[#This Row],[Visuel]:[Autres]])</f>
        <v>23586</v>
      </c>
      <c r="D51">
        <v>0</v>
      </c>
      <c r="E51">
        <v>0</v>
      </c>
      <c r="F51">
        <v>0</v>
      </c>
      <c r="G51">
        <v>0</v>
      </c>
      <c r="H51">
        <v>23586</v>
      </c>
      <c r="I51">
        <v>0</v>
      </c>
      <c r="J51">
        <v>2360</v>
      </c>
      <c r="K51">
        <v>11808</v>
      </c>
      <c r="L51">
        <v>11778</v>
      </c>
      <c r="M51">
        <v>183</v>
      </c>
      <c r="N51" s="3" t="s">
        <v>2123</v>
      </c>
      <c r="O51" s="3" t="s">
        <v>2124</v>
      </c>
    </row>
    <row r="52" spans="1:15" x14ac:dyDescent="0.25">
      <c r="A52" s="3" t="s">
        <v>195</v>
      </c>
      <c r="B52" s="3" t="s">
        <v>58</v>
      </c>
      <c r="C52" s="3">
        <f>SUM(prb_adultes_202307[[#This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208</v>
      </c>
      <c r="K52">
        <v>1281</v>
      </c>
      <c r="L52">
        <v>1541</v>
      </c>
      <c r="M52">
        <v>457</v>
      </c>
      <c r="N52" s="3" t="s">
        <v>2125</v>
      </c>
      <c r="O52" s="3" t="s">
        <v>2126</v>
      </c>
    </row>
    <row r="53" spans="1:15" x14ac:dyDescent="0.25">
      <c r="A53" s="3" t="s">
        <v>13</v>
      </c>
      <c r="B53" s="3" t="s">
        <v>14</v>
      </c>
      <c r="C53" s="3">
        <f>SUM(prb_adultes_202307[[#This Row],[Visuel]:[Autres]])</f>
        <v>2718</v>
      </c>
      <c r="D53">
        <v>17</v>
      </c>
      <c r="E53">
        <v>10</v>
      </c>
      <c r="F53">
        <v>709</v>
      </c>
      <c r="G53">
        <v>1134</v>
      </c>
      <c r="H53">
        <v>769</v>
      </c>
      <c r="I53">
        <v>79</v>
      </c>
      <c r="J53">
        <v>12</v>
      </c>
      <c r="K53">
        <v>1207</v>
      </c>
      <c r="L53">
        <v>1511</v>
      </c>
      <c r="M53">
        <v>52</v>
      </c>
      <c r="N53" s="3" t="s">
        <v>2127</v>
      </c>
      <c r="O53" s="3" t="s">
        <v>2128</v>
      </c>
    </row>
    <row r="54" spans="1:15" x14ac:dyDescent="0.25">
      <c r="A54" s="3" t="s">
        <v>13</v>
      </c>
      <c r="B54" s="3" t="s">
        <v>15</v>
      </c>
      <c r="C54" s="3">
        <f>SUM(prb_adultes_202307[[#This Row],[Visuel]:[Autres]])</f>
        <v>3372</v>
      </c>
      <c r="D54">
        <v>30</v>
      </c>
      <c r="E54">
        <v>18</v>
      </c>
      <c r="F54">
        <v>862</v>
      </c>
      <c r="G54">
        <v>1329</v>
      </c>
      <c r="H54">
        <v>1018</v>
      </c>
      <c r="I54">
        <v>115</v>
      </c>
      <c r="J54">
        <v>21</v>
      </c>
      <c r="K54">
        <v>1561</v>
      </c>
      <c r="L54">
        <v>1811</v>
      </c>
      <c r="M54">
        <v>85</v>
      </c>
      <c r="N54" s="3" t="s">
        <v>2129</v>
      </c>
      <c r="O54" s="3" t="s">
        <v>2130</v>
      </c>
    </row>
    <row r="55" spans="1:15" x14ac:dyDescent="0.25">
      <c r="A55" s="3" t="s">
        <v>13</v>
      </c>
      <c r="B55" s="3" t="s">
        <v>16</v>
      </c>
      <c r="C55" s="3">
        <f>SUM(prb_adultes_202307[[#This Row],[Visuel]:[Autres]])</f>
        <v>6847</v>
      </c>
      <c r="D55">
        <v>75</v>
      </c>
      <c r="E55">
        <v>29</v>
      </c>
      <c r="F55">
        <v>1473</v>
      </c>
      <c r="G55">
        <v>3400</v>
      </c>
      <c r="H55">
        <v>1615</v>
      </c>
      <c r="I55">
        <v>255</v>
      </c>
      <c r="J55">
        <v>207</v>
      </c>
      <c r="K55">
        <v>3001</v>
      </c>
      <c r="L55">
        <v>3846</v>
      </c>
      <c r="M55">
        <v>108</v>
      </c>
      <c r="N55" s="3" t="s">
        <v>2131</v>
      </c>
      <c r="O55" s="3" t="s">
        <v>2132</v>
      </c>
    </row>
    <row r="56" spans="1:15" x14ac:dyDescent="0.25">
      <c r="A56" s="3" t="s">
        <v>13</v>
      </c>
      <c r="B56" s="3" t="s">
        <v>17</v>
      </c>
      <c r="C56" s="3">
        <f>SUM(prb_adultes_202307[[#This Row],[Visuel]:[Autres]])</f>
        <v>4128</v>
      </c>
      <c r="D56">
        <v>35</v>
      </c>
      <c r="E56">
        <v>22</v>
      </c>
      <c r="F56">
        <v>955</v>
      </c>
      <c r="G56">
        <v>1861</v>
      </c>
      <c r="H56">
        <v>1133</v>
      </c>
      <c r="I56">
        <v>122</v>
      </c>
      <c r="J56">
        <v>66</v>
      </c>
      <c r="K56">
        <v>1902</v>
      </c>
      <c r="L56">
        <v>2226</v>
      </c>
      <c r="M56">
        <v>64</v>
      </c>
      <c r="N56" s="3" t="s">
        <v>2133</v>
      </c>
      <c r="O56" s="3" t="s">
        <v>2134</v>
      </c>
    </row>
    <row r="57" spans="1:15" x14ac:dyDescent="0.25">
      <c r="A57" s="3" t="s">
        <v>13</v>
      </c>
      <c r="B57" s="3" t="s">
        <v>18</v>
      </c>
      <c r="C57" s="3">
        <f>SUM(prb_adultes_202307[[#This Row],[Visuel]:[Autres]])</f>
        <v>6136</v>
      </c>
      <c r="D57">
        <v>61</v>
      </c>
      <c r="E57">
        <v>31</v>
      </c>
      <c r="F57">
        <v>1546</v>
      </c>
      <c r="G57">
        <v>2615</v>
      </c>
      <c r="H57">
        <v>1672</v>
      </c>
      <c r="I57">
        <v>211</v>
      </c>
      <c r="J57">
        <v>230</v>
      </c>
      <c r="K57">
        <v>2754</v>
      </c>
      <c r="L57">
        <v>3382</v>
      </c>
      <c r="M57">
        <v>131</v>
      </c>
      <c r="N57" s="3" t="s">
        <v>2135</v>
      </c>
      <c r="O57" s="3" t="s">
        <v>2136</v>
      </c>
    </row>
    <row r="58" spans="1:15" x14ac:dyDescent="0.25">
      <c r="A58" s="3" t="s">
        <v>13</v>
      </c>
      <c r="B58" s="3" t="s">
        <v>19</v>
      </c>
      <c r="C58" s="3">
        <f>SUM(prb_adultes_202307[[#This Row],[Visuel]:[Autres]])</f>
        <v>20858</v>
      </c>
      <c r="D58">
        <v>244</v>
      </c>
      <c r="E58">
        <v>143</v>
      </c>
      <c r="F58">
        <v>3526</v>
      </c>
      <c r="G58">
        <v>10564</v>
      </c>
      <c r="H58">
        <v>5747</v>
      </c>
      <c r="I58">
        <v>634</v>
      </c>
      <c r="J58">
        <v>4501</v>
      </c>
      <c r="K58">
        <v>8984</v>
      </c>
      <c r="L58">
        <v>11874</v>
      </c>
      <c r="M58">
        <v>389</v>
      </c>
      <c r="N58" s="3" t="s">
        <v>2137</v>
      </c>
      <c r="O58" s="3" t="s">
        <v>2138</v>
      </c>
    </row>
    <row r="59" spans="1:15" x14ac:dyDescent="0.25">
      <c r="A59" s="3" t="s">
        <v>13</v>
      </c>
      <c r="B59" s="3" t="s">
        <v>20</v>
      </c>
      <c r="C59" s="3">
        <f>SUM(prb_adultes_202307[[#This Row],[Visuel]:[Autres]])</f>
        <v>3976</v>
      </c>
      <c r="D59">
        <v>43</v>
      </c>
      <c r="E59">
        <v>24</v>
      </c>
      <c r="F59">
        <v>904</v>
      </c>
      <c r="G59">
        <v>1683</v>
      </c>
      <c r="H59">
        <v>1147</v>
      </c>
      <c r="I59">
        <v>175</v>
      </c>
      <c r="J59">
        <v>190</v>
      </c>
      <c r="K59">
        <v>1877</v>
      </c>
      <c r="L59">
        <v>2099</v>
      </c>
      <c r="M59">
        <v>83</v>
      </c>
      <c r="N59" s="3" t="s">
        <v>2139</v>
      </c>
      <c r="O59" s="3" t="s">
        <v>2140</v>
      </c>
    </row>
    <row r="60" spans="1:15" x14ac:dyDescent="0.25">
      <c r="A60" s="3" t="s">
        <v>13</v>
      </c>
      <c r="B60" s="3" t="s">
        <v>21</v>
      </c>
      <c r="C60" s="3">
        <f>SUM(prb_adultes_202307[[#This Row],[Visuel]:[Autres]])</f>
        <v>1529</v>
      </c>
      <c r="D60">
        <v>17</v>
      </c>
      <c r="E60">
        <v>8</v>
      </c>
      <c r="F60">
        <v>437</v>
      </c>
      <c r="G60">
        <v>558</v>
      </c>
      <c r="H60">
        <v>446</v>
      </c>
      <c r="I60">
        <v>63</v>
      </c>
      <c r="J60">
        <v>7</v>
      </c>
      <c r="K60">
        <v>712</v>
      </c>
      <c r="L60">
        <v>817</v>
      </c>
      <c r="M60">
        <v>29</v>
      </c>
      <c r="N60" s="3" t="s">
        <v>2141</v>
      </c>
      <c r="O60" s="3" t="s">
        <v>2142</v>
      </c>
    </row>
    <row r="61" spans="1:15" x14ac:dyDescent="0.25">
      <c r="A61" s="3" t="s">
        <v>13</v>
      </c>
      <c r="B61" s="3" t="s">
        <v>22</v>
      </c>
      <c r="C61" s="3">
        <f>SUM(prb_adultes_202307[[#This Row],[Visuel]:[Autres]])</f>
        <v>856</v>
      </c>
      <c r="D61">
        <v>11</v>
      </c>
      <c r="E61">
        <v>5</v>
      </c>
      <c r="F61">
        <v>234</v>
      </c>
      <c r="G61">
        <v>326</v>
      </c>
      <c r="H61">
        <v>256</v>
      </c>
      <c r="I61">
        <v>24</v>
      </c>
      <c r="J61">
        <v>7</v>
      </c>
      <c r="K61">
        <v>370</v>
      </c>
      <c r="L61">
        <v>486</v>
      </c>
      <c r="M61">
        <v>14</v>
      </c>
      <c r="N61" s="3" t="s">
        <v>2143</v>
      </c>
      <c r="O61" s="3" t="s">
        <v>2144</v>
      </c>
    </row>
    <row r="62" spans="1:15" x14ac:dyDescent="0.25">
      <c r="A62" s="3" t="s">
        <v>13</v>
      </c>
      <c r="B62" s="3" t="s">
        <v>23</v>
      </c>
      <c r="C62" s="3">
        <f>SUM(prb_adultes_202307[[#This Row],[Visuel]:[Autres]])</f>
        <v>239</v>
      </c>
      <c r="D62">
        <v>3</v>
      </c>
      <c r="E62">
        <v>0</v>
      </c>
      <c r="F62">
        <v>44</v>
      </c>
      <c r="G62">
        <v>106</v>
      </c>
      <c r="H62">
        <v>72</v>
      </c>
      <c r="I62">
        <v>14</v>
      </c>
      <c r="J62">
        <v>1</v>
      </c>
      <c r="K62">
        <v>89</v>
      </c>
      <c r="L62">
        <v>150</v>
      </c>
      <c r="M62">
        <v>2</v>
      </c>
      <c r="N62" s="3" t="s">
        <v>2145</v>
      </c>
      <c r="O62" s="3" t="s">
        <v>2146</v>
      </c>
    </row>
    <row r="63" spans="1:15" x14ac:dyDescent="0.25">
      <c r="A63" s="3" t="s">
        <v>13</v>
      </c>
      <c r="B63" s="3" t="s">
        <v>24</v>
      </c>
      <c r="C63" s="3">
        <f>SUM(prb_adultes_202307[[#This Row],[Visuel]:[Autres]])</f>
        <v>1472</v>
      </c>
      <c r="D63">
        <v>20</v>
      </c>
      <c r="E63">
        <v>9</v>
      </c>
      <c r="F63">
        <v>384</v>
      </c>
      <c r="G63">
        <v>527</v>
      </c>
      <c r="H63">
        <v>479</v>
      </c>
      <c r="I63">
        <v>53</v>
      </c>
      <c r="J63">
        <v>10</v>
      </c>
      <c r="K63">
        <v>676</v>
      </c>
      <c r="L63">
        <v>796</v>
      </c>
      <c r="M63">
        <v>30</v>
      </c>
      <c r="N63" s="3" t="s">
        <v>2147</v>
      </c>
      <c r="O63" s="3" t="s">
        <v>2148</v>
      </c>
    </row>
    <row r="64" spans="1:15" x14ac:dyDescent="0.25">
      <c r="A64" s="3" t="s">
        <v>13</v>
      </c>
      <c r="B64" s="3" t="s">
        <v>25</v>
      </c>
      <c r="C64" s="3">
        <f>SUM(prb_adultes_202307[[#This Row],[Visuel]:[Autres]])</f>
        <v>3789</v>
      </c>
      <c r="D64">
        <v>32</v>
      </c>
      <c r="E64">
        <v>16</v>
      </c>
      <c r="F64">
        <v>1102</v>
      </c>
      <c r="G64">
        <v>1503</v>
      </c>
      <c r="H64">
        <v>989</v>
      </c>
      <c r="I64">
        <v>147</v>
      </c>
      <c r="J64">
        <v>40</v>
      </c>
      <c r="K64">
        <v>1719</v>
      </c>
      <c r="L64">
        <v>2070</v>
      </c>
      <c r="M64">
        <v>75</v>
      </c>
      <c r="N64" s="3" t="s">
        <v>2149</v>
      </c>
      <c r="O64" s="3" t="s">
        <v>2150</v>
      </c>
    </row>
    <row r="65" spans="1:15" x14ac:dyDescent="0.25">
      <c r="A65" s="3" t="s">
        <v>13</v>
      </c>
      <c r="B65" s="3" t="s">
        <v>26</v>
      </c>
      <c r="C65" s="3">
        <f>SUM(prb_adultes_202307[[#This Row],[Visuel]:[Autres]])</f>
        <v>3103</v>
      </c>
      <c r="D65">
        <v>36</v>
      </c>
      <c r="E65">
        <v>22</v>
      </c>
      <c r="F65">
        <v>766</v>
      </c>
      <c r="G65">
        <v>1287</v>
      </c>
      <c r="H65">
        <v>891</v>
      </c>
      <c r="I65">
        <v>101</v>
      </c>
      <c r="J65">
        <v>617</v>
      </c>
      <c r="K65">
        <v>1430</v>
      </c>
      <c r="L65">
        <v>1673</v>
      </c>
      <c r="M65">
        <v>104</v>
      </c>
      <c r="N65" s="3" t="s">
        <v>2151</v>
      </c>
      <c r="O65" s="3" t="s">
        <v>2152</v>
      </c>
    </row>
    <row r="66" spans="1:15" x14ac:dyDescent="0.25">
      <c r="A66" s="3" t="s">
        <v>13</v>
      </c>
      <c r="B66" s="3" t="s">
        <v>27</v>
      </c>
      <c r="C66" s="3">
        <f>SUM(prb_adultes_202307[[#This Row],[Visuel]:[Autres]])</f>
        <v>4645</v>
      </c>
      <c r="D66">
        <v>49</v>
      </c>
      <c r="E66">
        <v>23</v>
      </c>
      <c r="F66">
        <v>1148</v>
      </c>
      <c r="G66">
        <v>1816</v>
      </c>
      <c r="H66">
        <v>1412</v>
      </c>
      <c r="I66">
        <v>197</v>
      </c>
      <c r="J66">
        <v>121</v>
      </c>
      <c r="K66">
        <v>2142</v>
      </c>
      <c r="L66">
        <v>2503</v>
      </c>
      <c r="M66">
        <v>149</v>
      </c>
      <c r="N66" s="3" t="s">
        <v>2153</v>
      </c>
      <c r="O66" s="3" t="s">
        <v>2154</v>
      </c>
    </row>
    <row r="67" spans="1:15" x14ac:dyDescent="0.25">
      <c r="A67" s="3" t="s">
        <v>13</v>
      </c>
      <c r="B67" s="3" t="s">
        <v>28</v>
      </c>
      <c r="C67" s="3">
        <f>SUM(prb_adultes_202307[[#This Row],[Visuel]:[Autres]])</f>
        <v>5562</v>
      </c>
      <c r="D67">
        <v>35</v>
      </c>
      <c r="E67">
        <v>23</v>
      </c>
      <c r="F67">
        <v>1304</v>
      </c>
      <c r="G67">
        <v>2369</v>
      </c>
      <c r="H67">
        <v>1630</v>
      </c>
      <c r="I67">
        <v>201</v>
      </c>
      <c r="J67">
        <v>160</v>
      </c>
      <c r="K67">
        <v>2586</v>
      </c>
      <c r="L67">
        <v>2976</v>
      </c>
      <c r="M67">
        <v>141</v>
      </c>
      <c r="N67" s="3" t="s">
        <v>2155</v>
      </c>
      <c r="O67" s="3" t="s">
        <v>2156</v>
      </c>
    </row>
    <row r="68" spans="1:15" x14ac:dyDescent="0.25">
      <c r="A68" s="3" t="s">
        <v>13</v>
      </c>
      <c r="B68" s="3" t="s">
        <v>29</v>
      </c>
      <c r="C68" s="3">
        <f>SUM(prb_adultes_202307[[#This Row],[Visuel]:[Autres]])</f>
        <v>12007</v>
      </c>
      <c r="D68">
        <v>128</v>
      </c>
      <c r="E68">
        <v>73</v>
      </c>
      <c r="F68">
        <v>2819</v>
      </c>
      <c r="G68">
        <v>5232</v>
      </c>
      <c r="H68">
        <v>3439</v>
      </c>
      <c r="I68">
        <v>316</v>
      </c>
      <c r="J68">
        <v>649</v>
      </c>
      <c r="K68">
        <v>5577</v>
      </c>
      <c r="L68">
        <v>6430</v>
      </c>
      <c r="M68">
        <v>297</v>
      </c>
      <c r="N68" s="3" t="s">
        <v>2157</v>
      </c>
      <c r="O68" s="3" t="s">
        <v>2158</v>
      </c>
    </row>
    <row r="69" spans="1:15" x14ac:dyDescent="0.25">
      <c r="A69" s="3" t="s">
        <v>13</v>
      </c>
      <c r="B69" s="3" t="s">
        <v>30</v>
      </c>
      <c r="C69" s="3">
        <f>SUM(prb_adultes_202307[[#This Row],[Visuel]:[Autres]])</f>
        <v>2981</v>
      </c>
      <c r="D69">
        <v>46</v>
      </c>
      <c r="E69">
        <v>14</v>
      </c>
      <c r="F69">
        <v>693</v>
      </c>
      <c r="G69">
        <v>1268</v>
      </c>
      <c r="H69">
        <v>850</v>
      </c>
      <c r="I69">
        <v>110</v>
      </c>
      <c r="J69">
        <v>55</v>
      </c>
      <c r="K69">
        <v>1341</v>
      </c>
      <c r="L69">
        <v>1640</v>
      </c>
      <c r="M69">
        <v>52</v>
      </c>
      <c r="N69" s="3" t="s">
        <v>2159</v>
      </c>
      <c r="O69" s="3" t="s">
        <v>2160</v>
      </c>
    </row>
    <row r="70" spans="1:15" x14ac:dyDescent="0.25">
      <c r="A70" s="3" t="s">
        <v>13</v>
      </c>
      <c r="B70" s="3" t="s">
        <v>31</v>
      </c>
      <c r="C70" s="3">
        <f>SUM(prb_adultes_202307[[#This Row],[Visuel]:[Autres]])</f>
        <v>108</v>
      </c>
      <c r="D70">
        <v>1</v>
      </c>
      <c r="E70">
        <v>1</v>
      </c>
      <c r="F70">
        <v>40</v>
      </c>
      <c r="G70">
        <v>40</v>
      </c>
      <c r="H70">
        <v>21</v>
      </c>
      <c r="I70">
        <v>5</v>
      </c>
      <c r="J70">
        <v>6</v>
      </c>
      <c r="K70">
        <v>41</v>
      </c>
      <c r="L70">
        <v>67</v>
      </c>
      <c r="M70">
        <v>5</v>
      </c>
      <c r="N70" s="3" t="s">
        <v>2161</v>
      </c>
      <c r="O70" s="3" t="s">
        <v>2162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FCE4-ED48-4140-B071-4C4B1B195E63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SUM(prb_adultes_202306[[#This Row],[Visuel]:[Autres]])</f>
        <v>78934</v>
      </c>
      <c r="D2">
        <v>766</v>
      </c>
      <c r="E2">
        <v>398</v>
      </c>
      <c r="F2">
        <v>18122</v>
      </c>
      <c r="G2">
        <v>35838</v>
      </c>
      <c r="H2">
        <v>21168</v>
      </c>
      <c r="I2">
        <v>2642</v>
      </c>
      <c r="J2">
        <v>5906</v>
      </c>
      <c r="K2">
        <v>34661</v>
      </c>
      <c r="L2">
        <v>44273</v>
      </c>
      <c r="M2">
        <v>1785</v>
      </c>
      <c r="N2" s="3" t="s">
        <v>1889</v>
      </c>
      <c r="O2" s="3" t="s">
        <v>1890</v>
      </c>
    </row>
    <row r="3" spans="1:15" x14ac:dyDescent="0.25">
      <c r="A3" s="3" t="s">
        <v>11</v>
      </c>
      <c r="B3" s="3" t="s">
        <v>2</v>
      </c>
      <c r="C3" s="3">
        <f>SUM(prb_adultes_202306[[#This Row],[Visuel]:[Autres]])</f>
        <v>3024</v>
      </c>
      <c r="D3">
        <v>66</v>
      </c>
      <c r="E3">
        <v>28</v>
      </c>
      <c r="F3">
        <v>538</v>
      </c>
      <c r="G3">
        <v>922</v>
      </c>
      <c r="H3">
        <v>1349</v>
      </c>
      <c r="I3">
        <v>121</v>
      </c>
      <c r="J3">
        <v>379</v>
      </c>
      <c r="K3">
        <v>1620</v>
      </c>
      <c r="L3">
        <v>1404</v>
      </c>
      <c r="M3">
        <v>11</v>
      </c>
      <c r="N3" s="3" t="s">
        <v>1891</v>
      </c>
      <c r="O3" s="3" t="s">
        <v>1892</v>
      </c>
    </row>
    <row r="4" spans="1:15" x14ac:dyDescent="0.25">
      <c r="A4" s="3" t="s">
        <v>11</v>
      </c>
      <c r="B4" s="3" t="s">
        <v>3</v>
      </c>
      <c r="C4" s="3">
        <f>SUM(prb_adultes_202306[[#This Row],[Visuel]:[Autres]])</f>
        <v>1669</v>
      </c>
      <c r="D4">
        <v>29</v>
      </c>
      <c r="E4">
        <v>28</v>
      </c>
      <c r="F4">
        <v>200</v>
      </c>
      <c r="G4">
        <v>630</v>
      </c>
      <c r="H4">
        <v>746</v>
      </c>
      <c r="I4">
        <v>36</v>
      </c>
      <c r="J4">
        <v>285</v>
      </c>
      <c r="K4">
        <v>1424</v>
      </c>
      <c r="L4">
        <v>245</v>
      </c>
      <c r="M4">
        <v>9</v>
      </c>
      <c r="N4" s="3" t="s">
        <v>1893</v>
      </c>
      <c r="O4" s="3" t="s">
        <v>1894</v>
      </c>
    </row>
    <row r="5" spans="1:15" x14ac:dyDescent="0.25">
      <c r="A5" s="3" t="s">
        <v>11</v>
      </c>
      <c r="B5" s="3" t="s">
        <v>4</v>
      </c>
      <c r="C5" s="3">
        <f>SUM(prb_adultes_202306[[#This Row],[Visuel]:[Autres]])</f>
        <v>791</v>
      </c>
      <c r="D5">
        <v>26</v>
      </c>
      <c r="E5">
        <v>15</v>
      </c>
      <c r="F5">
        <v>106</v>
      </c>
      <c r="G5">
        <v>227</v>
      </c>
      <c r="H5">
        <v>394</v>
      </c>
      <c r="I5">
        <v>23</v>
      </c>
      <c r="J5">
        <v>304</v>
      </c>
      <c r="K5">
        <v>327</v>
      </c>
      <c r="L5">
        <v>464</v>
      </c>
      <c r="M5">
        <v>4</v>
      </c>
      <c r="N5" s="3" t="s">
        <v>1895</v>
      </c>
      <c r="O5" s="3" t="s">
        <v>1896</v>
      </c>
    </row>
    <row r="6" spans="1:15" x14ac:dyDescent="0.25">
      <c r="A6" s="3" t="s">
        <v>12</v>
      </c>
      <c r="B6" s="3" t="s">
        <v>5</v>
      </c>
      <c r="C6" s="3">
        <f>SUM(prb_adultes_202306[[#This Row],[Visuel]:[Autres]])</f>
        <v>80603</v>
      </c>
      <c r="D6">
        <v>795</v>
      </c>
      <c r="E6">
        <v>426</v>
      </c>
      <c r="F6">
        <v>18322</v>
      </c>
      <c r="G6">
        <v>36468</v>
      </c>
      <c r="H6">
        <v>21914</v>
      </c>
      <c r="I6">
        <v>2678</v>
      </c>
      <c r="J6">
        <v>6191</v>
      </c>
      <c r="K6">
        <v>36085</v>
      </c>
      <c r="L6">
        <v>44518</v>
      </c>
      <c r="M6">
        <v>1794</v>
      </c>
      <c r="N6" s="3" t="s">
        <v>1897</v>
      </c>
      <c r="O6" s="3" t="s">
        <v>1898</v>
      </c>
    </row>
    <row r="7" spans="1:15" x14ac:dyDescent="0.25">
      <c r="A7" s="3" t="s">
        <v>12</v>
      </c>
      <c r="B7" s="3" t="s">
        <v>6</v>
      </c>
      <c r="C7" s="3">
        <f>SUM(prb_adultes_202306[[#This Row],[Visuel]:[Autres]])</f>
        <v>2464</v>
      </c>
      <c r="D7">
        <v>61</v>
      </c>
      <c r="E7">
        <v>19</v>
      </c>
      <c r="F7">
        <v>315</v>
      </c>
      <c r="G7">
        <v>697</v>
      </c>
      <c r="H7">
        <v>1273</v>
      </c>
      <c r="I7">
        <v>99</v>
      </c>
      <c r="J7">
        <v>534</v>
      </c>
      <c r="K7">
        <v>1232</v>
      </c>
      <c r="L7">
        <v>1232</v>
      </c>
      <c r="M7">
        <v>11</v>
      </c>
      <c r="N7" s="3" t="s">
        <v>1899</v>
      </c>
      <c r="O7" s="3" t="s">
        <v>1900</v>
      </c>
    </row>
    <row r="8" spans="1:15" x14ac:dyDescent="0.25">
      <c r="A8" s="3" t="s">
        <v>12</v>
      </c>
      <c r="B8" s="3" t="s">
        <v>7</v>
      </c>
      <c r="C8" s="3">
        <f>SUM(prb_adultes_202306[[#This Row],[Visuel]:[Autres]])</f>
        <v>1024</v>
      </c>
      <c r="D8">
        <v>26</v>
      </c>
      <c r="E8">
        <v>18</v>
      </c>
      <c r="F8">
        <v>288</v>
      </c>
      <c r="G8">
        <v>349</v>
      </c>
      <c r="H8">
        <v>314</v>
      </c>
      <c r="I8">
        <v>29</v>
      </c>
      <c r="J8">
        <v>81</v>
      </c>
      <c r="K8">
        <v>519</v>
      </c>
      <c r="L8">
        <v>505</v>
      </c>
      <c r="M8">
        <v>3</v>
      </c>
      <c r="N8" s="3" t="s">
        <v>1901</v>
      </c>
      <c r="O8" s="3" t="s">
        <v>1902</v>
      </c>
    </row>
    <row r="9" spans="1:15" x14ac:dyDescent="0.25">
      <c r="A9" s="3" t="s">
        <v>12</v>
      </c>
      <c r="B9" s="3" t="s">
        <v>8</v>
      </c>
      <c r="C9" s="3">
        <f>SUM(prb_adultes_202306[[#This Row],[Visuel]:[Autres]])</f>
        <v>327</v>
      </c>
      <c r="D9">
        <v>5</v>
      </c>
      <c r="E9">
        <v>6</v>
      </c>
      <c r="F9">
        <v>41</v>
      </c>
      <c r="G9">
        <v>103</v>
      </c>
      <c r="H9">
        <v>156</v>
      </c>
      <c r="I9">
        <v>16</v>
      </c>
      <c r="J9">
        <v>68</v>
      </c>
      <c r="K9">
        <v>196</v>
      </c>
      <c r="L9">
        <v>131</v>
      </c>
      <c r="M9">
        <v>1</v>
      </c>
      <c r="N9" s="3" t="s">
        <v>1903</v>
      </c>
      <c r="O9" s="3" t="s">
        <v>1904</v>
      </c>
    </row>
    <row r="10" spans="1:15" x14ac:dyDescent="0.25">
      <c r="A10" s="3" t="s">
        <v>81</v>
      </c>
      <c r="B10" s="3" t="s">
        <v>61</v>
      </c>
      <c r="C10" s="3">
        <f>SUM(prb_adultes_202306[[#This Row],[Visuel]:[Autres]])</f>
        <v>46386</v>
      </c>
      <c r="D10">
        <v>507</v>
      </c>
      <c r="E10">
        <v>219</v>
      </c>
      <c r="F10">
        <v>10167</v>
      </c>
      <c r="G10">
        <v>22136</v>
      </c>
      <c r="H10">
        <v>11814</v>
      </c>
      <c r="I10">
        <v>1543</v>
      </c>
      <c r="J10">
        <v>3672</v>
      </c>
      <c r="K10">
        <v>0</v>
      </c>
      <c r="L10">
        <v>46386</v>
      </c>
      <c r="M10">
        <v>1133</v>
      </c>
      <c r="N10" s="3" t="s">
        <v>1905</v>
      </c>
      <c r="O10" s="3" t="s">
        <v>1906</v>
      </c>
    </row>
    <row r="11" spans="1:15" x14ac:dyDescent="0.25">
      <c r="A11" s="3" t="s">
        <v>81</v>
      </c>
      <c r="B11" s="3" t="s">
        <v>60</v>
      </c>
      <c r="C11" s="3">
        <f>SUM(prb_adultes_202306[[#This Row],[Visuel]:[Autres]])</f>
        <v>38032</v>
      </c>
      <c r="D11">
        <v>380</v>
      </c>
      <c r="E11">
        <v>250</v>
      </c>
      <c r="F11">
        <v>8799</v>
      </c>
      <c r="G11">
        <v>15481</v>
      </c>
      <c r="H11">
        <v>11843</v>
      </c>
      <c r="I11">
        <v>1279</v>
      </c>
      <c r="J11">
        <v>3202</v>
      </c>
      <c r="K11">
        <v>38032</v>
      </c>
      <c r="L11">
        <v>0</v>
      </c>
      <c r="M11">
        <v>676</v>
      </c>
      <c r="N11" s="3" t="s">
        <v>1907</v>
      </c>
      <c r="O11" s="3" t="s">
        <v>1908</v>
      </c>
    </row>
    <row r="12" spans="1:15" x14ac:dyDescent="0.25">
      <c r="A12" s="3" t="s">
        <v>86</v>
      </c>
      <c r="B12" s="3" t="s">
        <v>87</v>
      </c>
      <c r="C12" s="3">
        <f>SUM(prb_adultes_202306[[#This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52</v>
      </c>
      <c r="L12">
        <v>101</v>
      </c>
      <c r="M12">
        <v>153</v>
      </c>
      <c r="N12" s="3" t="s">
        <v>1909</v>
      </c>
      <c r="O12" s="3" t="s">
        <v>1910</v>
      </c>
    </row>
    <row r="13" spans="1:15" x14ac:dyDescent="0.25">
      <c r="A13" s="3" t="s">
        <v>86</v>
      </c>
      <c r="B13" s="3" t="s">
        <v>90</v>
      </c>
      <c r="C13" s="3">
        <f>SUM(prb_adultes_202306[[#This Row],[Visuel]:[Autres]])</f>
        <v>1656</v>
      </c>
      <c r="D13">
        <v>8</v>
      </c>
      <c r="E13">
        <v>5</v>
      </c>
      <c r="F13">
        <v>513</v>
      </c>
      <c r="G13">
        <v>647</v>
      </c>
      <c r="H13">
        <v>189</v>
      </c>
      <c r="I13">
        <v>294</v>
      </c>
      <c r="J13">
        <v>101</v>
      </c>
      <c r="K13">
        <v>624</v>
      </c>
      <c r="L13">
        <v>1032</v>
      </c>
      <c r="M13">
        <v>1656</v>
      </c>
      <c r="N13" s="3" t="s">
        <v>1911</v>
      </c>
      <c r="O13" s="3" t="s">
        <v>1912</v>
      </c>
    </row>
    <row r="14" spans="1:15" x14ac:dyDescent="0.25">
      <c r="A14" s="3" t="s">
        <v>86</v>
      </c>
      <c r="B14" s="3" t="s">
        <v>93</v>
      </c>
      <c r="C14" s="3">
        <f>SUM(prb_adultes_202306[[#This Row],[Visuel]:[Autres]])</f>
        <v>5824</v>
      </c>
      <c r="D14">
        <v>39</v>
      </c>
      <c r="E14">
        <v>28</v>
      </c>
      <c r="F14">
        <v>2198</v>
      </c>
      <c r="G14">
        <v>2454</v>
      </c>
      <c r="H14">
        <v>1048</v>
      </c>
      <c r="I14">
        <v>57</v>
      </c>
      <c r="J14">
        <v>385</v>
      </c>
      <c r="K14">
        <v>2129</v>
      </c>
      <c r="L14">
        <v>3695</v>
      </c>
      <c r="M14">
        <v>0</v>
      </c>
      <c r="N14" s="3" t="s">
        <v>1913</v>
      </c>
      <c r="O14" s="3" t="s">
        <v>1914</v>
      </c>
    </row>
    <row r="15" spans="1:15" x14ac:dyDescent="0.25">
      <c r="A15" s="3" t="s">
        <v>86</v>
      </c>
      <c r="B15" s="3" t="s">
        <v>96</v>
      </c>
      <c r="C15" s="3">
        <f>SUM(prb_adultes_202306[[#This Row],[Visuel]:[Autres]])</f>
        <v>6273</v>
      </c>
      <c r="D15">
        <v>46</v>
      </c>
      <c r="E15">
        <v>32</v>
      </c>
      <c r="F15">
        <v>2425</v>
      </c>
      <c r="G15">
        <v>2469</v>
      </c>
      <c r="H15">
        <v>1222</v>
      </c>
      <c r="I15">
        <v>79</v>
      </c>
      <c r="J15">
        <v>397</v>
      </c>
      <c r="K15">
        <v>2380</v>
      </c>
      <c r="L15">
        <v>3893</v>
      </c>
      <c r="M15">
        <v>0</v>
      </c>
      <c r="N15" s="3" t="s">
        <v>1915</v>
      </c>
      <c r="O15" s="3" t="s">
        <v>1916</v>
      </c>
    </row>
    <row r="16" spans="1:15" x14ac:dyDescent="0.25">
      <c r="A16" s="3" t="s">
        <v>86</v>
      </c>
      <c r="B16" s="3" t="s">
        <v>99</v>
      </c>
      <c r="C16" s="3">
        <f>SUM(prb_adultes_202306[[#This Row],[Visuel]:[Autres]])</f>
        <v>6457</v>
      </c>
      <c r="D16">
        <v>74</v>
      </c>
      <c r="E16">
        <v>42</v>
      </c>
      <c r="F16">
        <v>2094</v>
      </c>
      <c r="G16">
        <v>2953</v>
      </c>
      <c r="H16">
        <v>1196</v>
      </c>
      <c r="I16">
        <v>98</v>
      </c>
      <c r="J16">
        <v>521</v>
      </c>
      <c r="K16">
        <v>2452</v>
      </c>
      <c r="L16">
        <v>4005</v>
      </c>
      <c r="M16">
        <v>0</v>
      </c>
      <c r="N16" s="3" t="s">
        <v>1917</v>
      </c>
      <c r="O16" s="3" t="s">
        <v>1918</v>
      </c>
    </row>
    <row r="17" spans="1:15" x14ac:dyDescent="0.25">
      <c r="A17" s="3" t="s">
        <v>86</v>
      </c>
      <c r="B17" s="3" t="s">
        <v>102</v>
      </c>
      <c r="C17" s="3">
        <f>SUM(prb_adultes_202306[[#This Row],[Visuel]:[Autres]])</f>
        <v>7854</v>
      </c>
      <c r="D17">
        <v>74</v>
      </c>
      <c r="E17">
        <v>40</v>
      </c>
      <c r="F17">
        <v>2134</v>
      </c>
      <c r="G17">
        <v>3798</v>
      </c>
      <c r="H17">
        <v>1679</v>
      </c>
      <c r="I17">
        <v>129</v>
      </c>
      <c r="J17">
        <v>592</v>
      </c>
      <c r="K17">
        <v>3106</v>
      </c>
      <c r="L17">
        <v>4748</v>
      </c>
      <c r="M17">
        <v>0</v>
      </c>
      <c r="N17" s="3" t="s">
        <v>1919</v>
      </c>
      <c r="O17" s="3" t="s">
        <v>1920</v>
      </c>
    </row>
    <row r="18" spans="1:15" x14ac:dyDescent="0.25">
      <c r="A18" s="3" t="s">
        <v>86</v>
      </c>
      <c r="B18" s="3" t="s">
        <v>105</v>
      </c>
      <c r="C18" s="3">
        <f>SUM(prb_adultes_202306[[#This Row],[Visuel]:[Autres]])</f>
        <v>8647</v>
      </c>
      <c r="D18">
        <v>90</v>
      </c>
      <c r="E18">
        <v>52</v>
      </c>
      <c r="F18">
        <v>2157</v>
      </c>
      <c r="G18">
        <v>4084</v>
      </c>
      <c r="H18">
        <v>2037</v>
      </c>
      <c r="I18">
        <v>227</v>
      </c>
      <c r="J18">
        <v>709</v>
      </c>
      <c r="K18">
        <v>3767</v>
      </c>
      <c r="L18">
        <v>4880</v>
      </c>
      <c r="M18">
        <v>0</v>
      </c>
      <c r="N18" s="3" t="s">
        <v>1921</v>
      </c>
      <c r="O18" s="3" t="s">
        <v>1922</v>
      </c>
    </row>
    <row r="19" spans="1:15" x14ac:dyDescent="0.25">
      <c r="A19" s="3" t="s">
        <v>86</v>
      </c>
      <c r="B19" s="3" t="s">
        <v>108</v>
      </c>
      <c r="C19" s="3">
        <f>SUM(prb_adultes_202306[[#This Row],[Visuel]:[Autres]])</f>
        <v>10271</v>
      </c>
      <c r="D19">
        <v>110</v>
      </c>
      <c r="E19">
        <v>50</v>
      </c>
      <c r="F19">
        <v>2075</v>
      </c>
      <c r="G19">
        <v>4719</v>
      </c>
      <c r="H19">
        <v>2993</v>
      </c>
      <c r="I19">
        <v>324</v>
      </c>
      <c r="J19">
        <v>957</v>
      </c>
      <c r="K19">
        <v>4909</v>
      </c>
      <c r="L19">
        <v>5362</v>
      </c>
      <c r="M19">
        <v>0</v>
      </c>
      <c r="N19" s="3" t="s">
        <v>1923</v>
      </c>
      <c r="O19" s="3" t="s">
        <v>1924</v>
      </c>
    </row>
    <row r="20" spans="1:15" x14ac:dyDescent="0.25">
      <c r="A20" s="3" t="s">
        <v>86</v>
      </c>
      <c r="B20" s="3" t="s">
        <v>111</v>
      </c>
      <c r="C20" s="3">
        <f>SUM(prb_adultes_202306[[#This Row],[Visuel]:[Autres]])</f>
        <v>37283</v>
      </c>
      <c r="D20">
        <v>446</v>
      </c>
      <c r="E20">
        <v>220</v>
      </c>
      <c r="F20">
        <v>5370</v>
      </c>
      <c r="G20">
        <v>16493</v>
      </c>
      <c r="H20">
        <v>13293</v>
      </c>
      <c r="I20">
        <v>1461</v>
      </c>
      <c r="J20">
        <v>3203</v>
      </c>
      <c r="K20">
        <v>18613</v>
      </c>
      <c r="L20">
        <v>18670</v>
      </c>
      <c r="M20">
        <v>0</v>
      </c>
      <c r="N20" s="3" t="s">
        <v>1925</v>
      </c>
      <c r="O20" s="3" t="s">
        <v>1926</v>
      </c>
    </row>
    <row r="21" spans="1:15" x14ac:dyDescent="0.25">
      <c r="A21" s="3" t="s">
        <v>86</v>
      </c>
      <c r="B21" s="3" t="s">
        <v>114</v>
      </c>
      <c r="C21" s="3">
        <f>SUM(prb_adultes_202306[[#This Row],[Visuel]:[Autres]])</f>
        <v>15115</v>
      </c>
      <c r="D21">
        <v>105</v>
      </c>
      <c r="E21">
        <v>74</v>
      </c>
      <c r="F21">
        <v>5574</v>
      </c>
      <c r="G21">
        <v>6089</v>
      </c>
      <c r="H21">
        <v>2676</v>
      </c>
      <c r="I21">
        <v>597</v>
      </c>
      <c r="J21">
        <v>999</v>
      </c>
      <c r="K21">
        <v>5654</v>
      </c>
      <c r="L21">
        <v>9461</v>
      </c>
      <c r="M21">
        <v>1809</v>
      </c>
      <c r="N21" s="3" t="s">
        <v>1927</v>
      </c>
      <c r="O21" s="3" t="s">
        <v>1928</v>
      </c>
    </row>
    <row r="22" spans="1:15" x14ac:dyDescent="0.25">
      <c r="A22" s="3" t="s">
        <v>86</v>
      </c>
      <c r="B22" s="3" t="s">
        <v>117</v>
      </c>
      <c r="C22" s="3">
        <f>SUM(prb_adultes_202306[[#This Row],[Visuel]:[Autres]])</f>
        <v>69303</v>
      </c>
      <c r="D22">
        <v>782</v>
      </c>
      <c r="E22">
        <v>395</v>
      </c>
      <c r="F22">
        <v>13392</v>
      </c>
      <c r="G22">
        <v>31528</v>
      </c>
      <c r="H22">
        <v>20981</v>
      </c>
      <c r="I22">
        <v>2225</v>
      </c>
      <c r="J22">
        <v>5875</v>
      </c>
      <c r="K22">
        <v>32378</v>
      </c>
      <c r="L22">
        <v>36925</v>
      </c>
      <c r="M22">
        <v>0</v>
      </c>
      <c r="N22" s="3" t="s">
        <v>1929</v>
      </c>
      <c r="O22" s="3" t="s">
        <v>1930</v>
      </c>
    </row>
    <row r="23" spans="1:15" x14ac:dyDescent="0.25">
      <c r="A23" s="3" t="s">
        <v>120</v>
      </c>
      <c r="B23" s="3" t="s">
        <v>121</v>
      </c>
      <c r="C23" s="3">
        <f>SUM(prb_adultes_202306[[#This Row],[Visuel]:[Autres]])</f>
        <v>7436</v>
      </c>
      <c r="D23">
        <v>76</v>
      </c>
      <c r="E23">
        <v>60</v>
      </c>
      <c r="F23">
        <v>3236</v>
      </c>
      <c r="G23">
        <v>2180</v>
      </c>
      <c r="H23">
        <v>1702</v>
      </c>
      <c r="I23">
        <v>182</v>
      </c>
      <c r="J23">
        <v>626</v>
      </c>
      <c r="K23">
        <v>3268</v>
      </c>
      <c r="L23">
        <v>4168</v>
      </c>
      <c r="M23">
        <v>292</v>
      </c>
      <c r="N23" s="3" t="s">
        <v>1931</v>
      </c>
      <c r="O23" s="3" t="s">
        <v>1932</v>
      </c>
    </row>
    <row r="24" spans="1:15" x14ac:dyDescent="0.25">
      <c r="A24" s="3" t="s">
        <v>120</v>
      </c>
      <c r="B24" s="3" t="s">
        <v>124</v>
      </c>
      <c r="C24" s="3">
        <f>SUM(prb_adultes_202306[[#This Row],[Visuel]:[Autres]])</f>
        <v>26845</v>
      </c>
      <c r="D24">
        <v>283</v>
      </c>
      <c r="E24">
        <v>173</v>
      </c>
      <c r="F24">
        <v>3848</v>
      </c>
      <c r="G24">
        <v>13280</v>
      </c>
      <c r="H24">
        <v>8708</v>
      </c>
      <c r="I24">
        <v>553</v>
      </c>
      <c r="J24">
        <v>1464</v>
      </c>
      <c r="K24">
        <v>11984</v>
      </c>
      <c r="L24">
        <v>14861</v>
      </c>
      <c r="M24">
        <v>308</v>
      </c>
      <c r="N24" s="3" t="s">
        <v>1933</v>
      </c>
      <c r="O24" s="3" t="s">
        <v>1934</v>
      </c>
    </row>
    <row r="25" spans="1:15" x14ac:dyDescent="0.25">
      <c r="A25" s="3" t="s">
        <v>120</v>
      </c>
      <c r="B25" s="3" t="s">
        <v>127</v>
      </c>
      <c r="C25" s="3">
        <f>SUM(prb_adultes_202306[[#This Row],[Visuel]:[Autres]])</f>
        <v>14594</v>
      </c>
      <c r="D25">
        <v>187</v>
      </c>
      <c r="E25">
        <v>87</v>
      </c>
      <c r="F25">
        <v>763</v>
      </c>
      <c r="G25">
        <v>8237</v>
      </c>
      <c r="H25">
        <v>4847</v>
      </c>
      <c r="I25">
        <v>473</v>
      </c>
      <c r="J25">
        <v>1230</v>
      </c>
      <c r="K25">
        <v>7007</v>
      </c>
      <c r="L25">
        <v>7587</v>
      </c>
      <c r="M25">
        <v>63</v>
      </c>
      <c r="N25" s="3" t="s">
        <v>1935</v>
      </c>
      <c r="O25" s="3" t="s">
        <v>1936</v>
      </c>
    </row>
    <row r="26" spans="1:15" x14ac:dyDescent="0.25">
      <c r="A26" s="3" t="s">
        <v>120</v>
      </c>
      <c r="B26" s="3" t="s">
        <v>130</v>
      </c>
      <c r="C26" s="3">
        <f>SUM(prb_adultes_202306[[#This Row],[Visuel]:[Autres]])</f>
        <v>5109</v>
      </c>
      <c r="D26">
        <v>50</v>
      </c>
      <c r="E26">
        <v>24</v>
      </c>
      <c r="F26">
        <v>31</v>
      </c>
      <c r="G26">
        <v>3444</v>
      </c>
      <c r="H26">
        <v>1387</v>
      </c>
      <c r="I26">
        <v>173</v>
      </c>
      <c r="J26">
        <v>560</v>
      </c>
      <c r="K26">
        <v>2544</v>
      </c>
      <c r="L26">
        <v>2565</v>
      </c>
      <c r="M26">
        <v>0</v>
      </c>
      <c r="N26" s="3" t="s">
        <v>1937</v>
      </c>
      <c r="O26" s="3" t="s">
        <v>1938</v>
      </c>
    </row>
    <row r="27" spans="1:15" x14ac:dyDescent="0.25">
      <c r="A27" s="3" t="s">
        <v>120</v>
      </c>
      <c r="B27" s="3" t="s">
        <v>133</v>
      </c>
      <c r="C27" s="3">
        <f>SUM(prb_adultes_202306[[#This Row],[Visuel]:[Autres]])</f>
        <v>3010</v>
      </c>
      <c r="D27">
        <v>39</v>
      </c>
      <c r="E27">
        <v>14</v>
      </c>
      <c r="F27">
        <v>6</v>
      </c>
      <c r="G27">
        <v>2125</v>
      </c>
      <c r="H27">
        <v>733</v>
      </c>
      <c r="I27">
        <v>93</v>
      </c>
      <c r="J27">
        <v>624</v>
      </c>
      <c r="K27">
        <v>1452</v>
      </c>
      <c r="L27">
        <v>1558</v>
      </c>
      <c r="M27">
        <v>0</v>
      </c>
      <c r="N27" s="3" t="s">
        <v>1939</v>
      </c>
      <c r="O27" s="3" t="s">
        <v>1940</v>
      </c>
    </row>
    <row r="28" spans="1:15" x14ac:dyDescent="0.25">
      <c r="A28" s="3" t="s">
        <v>120</v>
      </c>
      <c r="B28" s="3" t="s">
        <v>136</v>
      </c>
      <c r="C28" s="3">
        <f>SUM(prb_adultes_202306[[#This Row],[Visuel]:[Autres]])</f>
        <v>27424</v>
      </c>
      <c r="D28">
        <v>252</v>
      </c>
      <c r="E28">
        <v>111</v>
      </c>
      <c r="F28">
        <v>11082</v>
      </c>
      <c r="G28">
        <v>8351</v>
      </c>
      <c r="H28">
        <v>6280</v>
      </c>
      <c r="I28">
        <v>1348</v>
      </c>
      <c r="J28">
        <v>2370</v>
      </c>
      <c r="K28">
        <v>11777</v>
      </c>
      <c r="L28">
        <v>15647</v>
      </c>
      <c r="M28">
        <v>1146</v>
      </c>
      <c r="N28" s="3" t="s">
        <v>1941</v>
      </c>
      <c r="O28" s="3" t="s">
        <v>1942</v>
      </c>
    </row>
    <row r="29" spans="1:15" x14ac:dyDescent="0.25">
      <c r="A29" s="3" t="s">
        <v>139</v>
      </c>
      <c r="B29" s="3" t="s">
        <v>140</v>
      </c>
      <c r="C29" s="3">
        <f>SUM(prb_adultes_202306[[#This Row],[Visuel]:[Autres]])</f>
        <v>37939</v>
      </c>
      <c r="D29">
        <v>420</v>
      </c>
      <c r="E29">
        <v>262</v>
      </c>
      <c r="F29">
        <v>7452</v>
      </c>
      <c r="G29">
        <v>17360</v>
      </c>
      <c r="H29">
        <v>11600</v>
      </c>
      <c r="I29">
        <v>845</v>
      </c>
      <c r="J29">
        <v>2711</v>
      </c>
      <c r="K29">
        <v>16982</v>
      </c>
      <c r="L29">
        <v>20957</v>
      </c>
      <c r="M29">
        <v>636</v>
      </c>
      <c r="N29" s="3" t="s">
        <v>1943</v>
      </c>
      <c r="O29" s="3" t="s">
        <v>1944</v>
      </c>
    </row>
    <row r="30" spans="1:15" x14ac:dyDescent="0.25">
      <c r="A30" s="3" t="s">
        <v>139</v>
      </c>
      <c r="B30" s="3" t="s">
        <v>143</v>
      </c>
      <c r="C30" s="3">
        <f>SUM(prb_adultes_202306[[#This Row],[Visuel]:[Autres]])</f>
        <v>9694</v>
      </c>
      <c r="D30">
        <v>114</v>
      </c>
      <c r="E30">
        <v>48</v>
      </c>
      <c r="F30">
        <v>311</v>
      </c>
      <c r="G30">
        <v>5969</v>
      </c>
      <c r="H30">
        <v>2950</v>
      </c>
      <c r="I30">
        <v>302</v>
      </c>
      <c r="J30">
        <v>646</v>
      </c>
      <c r="K30">
        <v>4653</v>
      </c>
      <c r="L30">
        <v>5041</v>
      </c>
      <c r="M30">
        <v>26</v>
      </c>
      <c r="N30" s="3" t="s">
        <v>1945</v>
      </c>
      <c r="O30" s="3" t="s">
        <v>1946</v>
      </c>
    </row>
    <row r="31" spans="1:15" x14ac:dyDescent="0.25">
      <c r="A31" s="3" t="s">
        <v>139</v>
      </c>
      <c r="B31" s="3" t="s">
        <v>146</v>
      </c>
      <c r="C31" s="3">
        <f>SUM(prb_adultes_202306[[#This Row],[Visuel]:[Autres]])</f>
        <v>2832</v>
      </c>
      <c r="D31">
        <v>25</v>
      </c>
      <c r="E31">
        <v>11</v>
      </c>
      <c r="F31">
        <v>82</v>
      </c>
      <c r="G31">
        <v>1529</v>
      </c>
      <c r="H31">
        <v>1079</v>
      </c>
      <c r="I31">
        <v>106</v>
      </c>
      <c r="J31">
        <v>101</v>
      </c>
      <c r="K31">
        <v>1380</v>
      </c>
      <c r="L31">
        <v>1452</v>
      </c>
      <c r="M31">
        <v>1</v>
      </c>
      <c r="N31" s="3" t="s">
        <v>1947</v>
      </c>
      <c r="O31" s="3" t="s">
        <v>1948</v>
      </c>
    </row>
    <row r="32" spans="1:15" x14ac:dyDescent="0.25">
      <c r="A32" s="3" t="s">
        <v>139</v>
      </c>
      <c r="B32" s="3" t="s">
        <v>149</v>
      </c>
      <c r="C32" s="3">
        <f>SUM(prb_adultes_202306[[#This Row],[Visuel]:[Autres]])</f>
        <v>277</v>
      </c>
      <c r="D32">
        <v>4</v>
      </c>
      <c r="E32">
        <v>4</v>
      </c>
      <c r="F32">
        <v>11</v>
      </c>
      <c r="G32">
        <v>146</v>
      </c>
      <c r="H32">
        <v>107</v>
      </c>
      <c r="I32">
        <v>5</v>
      </c>
      <c r="J32">
        <v>17</v>
      </c>
      <c r="K32">
        <v>112</v>
      </c>
      <c r="L32">
        <v>165</v>
      </c>
      <c r="M32">
        <v>0</v>
      </c>
      <c r="N32" s="3" t="s">
        <v>1949</v>
      </c>
      <c r="O32" s="3" t="s">
        <v>1950</v>
      </c>
    </row>
    <row r="33" spans="1:15" x14ac:dyDescent="0.25">
      <c r="A33" s="3" t="s">
        <v>139</v>
      </c>
      <c r="B33" s="3" t="s">
        <v>152</v>
      </c>
      <c r="C33" s="3">
        <f>SUM(prb_adultes_202306[[#This Row],[Visuel]:[Autres]])</f>
        <v>745</v>
      </c>
      <c r="D33">
        <v>8</v>
      </c>
      <c r="E33">
        <v>4</v>
      </c>
      <c r="F33">
        <v>0</v>
      </c>
      <c r="G33">
        <v>443</v>
      </c>
      <c r="H33">
        <v>257</v>
      </c>
      <c r="I33">
        <v>33</v>
      </c>
      <c r="J33">
        <v>70</v>
      </c>
      <c r="K33">
        <v>383</v>
      </c>
      <c r="L33">
        <v>362</v>
      </c>
      <c r="M33">
        <v>0</v>
      </c>
      <c r="N33" s="3" t="s">
        <v>1951</v>
      </c>
      <c r="O33" s="3" t="s">
        <v>1952</v>
      </c>
    </row>
    <row r="34" spans="1:15" x14ac:dyDescent="0.25">
      <c r="A34" s="3" t="s">
        <v>139</v>
      </c>
      <c r="B34" s="3" t="s">
        <v>155</v>
      </c>
      <c r="C34" s="3">
        <f>SUM(prb_adultes_202306[[#This Row],[Visuel]:[Autres]])</f>
        <v>966</v>
      </c>
      <c r="D34">
        <v>7</v>
      </c>
      <c r="E34">
        <v>3</v>
      </c>
      <c r="F34">
        <v>6</v>
      </c>
      <c r="G34">
        <v>731</v>
      </c>
      <c r="H34">
        <v>195</v>
      </c>
      <c r="I34">
        <v>24</v>
      </c>
      <c r="J34">
        <v>101</v>
      </c>
      <c r="K34">
        <v>464</v>
      </c>
      <c r="L34">
        <v>502</v>
      </c>
      <c r="M34">
        <v>0</v>
      </c>
      <c r="N34" s="3" t="s">
        <v>1953</v>
      </c>
      <c r="O34" s="3" t="s">
        <v>1954</v>
      </c>
    </row>
    <row r="35" spans="1:15" x14ac:dyDescent="0.25">
      <c r="A35" s="3" t="s">
        <v>139</v>
      </c>
      <c r="B35" s="3" t="s">
        <v>158</v>
      </c>
      <c r="C35" s="3">
        <f>SUM(prb_adultes_202306[[#This Row],[Visuel]:[Autres]])</f>
        <v>1063</v>
      </c>
      <c r="D35">
        <v>9</v>
      </c>
      <c r="E35">
        <v>10</v>
      </c>
      <c r="F35">
        <v>4</v>
      </c>
      <c r="G35">
        <v>716</v>
      </c>
      <c r="H35">
        <v>287</v>
      </c>
      <c r="I35">
        <v>37</v>
      </c>
      <c r="J35">
        <v>89</v>
      </c>
      <c r="K35">
        <v>577</v>
      </c>
      <c r="L35">
        <v>486</v>
      </c>
      <c r="M35">
        <v>0</v>
      </c>
      <c r="N35" s="3" t="s">
        <v>1955</v>
      </c>
      <c r="O35" s="3" t="s">
        <v>1956</v>
      </c>
    </row>
    <row r="36" spans="1:15" x14ac:dyDescent="0.25">
      <c r="A36" s="3" t="s">
        <v>139</v>
      </c>
      <c r="B36" s="3" t="s">
        <v>161</v>
      </c>
      <c r="C36" s="3">
        <f>SUM(prb_adultes_202306[[#This Row],[Visuel]:[Autres]])</f>
        <v>365</v>
      </c>
      <c r="D36">
        <v>1</v>
      </c>
      <c r="E36">
        <v>1</v>
      </c>
      <c r="F36">
        <v>0</v>
      </c>
      <c r="G36">
        <v>259</v>
      </c>
      <c r="H36">
        <v>91</v>
      </c>
      <c r="I36">
        <v>13</v>
      </c>
      <c r="J36">
        <v>52</v>
      </c>
      <c r="K36">
        <v>183</v>
      </c>
      <c r="L36">
        <v>182</v>
      </c>
      <c r="M36">
        <v>0</v>
      </c>
      <c r="N36" s="3" t="s">
        <v>1957</v>
      </c>
      <c r="O36" s="3" t="s">
        <v>1958</v>
      </c>
    </row>
    <row r="37" spans="1:15" x14ac:dyDescent="0.25">
      <c r="A37" s="3" t="s">
        <v>139</v>
      </c>
      <c r="B37" s="3" t="s">
        <v>164</v>
      </c>
      <c r="C37" s="3">
        <f>SUM(prb_adultes_202306[[#This Row],[Visuel]:[Autres]])</f>
        <v>1153</v>
      </c>
      <c r="D37">
        <v>13</v>
      </c>
      <c r="E37">
        <v>5</v>
      </c>
      <c r="F37">
        <v>3</v>
      </c>
      <c r="G37">
        <v>826</v>
      </c>
      <c r="H37">
        <v>263</v>
      </c>
      <c r="I37">
        <v>43</v>
      </c>
      <c r="J37">
        <v>231</v>
      </c>
      <c r="K37">
        <v>593</v>
      </c>
      <c r="L37">
        <v>560</v>
      </c>
      <c r="M37">
        <v>0</v>
      </c>
      <c r="N37" s="3" t="s">
        <v>1959</v>
      </c>
      <c r="O37" s="3" t="s">
        <v>1960</v>
      </c>
    </row>
    <row r="38" spans="1:15" x14ac:dyDescent="0.25">
      <c r="A38" s="3" t="s">
        <v>139</v>
      </c>
      <c r="B38" s="3" t="s">
        <v>167</v>
      </c>
      <c r="C38" s="3">
        <f>SUM(prb_adultes_202306[[#This Row],[Visuel]:[Autres]])</f>
        <v>208</v>
      </c>
      <c r="D38">
        <v>5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55</v>
      </c>
      <c r="K38">
        <v>103</v>
      </c>
      <c r="L38">
        <v>105</v>
      </c>
      <c r="M38">
        <v>0</v>
      </c>
      <c r="N38" s="3" t="s">
        <v>1961</v>
      </c>
      <c r="O38" s="3" t="s">
        <v>1962</v>
      </c>
    </row>
    <row r="39" spans="1:15" x14ac:dyDescent="0.25">
      <c r="A39" s="3" t="s">
        <v>139</v>
      </c>
      <c r="B39" s="3" t="s">
        <v>170</v>
      </c>
      <c r="C39" s="3">
        <f>SUM(prb_adultes_202306[[#This Row],[Visuel]:[Autres]])</f>
        <v>29176</v>
      </c>
      <c r="D39">
        <v>281</v>
      </c>
      <c r="E39">
        <v>120</v>
      </c>
      <c r="F39">
        <v>11097</v>
      </c>
      <c r="G39">
        <v>9503</v>
      </c>
      <c r="H39">
        <v>6771</v>
      </c>
      <c r="I39">
        <v>1404</v>
      </c>
      <c r="J39">
        <v>2801</v>
      </c>
      <c r="K39">
        <v>12602</v>
      </c>
      <c r="L39">
        <v>16574</v>
      </c>
      <c r="M39">
        <v>1146</v>
      </c>
      <c r="N39" s="3" t="s">
        <v>1963</v>
      </c>
      <c r="O39" s="3" t="s">
        <v>1964</v>
      </c>
    </row>
    <row r="40" spans="1:15" x14ac:dyDescent="0.25">
      <c r="A40" s="3" t="s">
        <v>173</v>
      </c>
      <c r="B40" s="3" t="s">
        <v>174</v>
      </c>
      <c r="C40" s="3">
        <f>SUM(prb_adultes_202306[[#This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1</v>
      </c>
      <c r="L40">
        <v>3</v>
      </c>
      <c r="M40">
        <v>3</v>
      </c>
      <c r="N40" s="3" t="s">
        <v>1965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SUM(prb_adultes_202306[[#This Row],[Visuel]:[Autres]])</f>
        <v>43</v>
      </c>
      <c r="D41">
        <v>0</v>
      </c>
      <c r="E41">
        <v>0</v>
      </c>
      <c r="F41">
        <v>0</v>
      </c>
      <c r="G41">
        <v>0</v>
      </c>
      <c r="H41">
        <v>0</v>
      </c>
      <c r="I41">
        <v>43</v>
      </c>
      <c r="J41">
        <v>1</v>
      </c>
      <c r="K41">
        <v>15</v>
      </c>
      <c r="L41">
        <v>28</v>
      </c>
      <c r="M41">
        <v>34</v>
      </c>
      <c r="N41" s="3" t="s">
        <v>1966</v>
      </c>
      <c r="O41" s="3" t="s">
        <v>1967</v>
      </c>
    </row>
    <row r="42" spans="1:15" x14ac:dyDescent="0.25">
      <c r="A42" s="3" t="s">
        <v>173</v>
      </c>
      <c r="B42" s="3" t="s">
        <v>180</v>
      </c>
      <c r="C42" s="3">
        <f>SUM(prb_adultes_202306[[#This Row],[Visuel]:[Autres]])</f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52</v>
      </c>
      <c r="J42">
        <v>2</v>
      </c>
      <c r="K42">
        <v>19</v>
      </c>
      <c r="L42">
        <v>33</v>
      </c>
      <c r="M42">
        <v>36</v>
      </c>
      <c r="N42" s="3" t="s">
        <v>1968</v>
      </c>
      <c r="O42" s="3" t="s">
        <v>1969</v>
      </c>
    </row>
    <row r="43" spans="1:15" x14ac:dyDescent="0.25">
      <c r="A43" s="3" t="s">
        <v>173</v>
      </c>
      <c r="B43" s="3" t="s">
        <v>183</v>
      </c>
      <c r="C43" s="3">
        <f>SUM(prb_adultes_202306[[#This Row],[Visuel]:[Autres]])</f>
        <v>123</v>
      </c>
      <c r="D43">
        <v>0</v>
      </c>
      <c r="E43">
        <v>0</v>
      </c>
      <c r="F43">
        <v>0</v>
      </c>
      <c r="G43">
        <v>3</v>
      </c>
      <c r="H43">
        <v>8</v>
      </c>
      <c r="I43">
        <v>112</v>
      </c>
      <c r="J43">
        <v>7</v>
      </c>
      <c r="K43">
        <v>51</v>
      </c>
      <c r="L43">
        <v>72</v>
      </c>
      <c r="M43">
        <v>78</v>
      </c>
      <c r="N43" s="3" t="s">
        <v>1970</v>
      </c>
      <c r="O43" s="3" t="s">
        <v>1971</v>
      </c>
    </row>
    <row r="44" spans="1:15" x14ac:dyDescent="0.25">
      <c r="A44" s="3" t="s">
        <v>173</v>
      </c>
      <c r="B44" s="3" t="s">
        <v>186</v>
      </c>
      <c r="C44" s="3">
        <f>SUM(prb_adultes_202306[[#This Row],[Visuel]:[Autres]])</f>
        <v>340</v>
      </c>
      <c r="D44">
        <v>1</v>
      </c>
      <c r="E44">
        <v>0</v>
      </c>
      <c r="F44">
        <v>1</v>
      </c>
      <c r="G44">
        <v>29</v>
      </c>
      <c r="H44">
        <v>16</v>
      </c>
      <c r="I44">
        <v>293</v>
      </c>
      <c r="J44">
        <v>26</v>
      </c>
      <c r="K44">
        <v>145</v>
      </c>
      <c r="L44">
        <v>195</v>
      </c>
      <c r="M44">
        <v>214</v>
      </c>
      <c r="N44" s="3" t="s">
        <v>1972</v>
      </c>
      <c r="O44" s="3" t="s">
        <v>1973</v>
      </c>
    </row>
    <row r="45" spans="1:15" x14ac:dyDescent="0.25">
      <c r="A45" s="3" t="s">
        <v>173</v>
      </c>
      <c r="B45" s="3" t="s">
        <v>189</v>
      </c>
      <c r="C45" s="3">
        <f>SUM(prb_adultes_202306[[#This Row],[Visuel]:[Autres]])</f>
        <v>9072</v>
      </c>
      <c r="D45">
        <v>87</v>
      </c>
      <c r="E45">
        <v>57</v>
      </c>
      <c r="F45">
        <v>2177</v>
      </c>
      <c r="G45">
        <v>3908</v>
      </c>
      <c r="H45">
        <v>2308</v>
      </c>
      <c r="I45">
        <v>535</v>
      </c>
      <c r="J45">
        <v>1185</v>
      </c>
      <c r="K45">
        <v>3591</v>
      </c>
      <c r="L45">
        <v>5481</v>
      </c>
      <c r="M45">
        <v>1444</v>
      </c>
      <c r="N45" s="3" t="s">
        <v>1974</v>
      </c>
      <c r="O45" s="3" t="s">
        <v>1975</v>
      </c>
    </row>
    <row r="46" spans="1:15" x14ac:dyDescent="0.25">
      <c r="A46" s="3" t="s">
        <v>173</v>
      </c>
      <c r="B46" s="3" t="s">
        <v>192</v>
      </c>
      <c r="C46" s="3">
        <f>SUM(prb_adultes_202306[[#This Row],[Visuel]:[Autres]])</f>
        <v>74784</v>
      </c>
      <c r="D46">
        <v>799</v>
      </c>
      <c r="E46">
        <v>412</v>
      </c>
      <c r="F46">
        <v>16788</v>
      </c>
      <c r="G46">
        <v>33677</v>
      </c>
      <c r="H46">
        <v>21325</v>
      </c>
      <c r="I46">
        <v>1783</v>
      </c>
      <c r="J46">
        <v>5653</v>
      </c>
      <c r="K46">
        <v>34210</v>
      </c>
      <c r="L46">
        <v>40574</v>
      </c>
      <c r="M46">
        <v>0</v>
      </c>
      <c r="N46" s="3" t="s">
        <v>1976</v>
      </c>
      <c r="O46" s="3" t="s">
        <v>1977</v>
      </c>
    </row>
    <row r="47" spans="1:15" x14ac:dyDescent="0.25">
      <c r="A47" s="3" t="s">
        <v>195</v>
      </c>
      <c r="B47" s="3" t="s">
        <v>53</v>
      </c>
      <c r="C47" s="3">
        <f>SUM(prb_adultes_202306[[#This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127</v>
      </c>
      <c r="K47">
        <v>380</v>
      </c>
      <c r="L47">
        <v>507</v>
      </c>
      <c r="M47">
        <v>8</v>
      </c>
      <c r="N47" s="3" t="s">
        <v>1978</v>
      </c>
      <c r="O47" s="3" t="s">
        <v>1979</v>
      </c>
    </row>
    <row r="48" spans="1:15" x14ac:dyDescent="0.25">
      <c r="A48" s="3" t="s">
        <v>195</v>
      </c>
      <c r="B48" s="3" t="s">
        <v>198</v>
      </c>
      <c r="C48" s="3">
        <f>SUM(prb_adultes_202306[[#This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219</v>
      </c>
      <c r="M48">
        <v>5</v>
      </c>
      <c r="N48" s="3" t="s">
        <v>1980</v>
      </c>
      <c r="O48" s="3" t="s">
        <v>1981</v>
      </c>
    </row>
    <row r="49" spans="1:15" x14ac:dyDescent="0.25">
      <c r="A49" s="3" t="s">
        <v>195</v>
      </c>
      <c r="B49" s="3" t="s">
        <v>201</v>
      </c>
      <c r="C49" s="3">
        <f>SUM(prb_adultes_202306[[#This Row],[Visuel]:[Autres]])</f>
        <v>18966</v>
      </c>
      <c r="D49">
        <v>0</v>
      </c>
      <c r="E49">
        <v>0</v>
      </c>
      <c r="F49">
        <v>18966</v>
      </c>
      <c r="G49">
        <v>0</v>
      </c>
      <c r="H49">
        <v>0</v>
      </c>
      <c r="I49">
        <v>0</v>
      </c>
      <c r="J49">
        <v>853</v>
      </c>
      <c r="K49">
        <v>8799</v>
      </c>
      <c r="L49">
        <v>10167</v>
      </c>
      <c r="M49">
        <v>513</v>
      </c>
      <c r="N49" s="3" t="s">
        <v>1982</v>
      </c>
      <c r="O49" s="3" t="s">
        <v>1983</v>
      </c>
    </row>
    <row r="50" spans="1:15" x14ac:dyDescent="0.25">
      <c r="A50" s="3" t="s">
        <v>195</v>
      </c>
      <c r="B50" s="3" t="s">
        <v>204</v>
      </c>
      <c r="C50" s="3">
        <f>SUM(prb_adultes_202306[[#This Row],[Visuel]:[Autres]])</f>
        <v>37617</v>
      </c>
      <c r="D50">
        <v>0</v>
      </c>
      <c r="E50">
        <v>0</v>
      </c>
      <c r="F50">
        <v>0</v>
      </c>
      <c r="G50">
        <v>37617</v>
      </c>
      <c r="H50">
        <v>0</v>
      </c>
      <c r="I50">
        <v>0</v>
      </c>
      <c r="J50">
        <v>3264</v>
      </c>
      <c r="K50">
        <v>15481</v>
      </c>
      <c r="L50">
        <v>22136</v>
      </c>
      <c r="M50">
        <v>647</v>
      </c>
      <c r="N50" s="3" t="s">
        <v>1984</v>
      </c>
      <c r="O50" s="3" t="s">
        <v>1985</v>
      </c>
    </row>
    <row r="51" spans="1:15" x14ac:dyDescent="0.25">
      <c r="A51" s="3" t="s">
        <v>195</v>
      </c>
      <c r="B51" s="3" t="s">
        <v>57</v>
      </c>
      <c r="C51" s="3">
        <f>SUM(prb_adultes_202306[[#This Row],[Visuel]:[Autres]])</f>
        <v>23657</v>
      </c>
      <c r="D51">
        <v>0</v>
      </c>
      <c r="E51">
        <v>0</v>
      </c>
      <c r="F51">
        <v>0</v>
      </c>
      <c r="G51">
        <v>0</v>
      </c>
      <c r="H51">
        <v>23657</v>
      </c>
      <c r="I51">
        <v>0</v>
      </c>
      <c r="J51">
        <v>2355</v>
      </c>
      <c r="K51">
        <v>11843</v>
      </c>
      <c r="L51">
        <v>11814</v>
      </c>
      <c r="M51">
        <v>189</v>
      </c>
      <c r="N51" s="3" t="s">
        <v>1986</v>
      </c>
      <c r="O51" s="3" t="s">
        <v>1987</v>
      </c>
    </row>
    <row r="52" spans="1:15" x14ac:dyDescent="0.25">
      <c r="A52" s="3" t="s">
        <v>195</v>
      </c>
      <c r="B52" s="3" t="s">
        <v>58</v>
      </c>
      <c r="C52" s="3">
        <f>SUM(prb_adultes_202306[[#This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205</v>
      </c>
      <c r="K52">
        <v>1279</v>
      </c>
      <c r="L52">
        <v>1543</v>
      </c>
      <c r="M52">
        <v>447</v>
      </c>
      <c r="N52" s="3" t="s">
        <v>1988</v>
      </c>
      <c r="O52" s="3" t="s">
        <v>1989</v>
      </c>
    </row>
    <row r="53" spans="1:15" x14ac:dyDescent="0.25">
      <c r="A53" s="3" t="s">
        <v>13</v>
      </c>
      <c r="B53" s="3" t="s">
        <v>14</v>
      </c>
      <c r="C53" s="3">
        <f>SUM(prb_adultes_202306[[#This Row],[Visuel]:[Autres]])</f>
        <v>2725</v>
      </c>
      <c r="D53">
        <v>18</v>
      </c>
      <c r="E53">
        <v>10</v>
      </c>
      <c r="F53">
        <v>713</v>
      </c>
      <c r="G53">
        <v>1133</v>
      </c>
      <c r="H53">
        <v>772</v>
      </c>
      <c r="I53">
        <v>79</v>
      </c>
      <c r="J53">
        <v>12</v>
      </c>
      <c r="K53">
        <v>1207</v>
      </c>
      <c r="L53">
        <v>1518</v>
      </c>
      <c r="M53">
        <v>53</v>
      </c>
      <c r="N53" s="3" t="s">
        <v>1990</v>
      </c>
      <c r="O53" s="3" t="s">
        <v>1991</v>
      </c>
    </row>
    <row r="54" spans="1:15" x14ac:dyDescent="0.25">
      <c r="A54" s="3" t="s">
        <v>13</v>
      </c>
      <c r="B54" s="3" t="s">
        <v>15</v>
      </c>
      <c r="C54" s="3">
        <f>SUM(prb_adultes_202306[[#This Row],[Visuel]:[Autres]])</f>
        <v>3382</v>
      </c>
      <c r="D54">
        <v>30</v>
      </c>
      <c r="E54">
        <v>18</v>
      </c>
      <c r="F54">
        <v>864</v>
      </c>
      <c r="G54">
        <v>1332</v>
      </c>
      <c r="H54">
        <v>1024</v>
      </c>
      <c r="I54">
        <v>114</v>
      </c>
      <c r="J54">
        <v>21</v>
      </c>
      <c r="K54">
        <v>1571</v>
      </c>
      <c r="L54">
        <v>1811</v>
      </c>
      <c r="M54">
        <v>84</v>
      </c>
      <c r="N54" s="3" t="s">
        <v>1992</v>
      </c>
      <c r="O54" s="3" t="s">
        <v>1993</v>
      </c>
    </row>
    <row r="55" spans="1:15" x14ac:dyDescent="0.25">
      <c r="A55" s="3" t="s">
        <v>13</v>
      </c>
      <c r="B55" s="3" t="s">
        <v>16</v>
      </c>
      <c r="C55" s="3">
        <f>SUM(prb_adultes_202306[[#This Row],[Visuel]:[Autres]])</f>
        <v>6871</v>
      </c>
      <c r="D55">
        <v>76</v>
      </c>
      <c r="E55">
        <v>28</v>
      </c>
      <c r="F55">
        <v>1480</v>
      </c>
      <c r="G55">
        <v>3407</v>
      </c>
      <c r="H55">
        <v>1623</v>
      </c>
      <c r="I55">
        <v>257</v>
      </c>
      <c r="J55">
        <v>209</v>
      </c>
      <c r="K55">
        <v>3008</v>
      </c>
      <c r="L55">
        <v>3863</v>
      </c>
      <c r="M55">
        <v>103</v>
      </c>
      <c r="N55" s="3" t="s">
        <v>1994</v>
      </c>
      <c r="O55" s="3" t="s">
        <v>1995</v>
      </c>
    </row>
    <row r="56" spans="1:15" x14ac:dyDescent="0.25">
      <c r="A56" s="3" t="s">
        <v>13</v>
      </c>
      <c r="B56" s="3" t="s">
        <v>17</v>
      </c>
      <c r="C56" s="3">
        <f>SUM(prb_adultes_202306[[#This Row],[Visuel]:[Autres]])</f>
        <v>4131</v>
      </c>
      <c r="D56">
        <v>35</v>
      </c>
      <c r="E56">
        <v>21</v>
      </c>
      <c r="F56">
        <v>953</v>
      </c>
      <c r="G56">
        <v>1863</v>
      </c>
      <c r="H56">
        <v>1136</v>
      </c>
      <c r="I56">
        <v>123</v>
      </c>
      <c r="J56">
        <v>66</v>
      </c>
      <c r="K56">
        <v>1898</v>
      </c>
      <c r="L56">
        <v>2233</v>
      </c>
      <c r="M56">
        <v>63</v>
      </c>
      <c r="N56" s="3" t="s">
        <v>1996</v>
      </c>
      <c r="O56" s="3" t="s">
        <v>1997</v>
      </c>
    </row>
    <row r="57" spans="1:15" x14ac:dyDescent="0.25">
      <c r="A57" s="3" t="s">
        <v>13</v>
      </c>
      <c r="B57" s="3" t="s">
        <v>18</v>
      </c>
      <c r="C57" s="3">
        <f>SUM(prb_adultes_202306[[#This Row],[Visuel]:[Autres]])</f>
        <v>6151</v>
      </c>
      <c r="D57">
        <v>61</v>
      </c>
      <c r="E57">
        <v>32</v>
      </c>
      <c r="F57">
        <v>1560</v>
      </c>
      <c r="G57">
        <v>2609</v>
      </c>
      <c r="H57">
        <v>1677</v>
      </c>
      <c r="I57">
        <v>212</v>
      </c>
      <c r="J57">
        <v>230</v>
      </c>
      <c r="K57">
        <v>2765</v>
      </c>
      <c r="L57">
        <v>3386</v>
      </c>
      <c r="M57">
        <v>138</v>
      </c>
      <c r="N57" s="3" t="s">
        <v>1998</v>
      </c>
      <c r="O57" s="3" t="s">
        <v>1999</v>
      </c>
    </row>
    <row r="58" spans="1:15" x14ac:dyDescent="0.25">
      <c r="A58" s="3" t="s">
        <v>13</v>
      </c>
      <c r="B58" s="3" t="s">
        <v>19</v>
      </c>
      <c r="C58" s="3">
        <f>SUM(prb_adultes_202306[[#This Row],[Visuel]:[Autres]])</f>
        <v>20859</v>
      </c>
      <c r="D58">
        <v>248</v>
      </c>
      <c r="E58">
        <v>142</v>
      </c>
      <c r="F58">
        <v>3522</v>
      </c>
      <c r="G58">
        <v>10556</v>
      </c>
      <c r="H58">
        <v>5751</v>
      </c>
      <c r="I58">
        <v>640</v>
      </c>
      <c r="J58">
        <v>4487</v>
      </c>
      <c r="K58">
        <v>9000</v>
      </c>
      <c r="L58">
        <v>11859</v>
      </c>
      <c r="M58">
        <v>398</v>
      </c>
      <c r="N58" s="3" t="s">
        <v>2000</v>
      </c>
      <c r="O58" s="3" t="s">
        <v>2001</v>
      </c>
    </row>
    <row r="59" spans="1:15" x14ac:dyDescent="0.25">
      <c r="A59" s="3" t="s">
        <v>13</v>
      </c>
      <c r="B59" s="3" t="s">
        <v>20</v>
      </c>
      <c r="C59" s="3">
        <f>SUM(prb_adultes_202306[[#This Row],[Visuel]:[Autres]])</f>
        <v>3986</v>
      </c>
      <c r="D59">
        <v>43</v>
      </c>
      <c r="E59">
        <v>24</v>
      </c>
      <c r="F59">
        <v>911</v>
      </c>
      <c r="G59">
        <v>1680</v>
      </c>
      <c r="H59">
        <v>1154</v>
      </c>
      <c r="I59">
        <v>174</v>
      </c>
      <c r="J59">
        <v>189</v>
      </c>
      <c r="K59">
        <v>1882</v>
      </c>
      <c r="L59">
        <v>2104</v>
      </c>
      <c r="M59">
        <v>81</v>
      </c>
      <c r="N59" s="3" t="s">
        <v>2002</v>
      </c>
      <c r="O59" s="3" t="s">
        <v>2003</v>
      </c>
    </row>
    <row r="60" spans="1:15" x14ac:dyDescent="0.25">
      <c r="A60" s="3" t="s">
        <v>13</v>
      </c>
      <c r="B60" s="3" t="s">
        <v>21</v>
      </c>
      <c r="C60" s="3">
        <f>SUM(prb_adultes_202306[[#This Row],[Visuel]:[Autres]])</f>
        <v>1529</v>
      </c>
      <c r="D60">
        <v>16</v>
      </c>
      <c r="E60">
        <v>8</v>
      </c>
      <c r="F60">
        <v>430</v>
      </c>
      <c r="G60">
        <v>563</v>
      </c>
      <c r="H60">
        <v>450</v>
      </c>
      <c r="I60">
        <v>62</v>
      </c>
      <c r="J60">
        <v>7</v>
      </c>
      <c r="K60">
        <v>708</v>
      </c>
      <c r="L60">
        <v>821</v>
      </c>
      <c r="M60">
        <v>24</v>
      </c>
      <c r="N60" s="3" t="s">
        <v>2004</v>
      </c>
      <c r="O60" s="3" t="s">
        <v>2005</v>
      </c>
    </row>
    <row r="61" spans="1:15" x14ac:dyDescent="0.25">
      <c r="A61" s="3" t="s">
        <v>13</v>
      </c>
      <c r="B61" s="3" t="s">
        <v>22</v>
      </c>
      <c r="C61" s="3">
        <f>SUM(prb_adultes_202306[[#This Row],[Visuel]:[Autres]])</f>
        <v>858</v>
      </c>
      <c r="D61">
        <v>11</v>
      </c>
      <c r="E61">
        <v>5</v>
      </c>
      <c r="F61">
        <v>234</v>
      </c>
      <c r="G61">
        <v>329</v>
      </c>
      <c r="H61">
        <v>255</v>
      </c>
      <c r="I61">
        <v>24</v>
      </c>
      <c r="J61">
        <v>7</v>
      </c>
      <c r="K61">
        <v>371</v>
      </c>
      <c r="L61">
        <v>487</v>
      </c>
      <c r="M61">
        <v>14</v>
      </c>
      <c r="N61" s="3" t="s">
        <v>2006</v>
      </c>
      <c r="O61" s="3" t="s">
        <v>2007</v>
      </c>
    </row>
    <row r="62" spans="1:15" x14ac:dyDescent="0.25">
      <c r="A62" s="3" t="s">
        <v>13</v>
      </c>
      <c r="B62" s="3" t="s">
        <v>23</v>
      </c>
      <c r="C62" s="3">
        <f>SUM(prb_adultes_202306[[#This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s="3" t="s">
        <v>2008</v>
      </c>
      <c r="O62" s="3" t="s">
        <v>2009</v>
      </c>
    </row>
    <row r="63" spans="1:15" x14ac:dyDescent="0.25">
      <c r="A63" s="3" t="s">
        <v>13</v>
      </c>
      <c r="B63" s="3" t="s">
        <v>24</v>
      </c>
      <c r="C63" s="3">
        <f>SUM(prb_adultes_202306[[#This Row],[Visuel]:[Autres]])</f>
        <v>1485</v>
      </c>
      <c r="D63">
        <v>20</v>
      </c>
      <c r="E63">
        <v>9</v>
      </c>
      <c r="F63">
        <v>388</v>
      </c>
      <c r="G63">
        <v>530</v>
      </c>
      <c r="H63">
        <v>486</v>
      </c>
      <c r="I63">
        <v>52</v>
      </c>
      <c r="J63">
        <v>10</v>
      </c>
      <c r="K63">
        <v>684</v>
      </c>
      <c r="L63">
        <v>801</v>
      </c>
      <c r="M63">
        <v>29</v>
      </c>
      <c r="N63" s="3" t="s">
        <v>2010</v>
      </c>
      <c r="O63" s="3" t="s">
        <v>2011</v>
      </c>
    </row>
    <row r="64" spans="1:15" x14ac:dyDescent="0.25">
      <c r="A64" s="3" t="s">
        <v>13</v>
      </c>
      <c r="B64" s="3" t="s">
        <v>25</v>
      </c>
      <c r="C64" s="3">
        <f>SUM(prb_adultes_202306[[#This Row],[Visuel]:[Autres]])</f>
        <v>3812</v>
      </c>
      <c r="D64">
        <v>34</v>
      </c>
      <c r="E64">
        <v>16</v>
      </c>
      <c r="F64">
        <v>1107</v>
      </c>
      <c r="G64">
        <v>1509</v>
      </c>
      <c r="H64">
        <v>1000</v>
      </c>
      <c r="I64">
        <v>146</v>
      </c>
      <c r="J64">
        <v>39</v>
      </c>
      <c r="K64">
        <v>1739</v>
      </c>
      <c r="L64">
        <v>2073</v>
      </c>
      <c r="M64">
        <v>79</v>
      </c>
      <c r="N64" s="3" t="s">
        <v>2012</v>
      </c>
      <c r="O64" s="3" t="s">
        <v>2013</v>
      </c>
    </row>
    <row r="65" spans="1:15" x14ac:dyDescent="0.25">
      <c r="A65" s="3" t="s">
        <v>13</v>
      </c>
      <c r="B65" s="3" t="s">
        <v>26</v>
      </c>
      <c r="C65" s="3">
        <f>SUM(prb_adultes_202306[[#This Row],[Visuel]:[Autres]])</f>
        <v>3086</v>
      </c>
      <c r="D65">
        <v>33</v>
      </c>
      <c r="E65">
        <v>22</v>
      </c>
      <c r="F65">
        <v>757</v>
      </c>
      <c r="G65">
        <v>1284</v>
      </c>
      <c r="H65">
        <v>892</v>
      </c>
      <c r="I65">
        <v>98</v>
      </c>
      <c r="J65">
        <v>611</v>
      </c>
      <c r="K65">
        <v>1417</v>
      </c>
      <c r="L65">
        <v>1669</v>
      </c>
      <c r="M65">
        <v>101</v>
      </c>
      <c r="N65" s="3" t="s">
        <v>2014</v>
      </c>
      <c r="O65" s="3" t="s">
        <v>2015</v>
      </c>
    </row>
    <row r="66" spans="1:15" x14ac:dyDescent="0.25">
      <c r="A66" s="3" t="s">
        <v>13</v>
      </c>
      <c r="B66" s="3" t="s">
        <v>27</v>
      </c>
      <c r="C66" s="3">
        <f>SUM(prb_adultes_202306[[#This Row],[Visuel]:[Autres]])</f>
        <v>4644</v>
      </c>
      <c r="D66">
        <v>50</v>
      </c>
      <c r="E66">
        <v>23</v>
      </c>
      <c r="F66">
        <v>1150</v>
      </c>
      <c r="G66">
        <v>1812</v>
      </c>
      <c r="H66">
        <v>1417</v>
      </c>
      <c r="I66">
        <v>192</v>
      </c>
      <c r="J66">
        <v>118</v>
      </c>
      <c r="K66">
        <v>2143</v>
      </c>
      <c r="L66">
        <v>2501</v>
      </c>
      <c r="M66">
        <v>147</v>
      </c>
      <c r="N66" s="3" t="s">
        <v>2016</v>
      </c>
      <c r="O66" s="3" t="s">
        <v>2017</v>
      </c>
    </row>
    <row r="67" spans="1:15" x14ac:dyDescent="0.25">
      <c r="A67" s="3" t="s">
        <v>13</v>
      </c>
      <c r="B67" s="3" t="s">
        <v>28</v>
      </c>
      <c r="C67" s="3">
        <f>SUM(prb_adultes_202306[[#This Row],[Visuel]:[Autres]])</f>
        <v>5579</v>
      </c>
      <c r="D67">
        <v>34</v>
      </c>
      <c r="E67">
        <v>22</v>
      </c>
      <c r="F67">
        <v>1308</v>
      </c>
      <c r="G67">
        <v>2377</v>
      </c>
      <c r="H67">
        <v>1634</v>
      </c>
      <c r="I67">
        <v>204</v>
      </c>
      <c r="J67">
        <v>160</v>
      </c>
      <c r="K67">
        <v>2590</v>
      </c>
      <c r="L67">
        <v>2989</v>
      </c>
      <c r="M67">
        <v>147</v>
      </c>
      <c r="N67" s="3" t="s">
        <v>2018</v>
      </c>
      <c r="O67" s="3" t="s">
        <v>2019</v>
      </c>
    </row>
    <row r="68" spans="1:15" x14ac:dyDescent="0.25">
      <c r="A68" s="3" t="s">
        <v>13</v>
      </c>
      <c r="B68" s="3" t="s">
        <v>29</v>
      </c>
      <c r="C68" s="3">
        <f>SUM(prb_adultes_202306[[#This Row],[Visuel]:[Autres]])</f>
        <v>11997</v>
      </c>
      <c r="D68">
        <v>128</v>
      </c>
      <c r="E68">
        <v>74</v>
      </c>
      <c r="F68">
        <v>2817</v>
      </c>
      <c r="G68">
        <v>5216</v>
      </c>
      <c r="H68">
        <v>3444</v>
      </c>
      <c r="I68">
        <v>318</v>
      </c>
      <c r="J68">
        <v>647</v>
      </c>
      <c r="K68">
        <v>5576</v>
      </c>
      <c r="L68">
        <v>6421</v>
      </c>
      <c r="M68">
        <v>291</v>
      </c>
      <c r="N68" s="3" t="s">
        <v>2020</v>
      </c>
      <c r="O68" s="3" t="s">
        <v>2021</v>
      </c>
    </row>
    <row r="69" spans="1:15" x14ac:dyDescent="0.25">
      <c r="A69" s="3" t="s">
        <v>13</v>
      </c>
      <c r="B69" s="3" t="s">
        <v>30</v>
      </c>
      <c r="C69" s="3">
        <f>SUM(prb_adultes_202306[[#This Row],[Visuel]:[Autres]])</f>
        <v>2978</v>
      </c>
      <c r="D69">
        <v>46</v>
      </c>
      <c r="E69">
        <v>14</v>
      </c>
      <c r="F69">
        <v>687</v>
      </c>
      <c r="G69">
        <v>1273</v>
      </c>
      <c r="H69">
        <v>849</v>
      </c>
      <c r="I69">
        <v>109</v>
      </c>
      <c r="J69">
        <v>54</v>
      </c>
      <c r="K69">
        <v>1346</v>
      </c>
      <c r="L69">
        <v>1632</v>
      </c>
      <c r="M69">
        <v>52</v>
      </c>
      <c r="N69" s="3" t="s">
        <v>2022</v>
      </c>
      <c r="O69" s="3" t="s">
        <v>2023</v>
      </c>
    </row>
    <row r="70" spans="1:15" x14ac:dyDescent="0.25">
      <c r="A70" s="3" t="s">
        <v>13</v>
      </c>
      <c r="B70" s="3" t="s">
        <v>31</v>
      </c>
      <c r="C70" s="3">
        <f>SUM(prb_adultes_202306[[#This Row],[Visuel]:[Autres]])</f>
        <v>106</v>
      </c>
      <c r="D70">
        <v>1</v>
      </c>
      <c r="E70">
        <v>1</v>
      </c>
      <c r="F70">
        <v>41</v>
      </c>
      <c r="G70">
        <v>39</v>
      </c>
      <c r="H70">
        <v>20</v>
      </c>
      <c r="I70">
        <v>4</v>
      </c>
      <c r="J70">
        <v>6</v>
      </c>
      <c r="K70">
        <v>39</v>
      </c>
      <c r="L70">
        <v>67</v>
      </c>
      <c r="M70">
        <v>3</v>
      </c>
      <c r="N70" s="3" t="s">
        <v>2024</v>
      </c>
      <c r="O70" s="3" t="s">
        <v>2025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4E13-95A5-4EDA-BC06-A2ACCD26CD81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SUM(prb_adultes_202305[[#This Row],[Visuel]:[Autres]])</f>
        <v>78976</v>
      </c>
      <c r="D2">
        <v>767</v>
      </c>
      <c r="E2">
        <v>396</v>
      </c>
      <c r="F2">
        <v>18136</v>
      </c>
      <c r="G2">
        <v>35829</v>
      </c>
      <c r="H2">
        <v>21198</v>
      </c>
      <c r="I2">
        <v>2650</v>
      </c>
      <c r="J2">
        <v>5895</v>
      </c>
      <c r="K2">
        <v>34707</v>
      </c>
      <c r="L2">
        <v>44269</v>
      </c>
      <c r="M2">
        <v>1793</v>
      </c>
      <c r="N2" s="3" t="s">
        <v>1753</v>
      </c>
      <c r="O2" s="3" t="s">
        <v>1754</v>
      </c>
    </row>
    <row r="3" spans="1:15" x14ac:dyDescent="0.25">
      <c r="A3" s="3" t="s">
        <v>11</v>
      </c>
      <c r="B3" s="3" t="s">
        <v>2</v>
      </c>
      <c r="C3" s="3">
        <f>SUM(prb_adultes_202305[[#This Row],[Visuel]:[Autres]])</f>
        <v>3035</v>
      </c>
      <c r="D3">
        <v>67</v>
      </c>
      <c r="E3">
        <v>28</v>
      </c>
      <c r="F3">
        <v>541</v>
      </c>
      <c r="G3">
        <v>926</v>
      </c>
      <c r="H3">
        <v>1349</v>
      </c>
      <c r="I3">
        <v>124</v>
      </c>
      <c r="J3">
        <v>378</v>
      </c>
      <c r="K3">
        <v>1623</v>
      </c>
      <c r="L3">
        <v>1412</v>
      </c>
      <c r="M3">
        <v>11</v>
      </c>
      <c r="N3" s="3" t="s">
        <v>1755</v>
      </c>
      <c r="O3" s="3" t="s">
        <v>1756</v>
      </c>
    </row>
    <row r="4" spans="1:15" x14ac:dyDescent="0.25">
      <c r="A4" s="3" t="s">
        <v>11</v>
      </c>
      <c r="B4" s="3" t="s">
        <v>3</v>
      </c>
      <c r="C4" s="3">
        <f>SUM(prb_adultes_202305[[#This Row],[Visuel]:[Autres]])</f>
        <v>1673</v>
      </c>
      <c r="D4">
        <v>29</v>
      </c>
      <c r="E4">
        <v>28</v>
      </c>
      <c r="F4">
        <v>197</v>
      </c>
      <c r="G4">
        <v>638</v>
      </c>
      <c r="H4">
        <v>748</v>
      </c>
      <c r="I4">
        <v>33</v>
      </c>
      <c r="J4">
        <v>284</v>
      </c>
      <c r="K4">
        <v>1425</v>
      </c>
      <c r="L4">
        <v>248</v>
      </c>
      <c r="M4">
        <v>10</v>
      </c>
      <c r="N4" s="3" t="s">
        <v>1757</v>
      </c>
      <c r="O4" s="3" t="s">
        <v>1758</v>
      </c>
    </row>
    <row r="5" spans="1:15" x14ac:dyDescent="0.25">
      <c r="A5" s="3" t="s">
        <v>11</v>
      </c>
      <c r="B5" s="3" t="s">
        <v>4</v>
      </c>
      <c r="C5" s="3">
        <f>SUM(prb_adultes_202305[[#This Row],[Visuel]:[Autres]])</f>
        <v>785</v>
      </c>
      <c r="D5">
        <v>25</v>
      </c>
      <c r="E5">
        <v>15</v>
      </c>
      <c r="F5">
        <v>109</v>
      </c>
      <c r="G5">
        <v>226</v>
      </c>
      <c r="H5">
        <v>386</v>
      </c>
      <c r="I5">
        <v>24</v>
      </c>
      <c r="J5">
        <v>299</v>
      </c>
      <c r="K5">
        <v>327</v>
      </c>
      <c r="L5">
        <v>458</v>
      </c>
      <c r="M5">
        <v>4</v>
      </c>
      <c r="N5" s="3" t="s">
        <v>1759</v>
      </c>
      <c r="O5" s="3" t="s">
        <v>1760</v>
      </c>
    </row>
    <row r="6" spans="1:15" x14ac:dyDescent="0.25">
      <c r="A6" s="3" t="s">
        <v>12</v>
      </c>
      <c r="B6" s="3" t="s">
        <v>5</v>
      </c>
      <c r="C6" s="3">
        <f>SUM(prb_adultes_202305[[#This Row],[Visuel]:[Autres]])</f>
        <v>80649</v>
      </c>
      <c r="D6">
        <v>796</v>
      </c>
      <c r="E6">
        <v>424</v>
      </c>
      <c r="F6">
        <v>18333</v>
      </c>
      <c r="G6">
        <v>36467</v>
      </c>
      <c r="H6">
        <v>21946</v>
      </c>
      <c r="I6">
        <v>2683</v>
      </c>
      <c r="J6">
        <v>6179</v>
      </c>
      <c r="K6">
        <v>36132</v>
      </c>
      <c r="L6">
        <v>44517</v>
      </c>
      <c r="M6">
        <v>1803</v>
      </c>
      <c r="N6" s="3" t="s">
        <v>1761</v>
      </c>
      <c r="O6" s="3" t="s">
        <v>1762</v>
      </c>
    </row>
    <row r="7" spans="1:15" x14ac:dyDescent="0.25">
      <c r="A7" s="3" t="s">
        <v>12</v>
      </c>
      <c r="B7" s="3" t="s">
        <v>6</v>
      </c>
      <c r="C7" s="3">
        <f>SUM(prb_adultes_202305[[#This Row],[Visuel]:[Autres]])</f>
        <v>2477</v>
      </c>
      <c r="D7">
        <v>62</v>
      </c>
      <c r="E7">
        <v>18</v>
      </c>
      <c r="F7">
        <v>317</v>
      </c>
      <c r="G7">
        <v>707</v>
      </c>
      <c r="H7">
        <v>1271</v>
      </c>
      <c r="I7">
        <v>102</v>
      </c>
      <c r="J7">
        <v>528</v>
      </c>
      <c r="K7">
        <v>1235</v>
      </c>
      <c r="L7">
        <v>1242</v>
      </c>
      <c r="M7">
        <v>11</v>
      </c>
      <c r="N7" s="3" t="s">
        <v>1763</v>
      </c>
      <c r="O7" s="3" t="s">
        <v>1764</v>
      </c>
    </row>
    <row r="8" spans="1:15" x14ac:dyDescent="0.25">
      <c r="A8" s="3" t="s">
        <v>12</v>
      </c>
      <c r="B8" s="3" t="s">
        <v>7</v>
      </c>
      <c r="C8" s="3">
        <f>SUM(prb_adultes_202305[[#This Row],[Visuel]:[Autres]])</f>
        <v>1028</v>
      </c>
      <c r="D8">
        <v>26</v>
      </c>
      <c r="E8">
        <v>18</v>
      </c>
      <c r="F8">
        <v>290</v>
      </c>
      <c r="G8">
        <v>349</v>
      </c>
      <c r="H8">
        <v>314</v>
      </c>
      <c r="I8">
        <v>31</v>
      </c>
      <c r="J8">
        <v>82</v>
      </c>
      <c r="K8">
        <v>520</v>
      </c>
      <c r="L8">
        <v>508</v>
      </c>
      <c r="M8">
        <v>3</v>
      </c>
      <c r="N8" s="3" t="s">
        <v>1765</v>
      </c>
      <c r="O8" s="3" t="s">
        <v>1766</v>
      </c>
    </row>
    <row r="9" spans="1:15" x14ac:dyDescent="0.25">
      <c r="A9" s="3" t="s">
        <v>12</v>
      </c>
      <c r="B9" s="3" t="s">
        <v>8</v>
      </c>
      <c r="C9" s="3">
        <f>SUM(prb_adultes_202305[[#This Row],[Visuel]:[Autres]])</f>
        <v>315</v>
      </c>
      <c r="D9">
        <v>4</v>
      </c>
      <c r="E9">
        <v>7</v>
      </c>
      <c r="F9">
        <v>43</v>
      </c>
      <c r="G9">
        <v>96</v>
      </c>
      <c r="H9">
        <v>150</v>
      </c>
      <c r="I9">
        <v>15</v>
      </c>
      <c r="J9">
        <v>67</v>
      </c>
      <c r="K9">
        <v>195</v>
      </c>
      <c r="L9">
        <v>120</v>
      </c>
      <c r="M9">
        <v>1</v>
      </c>
      <c r="N9" s="3" t="s">
        <v>1767</v>
      </c>
      <c r="O9" s="3" t="s">
        <v>1768</v>
      </c>
    </row>
    <row r="10" spans="1:15" x14ac:dyDescent="0.25">
      <c r="A10" s="3" t="s">
        <v>81</v>
      </c>
      <c r="B10" s="3" t="s">
        <v>61</v>
      </c>
      <c r="C10" s="3">
        <f>SUM(prb_adultes_202305[[#This Row],[Visuel]:[Autres]])</f>
        <v>46387</v>
      </c>
      <c r="D10">
        <v>509</v>
      </c>
      <c r="E10">
        <v>218</v>
      </c>
      <c r="F10">
        <v>10179</v>
      </c>
      <c r="G10">
        <v>22096</v>
      </c>
      <c r="H10">
        <v>11833</v>
      </c>
      <c r="I10">
        <v>1552</v>
      </c>
      <c r="J10">
        <v>3664</v>
      </c>
      <c r="K10">
        <v>0</v>
      </c>
      <c r="L10">
        <v>46387</v>
      </c>
      <c r="M10">
        <v>1142</v>
      </c>
      <c r="N10" s="3" t="s">
        <v>1769</v>
      </c>
      <c r="O10" s="3" t="s">
        <v>1770</v>
      </c>
    </row>
    <row r="11" spans="1:15" x14ac:dyDescent="0.25">
      <c r="A11" s="3" t="s">
        <v>81</v>
      </c>
      <c r="B11" s="3" t="s">
        <v>60</v>
      </c>
      <c r="C11" s="3">
        <f>SUM(prb_adultes_202305[[#This Row],[Visuel]:[Autres]])</f>
        <v>38082</v>
      </c>
      <c r="D11">
        <v>379</v>
      </c>
      <c r="E11">
        <v>249</v>
      </c>
      <c r="F11">
        <v>8804</v>
      </c>
      <c r="G11">
        <v>15523</v>
      </c>
      <c r="H11">
        <v>11848</v>
      </c>
      <c r="I11">
        <v>1279</v>
      </c>
      <c r="J11">
        <v>3192</v>
      </c>
      <c r="K11">
        <v>38082</v>
      </c>
      <c r="L11">
        <v>0</v>
      </c>
      <c r="M11">
        <v>676</v>
      </c>
      <c r="N11" s="3" t="s">
        <v>1771</v>
      </c>
      <c r="O11" s="3" t="s">
        <v>1772</v>
      </c>
    </row>
    <row r="12" spans="1:15" x14ac:dyDescent="0.25">
      <c r="A12" s="3" t="s">
        <v>86</v>
      </c>
      <c r="B12" s="3" t="s">
        <v>87</v>
      </c>
      <c r="C12" s="3">
        <f>SUM(prb_adultes_202305[[#This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9</v>
      </c>
      <c r="K12">
        <v>55</v>
      </c>
      <c r="L12">
        <v>101</v>
      </c>
      <c r="M12">
        <v>156</v>
      </c>
      <c r="N12" s="3" t="s">
        <v>1773</v>
      </c>
      <c r="O12" s="3" t="s">
        <v>1774</v>
      </c>
    </row>
    <row r="13" spans="1:15" x14ac:dyDescent="0.25">
      <c r="A13" s="3" t="s">
        <v>86</v>
      </c>
      <c r="B13" s="3" t="s">
        <v>90</v>
      </c>
      <c r="C13" s="3">
        <f>SUM(prb_adultes_202305[[#This Row],[Visuel]:[Autres]])</f>
        <v>1662</v>
      </c>
      <c r="D13">
        <v>7</v>
      </c>
      <c r="E13">
        <v>4</v>
      </c>
      <c r="F13">
        <v>508</v>
      </c>
      <c r="G13">
        <v>658</v>
      </c>
      <c r="H13">
        <v>199</v>
      </c>
      <c r="I13">
        <v>286</v>
      </c>
      <c r="J13">
        <v>100</v>
      </c>
      <c r="K13">
        <v>621</v>
      </c>
      <c r="L13">
        <v>1041</v>
      </c>
      <c r="M13">
        <v>1662</v>
      </c>
      <c r="N13" s="3" t="s">
        <v>1775</v>
      </c>
      <c r="O13" s="3" t="s">
        <v>1776</v>
      </c>
    </row>
    <row r="14" spans="1:15" x14ac:dyDescent="0.25">
      <c r="A14" s="3" t="s">
        <v>86</v>
      </c>
      <c r="B14" s="3" t="s">
        <v>93</v>
      </c>
      <c r="C14" s="3">
        <f>SUM(prb_adultes_202305[[#This Row],[Visuel]:[Autres]])</f>
        <v>5817</v>
      </c>
      <c r="D14">
        <v>40</v>
      </c>
      <c r="E14">
        <v>29</v>
      </c>
      <c r="F14">
        <v>2220</v>
      </c>
      <c r="G14">
        <v>2429</v>
      </c>
      <c r="H14">
        <v>1044</v>
      </c>
      <c r="I14">
        <v>55</v>
      </c>
      <c r="J14">
        <v>375</v>
      </c>
      <c r="K14">
        <v>2133</v>
      </c>
      <c r="L14">
        <v>3684</v>
      </c>
      <c r="M14">
        <v>0</v>
      </c>
      <c r="N14" s="3" t="s">
        <v>1777</v>
      </c>
      <c r="O14" s="3" t="s">
        <v>1778</v>
      </c>
    </row>
    <row r="15" spans="1:15" x14ac:dyDescent="0.25">
      <c r="A15" s="3" t="s">
        <v>86</v>
      </c>
      <c r="B15" s="3" t="s">
        <v>96</v>
      </c>
      <c r="C15" s="3">
        <f>SUM(prb_adultes_202305[[#This Row],[Visuel]:[Autres]])</f>
        <v>6238</v>
      </c>
      <c r="D15">
        <v>45</v>
      </c>
      <c r="E15">
        <v>31</v>
      </c>
      <c r="F15">
        <v>2414</v>
      </c>
      <c r="G15">
        <v>2460</v>
      </c>
      <c r="H15">
        <v>1212</v>
      </c>
      <c r="I15">
        <v>76</v>
      </c>
      <c r="J15">
        <v>401</v>
      </c>
      <c r="K15">
        <v>2371</v>
      </c>
      <c r="L15">
        <v>3867</v>
      </c>
      <c r="M15">
        <v>0</v>
      </c>
      <c r="N15" s="3" t="s">
        <v>1779</v>
      </c>
      <c r="O15" s="3" t="s">
        <v>1780</v>
      </c>
    </row>
    <row r="16" spans="1:15" x14ac:dyDescent="0.25">
      <c r="A16" s="3" t="s">
        <v>86</v>
      </c>
      <c r="B16" s="3" t="s">
        <v>99</v>
      </c>
      <c r="C16" s="3">
        <f>SUM(prb_adultes_202305[[#This Row],[Visuel]:[Autres]])</f>
        <v>6449</v>
      </c>
      <c r="D16">
        <v>74</v>
      </c>
      <c r="E16">
        <v>42</v>
      </c>
      <c r="F16">
        <v>2081</v>
      </c>
      <c r="G16">
        <v>2943</v>
      </c>
      <c r="H16">
        <v>1213</v>
      </c>
      <c r="I16">
        <v>96</v>
      </c>
      <c r="J16">
        <v>514</v>
      </c>
      <c r="K16">
        <v>2448</v>
      </c>
      <c r="L16">
        <v>4001</v>
      </c>
      <c r="M16">
        <v>0</v>
      </c>
      <c r="N16" s="3" t="s">
        <v>1781</v>
      </c>
      <c r="O16" s="3" t="s">
        <v>1782</v>
      </c>
    </row>
    <row r="17" spans="1:15" x14ac:dyDescent="0.25">
      <c r="A17" s="3" t="s">
        <v>86</v>
      </c>
      <c r="B17" s="3" t="s">
        <v>102</v>
      </c>
      <c r="C17" s="3">
        <f>SUM(prb_adultes_202305[[#This Row],[Visuel]:[Autres]])</f>
        <v>7826</v>
      </c>
      <c r="D17">
        <v>75</v>
      </c>
      <c r="E17">
        <v>42</v>
      </c>
      <c r="F17">
        <v>2149</v>
      </c>
      <c r="G17">
        <v>3771</v>
      </c>
      <c r="H17">
        <v>1659</v>
      </c>
      <c r="I17">
        <v>130</v>
      </c>
      <c r="J17">
        <v>591</v>
      </c>
      <c r="K17">
        <v>3104</v>
      </c>
      <c r="L17">
        <v>4722</v>
      </c>
      <c r="M17">
        <v>0</v>
      </c>
      <c r="N17" s="3" t="s">
        <v>1783</v>
      </c>
      <c r="O17" s="3" t="s">
        <v>1784</v>
      </c>
    </row>
    <row r="18" spans="1:15" x14ac:dyDescent="0.25">
      <c r="A18" s="3" t="s">
        <v>86</v>
      </c>
      <c r="B18" s="3" t="s">
        <v>105</v>
      </c>
      <c r="C18" s="3">
        <f>SUM(prb_adultes_202305[[#This Row],[Visuel]:[Autres]])</f>
        <v>8671</v>
      </c>
      <c r="D18">
        <v>93</v>
      </c>
      <c r="E18">
        <v>50</v>
      </c>
      <c r="F18">
        <v>2164</v>
      </c>
      <c r="G18">
        <v>4088</v>
      </c>
      <c r="H18">
        <v>2044</v>
      </c>
      <c r="I18">
        <v>232</v>
      </c>
      <c r="J18">
        <v>715</v>
      </c>
      <c r="K18">
        <v>3775</v>
      </c>
      <c r="L18">
        <v>4896</v>
      </c>
      <c r="M18">
        <v>0</v>
      </c>
      <c r="N18" s="3" t="s">
        <v>1785</v>
      </c>
      <c r="O18" s="3" t="s">
        <v>1786</v>
      </c>
    </row>
    <row r="19" spans="1:15" x14ac:dyDescent="0.25">
      <c r="A19" s="3" t="s">
        <v>86</v>
      </c>
      <c r="B19" s="3" t="s">
        <v>108</v>
      </c>
      <c r="C19" s="3">
        <f>SUM(prb_adultes_202305[[#This Row],[Visuel]:[Autres]])</f>
        <v>10286</v>
      </c>
      <c r="D19">
        <v>111</v>
      </c>
      <c r="E19">
        <v>49</v>
      </c>
      <c r="F19">
        <v>2065</v>
      </c>
      <c r="G19">
        <v>4726</v>
      </c>
      <c r="H19">
        <v>3015</v>
      </c>
      <c r="I19">
        <v>320</v>
      </c>
      <c r="J19">
        <v>944</v>
      </c>
      <c r="K19">
        <v>4914</v>
      </c>
      <c r="L19">
        <v>5372</v>
      </c>
      <c r="M19">
        <v>0</v>
      </c>
      <c r="N19" s="3" t="s">
        <v>1787</v>
      </c>
      <c r="O19" s="3" t="s">
        <v>1788</v>
      </c>
    </row>
    <row r="20" spans="1:15" x14ac:dyDescent="0.25">
      <c r="A20" s="3" t="s">
        <v>86</v>
      </c>
      <c r="B20" s="3" t="s">
        <v>111</v>
      </c>
      <c r="C20" s="3">
        <f>SUM(prb_adultes_202305[[#This Row],[Visuel]:[Autres]])</f>
        <v>37364</v>
      </c>
      <c r="D20">
        <v>443</v>
      </c>
      <c r="E20">
        <v>220</v>
      </c>
      <c r="F20">
        <v>5382</v>
      </c>
      <c r="G20">
        <v>16544</v>
      </c>
      <c r="H20">
        <v>13295</v>
      </c>
      <c r="I20">
        <v>1480</v>
      </c>
      <c r="J20">
        <v>3207</v>
      </c>
      <c r="K20">
        <v>18661</v>
      </c>
      <c r="L20">
        <v>18703</v>
      </c>
      <c r="M20">
        <v>0</v>
      </c>
      <c r="N20" s="3" t="s">
        <v>1789</v>
      </c>
      <c r="O20" s="3" t="s">
        <v>1790</v>
      </c>
    </row>
    <row r="21" spans="1:15" x14ac:dyDescent="0.25">
      <c r="A21" s="3" t="s">
        <v>86</v>
      </c>
      <c r="B21" s="3" t="s">
        <v>114</v>
      </c>
      <c r="C21" s="3">
        <f>SUM(prb_adultes_202305[[#This Row],[Visuel]:[Autres]])</f>
        <v>15095</v>
      </c>
      <c r="D21">
        <v>107</v>
      </c>
      <c r="E21">
        <v>73</v>
      </c>
      <c r="F21">
        <v>5584</v>
      </c>
      <c r="G21">
        <v>6073</v>
      </c>
      <c r="H21">
        <v>2671</v>
      </c>
      <c r="I21">
        <v>587</v>
      </c>
      <c r="J21">
        <v>999</v>
      </c>
      <c r="K21">
        <v>5641</v>
      </c>
      <c r="L21">
        <v>9454</v>
      </c>
      <c r="M21">
        <v>1818</v>
      </c>
      <c r="N21" s="3" t="s">
        <v>1791</v>
      </c>
      <c r="O21" s="3" t="s">
        <v>1792</v>
      </c>
    </row>
    <row r="22" spans="1:15" x14ac:dyDescent="0.25">
      <c r="A22" s="3" t="s">
        <v>86</v>
      </c>
      <c r="B22" s="3" t="s">
        <v>117</v>
      </c>
      <c r="C22" s="3">
        <f>SUM(prb_adultes_202305[[#This Row],[Visuel]:[Autres]])</f>
        <v>69374</v>
      </c>
      <c r="D22">
        <v>781</v>
      </c>
      <c r="E22">
        <v>394</v>
      </c>
      <c r="F22">
        <v>13399</v>
      </c>
      <c r="G22">
        <v>31546</v>
      </c>
      <c r="H22">
        <v>21010</v>
      </c>
      <c r="I22">
        <v>2244</v>
      </c>
      <c r="J22">
        <v>5857</v>
      </c>
      <c r="K22">
        <v>32441</v>
      </c>
      <c r="L22">
        <v>36933</v>
      </c>
      <c r="M22">
        <v>0</v>
      </c>
      <c r="N22" s="3" t="s">
        <v>1793</v>
      </c>
      <c r="O22" s="3" t="s">
        <v>1794</v>
      </c>
    </row>
    <row r="23" spans="1:15" x14ac:dyDescent="0.25">
      <c r="A23" s="3" t="s">
        <v>120</v>
      </c>
      <c r="B23" s="3" t="s">
        <v>121</v>
      </c>
      <c r="C23" s="3">
        <f>SUM(prb_adultes_202305[[#This Row],[Visuel]:[Autres]])</f>
        <v>7410</v>
      </c>
      <c r="D23">
        <v>77</v>
      </c>
      <c r="E23">
        <v>60</v>
      </c>
      <c r="F23">
        <v>3232</v>
      </c>
      <c r="G23">
        <v>2166</v>
      </c>
      <c r="H23">
        <v>1698</v>
      </c>
      <c r="I23">
        <v>177</v>
      </c>
      <c r="J23">
        <v>627</v>
      </c>
      <c r="K23">
        <v>3258</v>
      </c>
      <c r="L23">
        <v>4152</v>
      </c>
      <c r="M23">
        <v>292</v>
      </c>
      <c r="N23" s="3" t="s">
        <v>1795</v>
      </c>
      <c r="O23" s="3" t="s">
        <v>1796</v>
      </c>
    </row>
    <row r="24" spans="1:15" x14ac:dyDescent="0.25">
      <c r="A24" s="3" t="s">
        <v>120</v>
      </c>
      <c r="B24" s="3" t="s">
        <v>124</v>
      </c>
      <c r="C24" s="3">
        <f>SUM(prb_adultes_202305[[#This Row],[Visuel]:[Autres]])</f>
        <v>26873</v>
      </c>
      <c r="D24">
        <v>285</v>
      </c>
      <c r="E24">
        <v>172</v>
      </c>
      <c r="F24">
        <v>3844</v>
      </c>
      <c r="G24">
        <v>13294</v>
      </c>
      <c r="H24">
        <v>8714</v>
      </c>
      <c r="I24">
        <v>564</v>
      </c>
      <c r="J24">
        <v>1460</v>
      </c>
      <c r="K24">
        <v>12020</v>
      </c>
      <c r="L24">
        <v>14853</v>
      </c>
      <c r="M24">
        <v>308</v>
      </c>
      <c r="N24" s="3" t="s">
        <v>1797</v>
      </c>
      <c r="O24" s="3" t="s">
        <v>1798</v>
      </c>
    </row>
    <row r="25" spans="1:15" x14ac:dyDescent="0.25">
      <c r="A25" s="3" t="s">
        <v>120</v>
      </c>
      <c r="B25" s="3" t="s">
        <v>127</v>
      </c>
      <c r="C25" s="3">
        <f>SUM(prb_adultes_202305[[#This Row],[Visuel]:[Autres]])</f>
        <v>14580</v>
      </c>
      <c r="D25">
        <v>187</v>
      </c>
      <c r="E25">
        <v>87</v>
      </c>
      <c r="F25">
        <v>757</v>
      </c>
      <c r="G25">
        <v>8226</v>
      </c>
      <c r="H25">
        <v>4850</v>
      </c>
      <c r="I25">
        <v>473</v>
      </c>
      <c r="J25">
        <v>1232</v>
      </c>
      <c r="K25">
        <v>7007</v>
      </c>
      <c r="L25">
        <v>7573</v>
      </c>
      <c r="M25">
        <v>64</v>
      </c>
      <c r="N25" s="3" t="s">
        <v>1799</v>
      </c>
      <c r="O25" s="3" t="s">
        <v>1800</v>
      </c>
    </row>
    <row r="26" spans="1:15" x14ac:dyDescent="0.25">
      <c r="A26" s="3" t="s">
        <v>120</v>
      </c>
      <c r="B26" s="3" t="s">
        <v>130</v>
      </c>
      <c r="C26" s="3">
        <f>SUM(prb_adultes_202305[[#This Row],[Visuel]:[Autres]])</f>
        <v>5090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169</v>
      </c>
      <c r="J26">
        <v>556</v>
      </c>
      <c r="K26">
        <v>2524</v>
      </c>
      <c r="L26">
        <v>2566</v>
      </c>
      <c r="M26">
        <v>0</v>
      </c>
      <c r="N26" s="3" t="s">
        <v>1801</v>
      </c>
      <c r="O26" s="3" t="s">
        <v>1802</v>
      </c>
    </row>
    <row r="27" spans="1:15" x14ac:dyDescent="0.25">
      <c r="A27" s="3" t="s">
        <v>120</v>
      </c>
      <c r="B27" s="3" t="s">
        <v>133</v>
      </c>
      <c r="C27" s="3">
        <f>SUM(prb_adultes_202305[[#This Row],[Visuel]:[Autres]])</f>
        <v>3006</v>
      </c>
      <c r="D27">
        <v>39</v>
      </c>
      <c r="E27">
        <v>14</v>
      </c>
      <c r="F27">
        <v>6</v>
      </c>
      <c r="G27">
        <v>2120</v>
      </c>
      <c r="H27">
        <v>735</v>
      </c>
      <c r="I27">
        <v>92</v>
      </c>
      <c r="J27">
        <v>622</v>
      </c>
      <c r="K27">
        <v>1447</v>
      </c>
      <c r="L27">
        <v>1559</v>
      </c>
      <c r="M27">
        <v>0</v>
      </c>
      <c r="N27" s="3" t="s">
        <v>1803</v>
      </c>
      <c r="O27" s="3" t="s">
        <v>1804</v>
      </c>
    </row>
    <row r="28" spans="1:15" x14ac:dyDescent="0.25">
      <c r="A28" s="3" t="s">
        <v>120</v>
      </c>
      <c r="B28" s="3" t="s">
        <v>136</v>
      </c>
      <c r="C28" s="3">
        <f>SUM(prb_adultes_202305[[#This Row],[Visuel]:[Autres]])</f>
        <v>27510</v>
      </c>
      <c r="D28">
        <v>250</v>
      </c>
      <c r="E28">
        <v>110</v>
      </c>
      <c r="F28">
        <v>11113</v>
      </c>
      <c r="G28">
        <v>8375</v>
      </c>
      <c r="H28">
        <v>6306</v>
      </c>
      <c r="I28">
        <v>1356</v>
      </c>
      <c r="J28">
        <v>2359</v>
      </c>
      <c r="K28">
        <v>11826</v>
      </c>
      <c r="L28">
        <v>15684</v>
      </c>
      <c r="M28">
        <v>1154</v>
      </c>
      <c r="N28" s="3" t="s">
        <v>1805</v>
      </c>
      <c r="O28" s="3" t="s">
        <v>1806</v>
      </c>
    </row>
    <row r="29" spans="1:15" x14ac:dyDescent="0.25">
      <c r="A29" s="3" t="s">
        <v>139</v>
      </c>
      <c r="B29" s="3" t="s">
        <v>140</v>
      </c>
      <c r="C29" s="3">
        <f>SUM(prb_adultes_202305[[#This Row],[Visuel]:[Autres]])</f>
        <v>37957</v>
      </c>
      <c r="D29">
        <v>423</v>
      </c>
      <c r="E29">
        <v>261</v>
      </c>
      <c r="F29">
        <v>7439</v>
      </c>
      <c r="G29">
        <v>17367</v>
      </c>
      <c r="H29">
        <v>11613</v>
      </c>
      <c r="I29">
        <v>854</v>
      </c>
      <c r="J29">
        <v>2712</v>
      </c>
      <c r="K29">
        <v>17011</v>
      </c>
      <c r="L29">
        <v>20946</v>
      </c>
      <c r="M29">
        <v>637</v>
      </c>
      <c r="N29" s="3" t="s">
        <v>1807</v>
      </c>
      <c r="O29" s="3" t="s">
        <v>1808</v>
      </c>
    </row>
    <row r="30" spans="1:15" x14ac:dyDescent="0.25">
      <c r="A30" s="3" t="s">
        <v>139</v>
      </c>
      <c r="B30" s="3" t="s">
        <v>143</v>
      </c>
      <c r="C30" s="3">
        <f>SUM(prb_adultes_202305[[#This Row],[Visuel]:[Autres]])</f>
        <v>9674</v>
      </c>
      <c r="D30">
        <v>114</v>
      </c>
      <c r="E30">
        <v>48</v>
      </c>
      <c r="F30">
        <v>309</v>
      </c>
      <c r="G30">
        <v>5959</v>
      </c>
      <c r="H30">
        <v>2942</v>
      </c>
      <c r="I30">
        <v>302</v>
      </c>
      <c r="J30">
        <v>645</v>
      </c>
      <c r="K30">
        <v>4650</v>
      </c>
      <c r="L30">
        <v>5024</v>
      </c>
      <c r="M30">
        <v>26</v>
      </c>
      <c r="N30" s="3" t="s">
        <v>1809</v>
      </c>
      <c r="O30" s="3" t="s">
        <v>1810</v>
      </c>
    </row>
    <row r="31" spans="1:15" x14ac:dyDescent="0.25">
      <c r="A31" s="3" t="s">
        <v>139</v>
      </c>
      <c r="B31" s="3" t="s">
        <v>146</v>
      </c>
      <c r="C31" s="3">
        <f>SUM(prb_adultes_202305[[#This Row],[Visuel]:[Autres]])</f>
        <v>2813</v>
      </c>
      <c r="D31">
        <v>25</v>
      </c>
      <c r="E31">
        <v>11</v>
      </c>
      <c r="F31">
        <v>82</v>
      </c>
      <c r="G31">
        <v>1519</v>
      </c>
      <c r="H31">
        <v>1075</v>
      </c>
      <c r="I31">
        <v>101</v>
      </c>
      <c r="J31">
        <v>97</v>
      </c>
      <c r="K31">
        <v>1373</v>
      </c>
      <c r="L31">
        <v>1440</v>
      </c>
      <c r="M31">
        <v>1</v>
      </c>
      <c r="N31" s="3" t="s">
        <v>1811</v>
      </c>
      <c r="O31" s="3" t="s">
        <v>1812</v>
      </c>
    </row>
    <row r="32" spans="1:15" x14ac:dyDescent="0.25">
      <c r="A32" s="3" t="s">
        <v>139</v>
      </c>
      <c r="B32" s="3" t="s">
        <v>149</v>
      </c>
      <c r="C32" s="3">
        <f>SUM(prb_adultes_202305[[#This Row],[Visuel]:[Autres]])</f>
        <v>278</v>
      </c>
      <c r="D32">
        <v>4</v>
      </c>
      <c r="E32">
        <v>4</v>
      </c>
      <c r="F32">
        <v>12</v>
      </c>
      <c r="G32">
        <v>147</v>
      </c>
      <c r="H32">
        <v>106</v>
      </c>
      <c r="I32">
        <v>5</v>
      </c>
      <c r="J32">
        <v>17</v>
      </c>
      <c r="K32">
        <v>111</v>
      </c>
      <c r="L32">
        <v>167</v>
      </c>
      <c r="M32">
        <v>0</v>
      </c>
      <c r="N32" s="3" t="s">
        <v>1813</v>
      </c>
      <c r="O32" s="3" t="s">
        <v>1814</v>
      </c>
    </row>
    <row r="33" spans="1:15" x14ac:dyDescent="0.25">
      <c r="A33" s="3" t="s">
        <v>139</v>
      </c>
      <c r="B33" s="3" t="s">
        <v>152</v>
      </c>
      <c r="C33" s="3">
        <f>SUM(prb_adultes_202305[[#This Row],[Visuel]:[Autres]])</f>
        <v>744</v>
      </c>
      <c r="D33">
        <v>8</v>
      </c>
      <c r="E33">
        <v>4</v>
      </c>
      <c r="F33">
        <v>0</v>
      </c>
      <c r="G33">
        <v>444</v>
      </c>
      <c r="H33">
        <v>256</v>
      </c>
      <c r="I33">
        <v>32</v>
      </c>
      <c r="J33">
        <v>67</v>
      </c>
      <c r="K33">
        <v>380</v>
      </c>
      <c r="L33">
        <v>364</v>
      </c>
      <c r="M33">
        <v>0</v>
      </c>
      <c r="N33" s="3" t="s">
        <v>1815</v>
      </c>
      <c r="O33" s="3" t="s">
        <v>1816</v>
      </c>
    </row>
    <row r="34" spans="1:15" x14ac:dyDescent="0.25">
      <c r="A34" s="3" t="s">
        <v>139</v>
      </c>
      <c r="B34" s="3" t="s">
        <v>155</v>
      </c>
      <c r="C34" s="3">
        <f>SUM(prb_adultes_202305[[#This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195</v>
      </c>
      <c r="I34">
        <v>23</v>
      </c>
      <c r="J34">
        <v>100</v>
      </c>
      <c r="K34">
        <v>462</v>
      </c>
      <c r="L34">
        <v>501</v>
      </c>
      <c r="M34">
        <v>0</v>
      </c>
      <c r="N34" s="3" t="s">
        <v>1817</v>
      </c>
      <c r="O34" s="3" t="s">
        <v>1818</v>
      </c>
    </row>
    <row r="35" spans="1:15" x14ac:dyDescent="0.25">
      <c r="A35" s="3" t="s">
        <v>139</v>
      </c>
      <c r="B35" s="3" t="s">
        <v>158</v>
      </c>
      <c r="C35" s="3">
        <f>SUM(prb_adultes_202305[[#This Row],[Visuel]:[Autres]])</f>
        <v>1059</v>
      </c>
      <c r="D35">
        <v>8</v>
      </c>
      <c r="E35">
        <v>10</v>
      </c>
      <c r="F35">
        <v>4</v>
      </c>
      <c r="G35">
        <v>715</v>
      </c>
      <c r="H35">
        <v>285</v>
      </c>
      <c r="I35">
        <v>37</v>
      </c>
      <c r="J35">
        <v>89</v>
      </c>
      <c r="K35">
        <v>572</v>
      </c>
      <c r="L35">
        <v>487</v>
      </c>
      <c r="M35">
        <v>0</v>
      </c>
      <c r="N35" s="3" t="s">
        <v>1819</v>
      </c>
      <c r="O35" s="3" t="s">
        <v>1820</v>
      </c>
    </row>
    <row r="36" spans="1:15" x14ac:dyDescent="0.25">
      <c r="A36" s="3" t="s">
        <v>139</v>
      </c>
      <c r="B36" s="3" t="s">
        <v>161</v>
      </c>
      <c r="C36" s="3">
        <f>SUM(prb_adultes_202305[[#This Row],[Visuel]:[Autres]])</f>
        <v>366</v>
      </c>
      <c r="D36">
        <v>1</v>
      </c>
      <c r="E36">
        <v>1</v>
      </c>
      <c r="F36">
        <v>0</v>
      </c>
      <c r="G36">
        <v>260</v>
      </c>
      <c r="H36">
        <v>91</v>
      </c>
      <c r="I36">
        <v>13</v>
      </c>
      <c r="J36">
        <v>53</v>
      </c>
      <c r="K36">
        <v>183</v>
      </c>
      <c r="L36">
        <v>183</v>
      </c>
      <c r="M36">
        <v>0</v>
      </c>
      <c r="N36" s="3" t="s">
        <v>1821</v>
      </c>
      <c r="O36" s="3" t="s">
        <v>1822</v>
      </c>
    </row>
    <row r="37" spans="1:15" x14ac:dyDescent="0.25">
      <c r="A37" s="3" t="s">
        <v>139</v>
      </c>
      <c r="B37" s="3" t="s">
        <v>164</v>
      </c>
      <c r="C37" s="3">
        <f>SUM(prb_adultes_202305[[#This Row],[Visuel]:[Autres]])</f>
        <v>1146</v>
      </c>
      <c r="D37">
        <v>13</v>
      </c>
      <c r="E37">
        <v>5</v>
      </c>
      <c r="F37">
        <v>3</v>
      </c>
      <c r="G37">
        <v>819</v>
      </c>
      <c r="H37">
        <v>264</v>
      </c>
      <c r="I37">
        <v>42</v>
      </c>
      <c r="J37">
        <v>227</v>
      </c>
      <c r="K37">
        <v>588</v>
      </c>
      <c r="L37">
        <v>558</v>
      </c>
      <c r="M37">
        <v>0</v>
      </c>
      <c r="N37" s="3" t="s">
        <v>1823</v>
      </c>
      <c r="O37" s="3" t="s">
        <v>1824</v>
      </c>
    </row>
    <row r="38" spans="1:15" x14ac:dyDescent="0.25">
      <c r="A38" s="3" t="s">
        <v>139</v>
      </c>
      <c r="B38" s="3" t="s">
        <v>167</v>
      </c>
      <c r="C38" s="3">
        <f>SUM(prb_adultes_202305[[#This Row],[Visuel]:[Autres]])</f>
        <v>206</v>
      </c>
      <c r="D38">
        <v>5</v>
      </c>
      <c r="E38">
        <v>1</v>
      </c>
      <c r="F38">
        <v>0</v>
      </c>
      <c r="G38">
        <v>134</v>
      </c>
      <c r="H38">
        <v>56</v>
      </c>
      <c r="I38">
        <v>10</v>
      </c>
      <c r="J38">
        <v>55</v>
      </c>
      <c r="K38">
        <v>102</v>
      </c>
      <c r="L38">
        <v>104</v>
      </c>
      <c r="M38">
        <v>0</v>
      </c>
      <c r="N38" s="3" t="s">
        <v>1825</v>
      </c>
      <c r="O38" s="3" t="s">
        <v>1826</v>
      </c>
    </row>
    <row r="39" spans="1:15" x14ac:dyDescent="0.25">
      <c r="A39" s="3" t="s">
        <v>139</v>
      </c>
      <c r="B39" s="3" t="s">
        <v>170</v>
      </c>
      <c r="C39" s="3">
        <f>SUM(prb_adultes_202305[[#This Row],[Visuel]:[Autres]])</f>
        <v>29263</v>
      </c>
      <c r="D39">
        <v>279</v>
      </c>
      <c r="E39">
        <v>119</v>
      </c>
      <c r="F39">
        <v>11128</v>
      </c>
      <c r="G39">
        <v>9527</v>
      </c>
      <c r="H39">
        <v>6798</v>
      </c>
      <c r="I39">
        <v>1412</v>
      </c>
      <c r="J39">
        <v>2794</v>
      </c>
      <c r="K39">
        <v>12650</v>
      </c>
      <c r="L39">
        <v>16613</v>
      </c>
      <c r="M39">
        <v>1154</v>
      </c>
      <c r="N39" s="3" t="s">
        <v>1827</v>
      </c>
      <c r="O39" s="3" t="s">
        <v>1828</v>
      </c>
    </row>
    <row r="40" spans="1:15" x14ac:dyDescent="0.25">
      <c r="A40" s="3" t="s">
        <v>173</v>
      </c>
      <c r="B40" s="3" t="s">
        <v>174</v>
      </c>
      <c r="C40" s="3">
        <f>SUM(prb_adultes_202305[[#This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SUM(prb_adultes_202305[[#This Row],[Visuel]:[Autres]])</f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47</v>
      </c>
      <c r="J41">
        <v>0</v>
      </c>
      <c r="K41">
        <v>14</v>
      </c>
      <c r="L41">
        <v>33</v>
      </c>
      <c r="M41">
        <v>36</v>
      </c>
      <c r="N41" s="3" t="s">
        <v>1829</v>
      </c>
      <c r="O41" s="3" t="s">
        <v>1830</v>
      </c>
    </row>
    <row r="42" spans="1:15" x14ac:dyDescent="0.25">
      <c r="A42" s="3" t="s">
        <v>173</v>
      </c>
      <c r="B42" s="3" t="s">
        <v>180</v>
      </c>
      <c r="C42" s="3">
        <f>SUM(prb_adultes_202305[[#This Row],[Visuel]:[Autres]])</f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43</v>
      </c>
      <c r="J42">
        <v>2</v>
      </c>
      <c r="K42">
        <v>16</v>
      </c>
      <c r="L42">
        <v>27</v>
      </c>
      <c r="M42">
        <v>31</v>
      </c>
      <c r="N42" s="3" t="s">
        <v>1831</v>
      </c>
      <c r="O42" s="3" t="s">
        <v>1832</v>
      </c>
    </row>
    <row r="43" spans="1:15" x14ac:dyDescent="0.25">
      <c r="A43" s="3" t="s">
        <v>173</v>
      </c>
      <c r="B43" s="3" t="s">
        <v>183</v>
      </c>
      <c r="C43" s="3">
        <f>SUM(prb_adultes_202305[[#This Row],[Visuel]:[Autres]])</f>
        <v>129</v>
      </c>
      <c r="D43">
        <v>0</v>
      </c>
      <c r="E43">
        <v>0</v>
      </c>
      <c r="F43">
        <v>0</v>
      </c>
      <c r="G43">
        <v>3</v>
      </c>
      <c r="H43">
        <v>8</v>
      </c>
      <c r="I43">
        <v>118</v>
      </c>
      <c r="J43">
        <v>8</v>
      </c>
      <c r="K43">
        <v>56</v>
      </c>
      <c r="L43">
        <v>73</v>
      </c>
      <c r="M43">
        <v>80</v>
      </c>
      <c r="N43" s="3" t="s">
        <v>1833</v>
      </c>
      <c r="O43" s="3" t="s">
        <v>1834</v>
      </c>
    </row>
    <row r="44" spans="1:15" x14ac:dyDescent="0.25">
      <c r="A44" s="3" t="s">
        <v>173</v>
      </c>
      <c r="B44" s="3" t="s">
        <v>186</v>
      </c>
      <c r="C44" s="3">
        <f>SUM(prb_adultes_202305[[#This Row],[Visuel]:[Autres]])</f>
        <v>332</v>
      </c>
      <c r="D44">
        <v>1</v>
      </c>
      <c r="E44">
        <v>0</v>
      </c>
      <c r="F44">
        <v>2</v>
      </c>
      <c r="G44">
        <v>26</v>
      </c>
      <c r="H44">
        <v>18</v>
      </c>
      <c r="I44">
        <v>285</v>
      </c>
      <c r="J44">
        <v>22</v>
      </c>
      <c r="K44">
        <v>138</v>
      </c>
      <c r="L44">
        <v>194</v>
      </c>
      <c r="M44">
        <v>210</v>
      </c>
      <c r="N44" s="3" t="s">
        <v>1835</v>
      </c>
      <c r="O44" s="3" t="s">
        <v>1836</v>
      </c>
    </row>
    <row r="45" spans="1:15" x14ac:dyDescent="0.25">
      <c r="A45" s="3" t="s">
        <v>173</v>
      </c>
      <c r="B45" s="3" t="s">
        <v>189</v>
      </c>
      <c r="C45" s="3">
        <f>SUM(prb_adultes_202305[[#This Row],[Visuel]:[Autres]])</f>
        <v>9073</v>
      </c>
      <c r="D45">
        <v>87</v>
      </c>
      <c r="E45">
        <v>58</v>
      </c>
      <c r="F45">
        <v>2186</v>
      </c>
      <c r="G45">
        <v>3900</v>
      </c>
      <c r="H45">
        <v>2308</v>
      </c>
      <c r="I45">
        <v>534</v>
      </c>
      <c r="J45">
        <v>1179</v>
      </c>
      <c r="K45">
        <v>3568</v>
      </c>
      <c r="L45">
        <v>5505</v>
      </c>
      <c r="M45">
        <v>1454</v>
      </c>
      <c r="N45" s="3" t="s">
        <v>1837</v>
      </c>
      <c r="O45" s="3" t="s">
        <v>1838</v>
      </c>
    </row>
    <row r="46" spans="1:15" x14ac:dyDescent="0.25">
      <c r="A46" s="3" t="s">
        <v>173</v>
      </c>
      <c r="B46" s="3" t="s">
        <v>192</v>
      </c>
      <c r="C46" s="3">
        <f>SUM(prb_adultes_202305[[#This Row],[Visuel]:[Autres]])</f>
        <v>74838</v>
      </c>
      <c r="D46">
        <v>800</v>
      </c>
      <c r="E46">
        <v>409</v>
      </c>
      <c r="F46">
        <v>16795</v>
      </c>
      <c r="G46">
        <v>33690</v>
      </c>
      <c r="H46">
        <v>21347</v>
      </c>
      <c r="I46">
        <v>1797</v>
      </c>
      <c r="J46">
        <v>5644</v>
      </c>
      <c r="K46">
        <v>34287</v>
      </c>
      <c r="L46">
        <v>40551</v>
      </c>
      <c r="M46">
        <v>0</v>
      </c>
      <c r="N46" s="3" t="s">
        <v>1839</v>
      </c>
      <c r="O46" s="3" t="s">
        <v>1840</v>
      </c>
    </row>
    <row r="47" spans="1:15" x14ac:dyDescent="0.25">
      <c r="A47" s="3" t="s">
        <v>195</v>
      </c>
      <c r="B47" s="3" t="s">
        <v>53</v>
      </c>
      <c r="C47" s="3">
        <f>SUM(prb_adultes_202305[[#This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379</v>
      </c>
      <c r="L47">
        <v>509</v>
      </c>
      <c r="M47">
        <v>7</v>
      </c>
      <c r="N47" s="3" t="s">
        <v>1841</v>
      </c>
      <c r="O47" s="3" t="s">
        <v>1842</v>
      </c>
    </row>
    <row r="48" spans="1:15" x14ac:dyDescent="0.25">
      <c r="A48" s="3" t="s">
        <v>195</v>
      </c>
      <c r="B48" s="3" t="s">
        <v>198</v>
      </c>
      <c r="C48" s="3">
        <f>SUM(prb_adultes_202305[[#This Row],[Visuel]:[Autres]])</f>
        <v>467</v>
      </c>
      <c r="D48">
        <v>0</v>
      </c>
      <c r="E48">
        <v>467</v>
      </c>
      <c r="F48">
        <v>0</v>
      </c>
      <c r="G48">
        <v>0</v>
      </c>
      <c r="H48">
        <v>0</v>
      </c>
      <c r="I48">
        <v>0</v>
      </c>
      <c r="J48">
        <v>70</v>
      </c>
      <c r="K48">
        <v>249</v>
      </c>
      <c r="L48">
        <v>218</v>
      </c>
      <c r="M48">
        <v>4</v>
      </c>
      <c r="N48" s="3" t="s">
        <v>1843</v>
      </c>
      <c r="O48" s="3" t="s">
        <v>1844</v>
      </c>
    </row>
    <row r="49" spans="1:15" x14ac:dyDescent="0.25">
      <c r="A49" s="3" t="s">
        <v>195</v>
      </c>
      <c r="B49" s="3" t="s">
        <v>201</v>
      </c>
      <c r="C49" s="3">
        <f>SUM(prb_adultes_202305[[#This Row],[Visuel]:[Autres]])</f>
        <v>18983</v>
      </c>
      <c r="D49">
        <v>0</v>
      </c>
      <c r="E49">
        <v>0</v>
      </c>
      <c r="F49">
        <v>18983</v>
      </c>
      <c r="G49">
        <v>0</v>
      </c>
      <c r="H49">
        <v>0</v>
      </c>
      <c r="I49">
        <v>0</v>
      </c>
      <c r="J49">
        <v>846</v>
      </c>
      <c r="K49">
        <v>8804</v>
      </c>
      <c r="L49">
        <v>10179</v>
      </c>
      <c r="M49">
        <v>508</v>
      </c>
      <c r="N49" s="3" t="s">
        <v>1845</v>
      </c>
      <c r="O49" s="3" t="s">
        <v>1846</v>
      </c>
    </row>
    <row r="50" spans="1:15" x14ac:dyDescent="0.25">
      <c r="A50" s="3" t="s">
        <v>195</v>
      </c>
      <c r="B50" s="3" t="s">
        <v>204</v>
      </c>
      <c r="C50" s="3">
        <f>SUM(prb_adultes_202305[[#This Row],[Visuel]:[Autres]])</f>
        <v>37619</v>
      </c>
      <c r="D50">
        <v>0</v>
      </c>
      <c r="E50">
        <v>0</v>
      </c>
      <c r="F50">
        <v>0</v>
      </c>
      <c r="G50">
        <v>37619</v>
      </c>
      <c r="H50">
        <v>0</v>
      </c>
      <c r="I50">
        <v>0</v>
      </c>
      <c r="J50">
        <v>3256</v>
      </c>
      <c r="K50">
        <v>15523</v>
      </c>
      <c r="L50">
        <v>22096</v>
      </c>
      <c r="M50">
        <v>658</v>
      </c>
      <c r="N50" s="3" t="s">
        <v>1847</v>
      </c>
      <c r="O50" s="3" t="s">
        <v>1848</v>
      </c>
    </row>
    <row r="51" spans="1:15" x14ac:dyDescent="0.25">
      <c r="A51" s="3" t="s">
        <v>195</v>
      </c>
      <c r="B51" s="3" t="s">
        <v>57</v>
      </c>
      <c r="C51" s="3">
        <f>SUM(prb_adultes_202305[[#This Row],[Visuel]:[Autres]])</f>
        <v>23681</v>
      </c>
      <c r="D51">
        <v>0</v>
      </c>
      <c r="E51">
        <v>0</v>
      </c>
      <c r="F51">
        <v>0</v>
      </c>
      <c r="G51">
        <v>0</v>
      </c>
      <c r="H51">
        <v>23681</v>
      </c>
      <c r="I51">
        <v>0</v>
      </c>
      <c r="J51">
        <v>2352</v>
      </c>
      <c r="K51">
        <v>11848</v>
      </c>
      <c r="L51">
        <v>11833</v>
      </c>
      <c r="M51">
        <v>199</v>
      </c>
      <c r="N51" s="3" t="s">
        <v>1849</v>
      </c>
      <c r="O51" s="3" t="s">
        <v>1850</v>
      </c>
    </row>
    <row r="52" spans="1:15" x14ac:dyDescent="0.25">
      <c r="A52" s="3" t="s">
        <v>195</v>
      </c>
      <c r="B52" s="3" t="s">
        <v>58</v>
      </c>
      <c r="C52" s="3">
        <f>SUM(prb_adultes_202305[[#This Row],[Visuel]:[Autres]])</f>
        <v>2831</v>
      </c>
      <c r="D52">
        <v>0</v>
      </c>
      <c r="E52">
        <v>0</v>
      </c>
      <c r="F52">
        <v>0</v>
      </c>
      <c r="G52">
        <v>0</v>
      </c>
      <c r="H52">
        <v>0</v>
      </c>
      <c r="I52">
        <v>2831</v>
      </c>
      <c r="J52">
        <v>206</v>
      </c>
      <c r="K52">
        <v>1279</v>
      </c>
      <c r="L52">
        <v>1552</v>
      </c>
      <c r="M52">
        <v>442</v>
      </c>
      <c r="N52" s="3" t="s">
        <v>1851</v>
      </c>
      <c r="O52" s="3" t="s">
        <v>1852</v>
      </c>
    </row>
    <row r="53" spans="1:15" x14ac:dyDescent="0.25">
      <c r="A53" s="3" t="s">
        <v>13</v>
      </c>
      <c r="B53" s="3" t="s">
        <v>14</v>
      </c>
      <c r="C53" s="3">
        <f>SUM(prb_adultes_202305[[#This Row],[Visuel]:[Autres]])</f>
        <v>2734</v>
      </c>
      <c r="D53">
        <v>19</v>
      </c>
      <c r="E53">
        <v>10</v>
      </c>
      <c r="F53">
        <v>716</v>
      </c>
      <c r="G53">
        <v>1135</v>
      </c>
      <c r="H53">
        <v>776</v>
      </c>
      <c r="I53">
        <v>78</v>
      </c>
      <c r="J53">
        <v>12</v>
      </c>
      <c r="K53">
        <v>1217</v>
      </c>
      <c r="L53">
        <v>1517</v>
      </c>
      <c r="M53">
        <v>54</v>
      </c>
      <c r="N53" s="3" t="s">
        <v>1853</v>
      </c>
      <c r="O53" s="3" t="s">
        <v>1854</v>
      </c>
    </row>
    <row r="54" spans="1:15" x14ac:dyDescent="0.25">
      <c r="A54" s="3" t="s">
        <v>13</v>
      </c>
      <c r="B54" s="3" t="s">
        <v>15</v>
      </c>
      <c r="C54" s="3">
        <f>SUM(prb_adultes_202305[[#This Row],[Visuel]:[Autres]])</f>
        <v>3392</v>
      </c>
      <c r="D54">
        <v>30</v>
      </c>
      <c r="E54">
        <v>18</v>
      </c>
      <c r="F54">
        <v>868</v>
      </c>
      <c r="G54">
        <v>1333</v>
      </c>
      <c r="H54">
        <v>1030</v>
      </c>
      <c r="I54">
        <v>113</v>
      </c>
      <c r="J54">
        <v>21</v>
      </c>
      <c r="K54">
        <v>1579</v>
      </c>
      <c r="L54">
        <v>1813</v>
      </c>
      <c r="M54">
        <v>83</v>
      </c>
      <c r="N54" s="3" t="s">
        <v>1855</v>
      </c>
      <c r="O54" s="3" t="s">
        <v>1856</v>
      </c>
    </row>
    <row r="55" spans="1:15" x14ac:dyDescent="0.25">
      <c r="A55" s="3" t="s">
        <v>13</v>
      </c>
      <c r="B55" s="3" t="s">
        <v>16</v>
      </c>
      <c r="C55" s="3">
        <f>SUM(prb_adultes_202305[[#This Row],[Visuel]:[Autres]])</f>
        <v>6873</v>
      </c>
      <c r="D55">
        <v>78</v>
      </c>
      <c r="E55">
        <v>28</v>
      </c>
      <c r="F55">
        <v>1484</v>
      </c>
      <c r="G55">
        <v>3407</v>
      </c>
      <c r="H55">
        <v>1618</v>
      </c>
      <c r="I55">
        <v>258</v>
      </c>
      <c r="J55">
        <v>207</v>
      </c>
      <c r="K55">
        <v>3004</v>
      </c>
      <c r="L55">
        <v>3869</v>
      </c>
      <c r="M55">
        <v>107</v>
      </c>
      <c r="N55" s="3" t="s">
        <v>1857</v>
      </c>
      <c r="O55" s="3" t="s">
        <v>1858</v>
      </c>
    </row>
    <row r="56" spans="1:15" x14ac:dyDescent="0.25">
      <c r="A56" s="3" t="s">
        <v>13</v>
      </c>
      <c r="B56" s="3" t="s">
        <v>17</v>
      </c>
      <c r="C56" s="3">
        <f>SUM(prb_adultes_202305[[#This Row],[Visuel]:[Autres]])</f>
        <v>4134</v>
      </c>
      <c r="D56">
        <v>34</v>
      </c>
      <c r="E56">
        <v>21</v>
      </c>
      <c r="F56">
        <v>957</v>
      </c>
      <c r="G56">
        <v>1859</v>
      </c>
      <c r="H56">
        <v>1137</v>
      </c>
      <c r="I56">
        <v>126</v>
      </c>
      <c r="J56">
        <v>67</v>
      </c>
      <c r="K56">
        <v>1913</v>
      </c>
      <c r="L56">
        <v>2221</v>
      </c>
      <c r="M56">
        <v>65</v>
      </c>
      <c r="N56" s="3" t="s">
        <v>1859</v>
      </c>
      <c r="O56" s="3" t="s">
        <v>1860</v>
      </c>
    </row>
    <row r="57" spans="1:15" x14ac:dyDescent="0.25">
      <c r="A57" s="3" t="s">
        <v>13</v>
      </c>
      <c r="B57" s="3" t="s">
        <v>18</v>
      </c>
      <c r="C57" s="3">
        <f>SUM(prb_adultes_202305[[#This Row],[Visuel]:[Autres]])</f>
        <v>6161</v>
      </c>
      <c r="D57">
        <v>61</v>
      </c>
      <c r="E57">
        <v>32</v>
      </c>
      <c r="F57">
        <v>1552</v>
      </c>
      <c r="G57">
        <v>2618</v>
      </c>
      <c r="H57">
        <v>1685</v>
      </c>
      <c r="I57">
        <v>213</v>
      </c>
      <c r="J57">
        <v>227</v>
      </c>
      <c r="K57">
        <v>2765</v>
      </c>
      <c r="L57">
        <v>3396</v>
      </c>
      <c r="M57">
        <v>135</v>
      </c>
      <c r="N57" s="3" t="s">
        <v>1861</v>
      </c>
      <c r="O57" s="3" t="s">
        <v>1862</v>
      </c>
    </row>
    <row r="58" spans="1:15" x14ac:dyDescent="0.25">
      <c r="A58" s="3" t="s">
        <v>13</v>
      </c>
      <c r="B58" s="3" t="s">
        <v>19</v>
      </c>
      <c r="C58" s="3">
        <f>SUM(prb_adultes_202305[[#This Row],[Visuel]:[Autres]])</f>
        <v>20874</v>
      </c>
      <c r="D58">
        <v>245</v>
      </c>
      <c r="E58">
        <v>142</v>
      </c>
      <c r="F58">
        <v>3526</v>
      </c>
      <c r="G58">
        <v>10555</v>
      </c>
      <c r="H58">
        <v>5760</v>
      </c>
      <c r="I58">
        <v>646</v>
      </c>
      <c r="J58">
        <v>4486</v>
      </c>
      <c r="K58">
        <v>9008</v>
      </c>
      <c r="L58">
        <v>11866</v>
      </c>
      <c r="M58">
        <v>403</v>
      </c>
      <c r="N58" s="3" t="s">
        <v>1863</v>
      </c>
      <c r="O58" s="3" t="s">
        <v>1864</v>
      </c>
    </row>
    <row r="59" spans="1:15" x14ac:dyDescent="0.25">
      <c r="A59" s="3" t="s">
        <v>13</v>
      </c>
      <c r="B59" s="3" t="s">
        <v>20</v>
      </c>
      <c r="C59" s="3">
        <f>SUM(prb_adultes_202305[[#This Row],[Visuel]:[Autres]])</f>
        <v>3984</v>
      </c>
      <c r="D59">
        <v>43</v>
      </c>
      <c r="E59">
        <v>24</v>
      </c>
      <c r="F59">
        <v>910</v>
      </c>
      <c r="G59">
        <v>1679</v>
      </c>
      <c r="H59">
        <v>1153</v>
      </c>
      <c r="I59">
        <v>175</v>
      </c>
      <c r="J59">
        <v>189</v>
      </c>
      <c r="K59">
        <v>1878</v>
      </c>
      <c r="L59">
        <v>2106</v>
      </c>
      <c r="M59">
        <v>82</v>
      </c>
      <c r="N59" s="3" t="s">
        <v>1865</v>
      </c>
      <c r="O59" s="3" t="s">
        <v>1866</v>
      </c>
    </row>
    <row r="60" spans="1:15" x14ac:dyDescent="0.25">
      <c r="A60" s="3" t="s">
        <v>13</v>
      </c>
      <c r="B60" s="3" t="s">
        <v>21</v>
      </c>
      <c r="C60" s="3">
        <f>SUM(prb_adultes_202305[[#This Row],[Visuel]:[Autres]])</f>
        <v>1533</v>
      </c>
      <c r="D60">
        <v>16</v>
      </c>
      <c r="E60">
        <v>8</v>
      </c>
      <c r="F60">
        <v>431</v>
      </c>
      <c r="G60">
        <v>565</v>
      </c>
      <c r="H60">
        <v>452</v>
      </c>
      <c r="I60">
        <v>61</v>
      </c>
      <c r="J60">
        <v>7</v>
      </c>
      <c r="K60">
        <v>708</v>
      </c>
      <c r="L60">
        <v>825</v>
      </c>
      <c r="M60">
        <v>25</v>
      </c>
      <c r="N60" s="3" t="s">
        <v>1867</v>
      </c>
      <c r="O60" s="3" t="s">
        <v>1868</v>
      </c>
    </row>
    <row r="61" spans="1:15" x14ac:dyDescent="0.25">
      <c r="A61" s="3" t="s">
        <v>13</v>
      </c>
      <c r="B61" s="3" t="s">
        <v>22</v>
      </c>
      <c r="C61" s="3">
        <f>SUM(prb_adultes_202305[[#This Row],[Visuel]:[Autres]])</f>
        <v>859</v>
      </c>
      <c r="D61">
        <v>11</v>
      </c>
      <c r="E61">
        <v>5</v>
      </c>
      <c r="F61">
        <v>235</v>
      </c>
      <c r="G61">
        <v>330</v>
      </c>
      <c r="H61">
        <v>254</v>
      </c>
      <c r="I61">
        <v>24</v>
      </c>
      <c r="J61">
        <v>7</v>
      </c>
      <c r="K61">
        <v>373</v>
      </c>
      <c r="L61">
        <v>486</v>
      </c>
      <c r="M61">
        <v>14</v>
      </c>
      <c r="N61" s="3" t="s">
        <v>1869</v>
      </c>
      <c r="O61" s="3" t="s">
        <v>1870</v>
      </c>
    </row>
    <row r="62" spans="1:15" x14ac:dyDescent="0.25">
      <c r="A62" s="3" t="s">
        <v>13</v>
      </c>
      <c r="B62" s="3" t="s">
        <v>23</v>
      </c>
      <c r="C62" s="3">
        <f>SUM(prb_adultes_202305[[#This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s="3" t="s">
        <v>1871</v>
      </c>
      <c r="O62" s="3" t="s">
        <v>1872</v>
      </c>
    </row>
    <row r="63" spans="1:15" x14ac:dyDescent="0.25">
      <c r="A63" s="3" t="s">
        <v>13</v>
      </c>
      <c r="B63" s="3" t="s">
        <v>24</v>
      </c>
      <c r="C63" s="3">
        <f>SUM(prb_adultes_202305[[#This Row],[Visuel]:[Autres]])</f>
        <v>1486</v>
      </c>
      <c r="D63">
        <v>20</v>
      </c>
      <c r="E63">
        <v>8</v>
      </c>
      <c r="F63">
        <v>391</v>
      </c>
      <c r="G63">
        <v>530</v>
      </c>
      <c r="H63">
        <v>483</v>
      </c>
      <c r="I63">
        <v>54</v>
      </c>
      <c r="J63">
        <v>10</v>
      </c>
      <c r="K63">
        <v>685</v>
      </c>
      <c r="L63">
        <v>801</v>
      </c>
      <c r="M63">
        <v>29</v>
      </c>
      <c r="N63" s="3" t="s">
        <v>1873</v>
      </c>
      <c r="O63" s="3" t="s">
        <v>1874</v>
      </c>
    </row>
    <row r="64" spans="1:15" x14ac:dyDescent="0.25">
      <c r="A64" s="3" t="s">
        <v>13</v>
      </c>
      <c r="B64" s="3" t="s">
        <v>25</v>
      </c>
      <c r="C64" s="3">
        <f>SUM(prb_adultes_202305[[#This Row],[Visuel]:[Autres]])</f>
        <v>3821</v>
      </c>
      <c r="D64">
        <v>34</v>
      </c>
      <c r="E64">
        <v>16</v>
      </c>
      <c r="F64">
        <v>1113</v>
      </c>
      <c r="G64">
        <v>1506</v>
      </c>
      <c r="H64">
        <v>1006</v>
      </c>
      <c r="I64">
        <v>146</v>
      </c>
      <c r="J64">
        <v>41</v>
      </c>
      <c r="K64">
        <v>1750</v>
      </c>
      <c r="L64">
        <v>2071</v>
      </c>
      <c r="M64">
        <v>80</v>
      </c>
      <c r="N64" s="3" t="s">
        <v>1875</v>
      </c>
      <c r="O64" s="3" t="s">
        <v>1876</v>
      </c>
    </row>
    <row r="65" spans="1:15" x14ac:dyDescent="0.25">
      <c r="A65" s="3" t="s">
        <v>13</v>
      </c>
      <c r="B65" s="3" t="s">
        <v>26</v>
      </c>
      <c r="C65" s="3">
        <f>SUM(prb_adultes_202305[[#This Row],[Visuel]:[Autres]])</f>
        <v>3068</v>
      </c>
      <c r="D65">
        <v>32</v>
      </c>
      <c r="E65">
        <v>21</v>
      </c>
      <c r="F65">
        <v>752</v>
      </c>
      <c r="G65">
        <v>1284</v>
      </c>
      <c r="H65">
        <v>883</v>
      </c>
      <c r="I65">
        <v>96</v>
      </c>
      <c r="J65">
        <v>604</v>
      </c>
      <c r="K65">
        <v>1411</v>
      </c>
      <c r="L65">
        <v>1657</v>
      </c>
      <c r="M65">
        <v>100</v>
      </c>
      <c r="N65" s="3" t="s">
        <v>1877</v>
      </c>
      <c r="O65" s="3" t="s">
        <v>1878</v>
      </c>
    </row>
    <row r="66" spans="1:15" x14ac:dyDescent="0.25">
      <c r="A66" s="3" t="s">
        <v>13</v>
      </c>
      <c r="B66" s="3" t="s">
        <v>27</v>
      </c>
      <c r="C66" s="3">
        <f>SUM(prb_adultes_202305[[#This Row],[Visuel]:[Autres]])</f>
        <v>4628</v>
      </c>
      <c r="D66">
        <v>50</v>
      </c>
      <c r="E66">
        <v>23</v>
      </c>
      <c r="F66">
        <v>1151</v>
      </c>
      <c r="G66">
        <v>1805</v>
      </c>
      <c r="H66">
        <v>1410</v>
      </c>
      <c r="I66">
        <v>189</v>
      </c>
      <c r="J66">
        <v>115</v>
      </c>
      <c r="K66">
        <v>2137</v>
      </c>
      <c r="L66">
        <v>2491</v>
      </c>
      <c r="M66">
        <v>137</v>
      </c>
      <c r="N66" s="3" t="s">
        <v>1879</v>
      </c>
      <c r="O66" s="3" t="s">
        <v>1880</v>
      </c>
    </row>
    <row r="67" spans="1:15" x14ac:dyDescent="0.25">
      <c r="A67" s="3" t="s">
        <v>13</v>
      </c>
      <c r="B67" s="3" t="s">
        <v>28</v>
      </c>
      <c r="C67" s="3">
        <f>SUM(prb_adultes_202305[[#This Row],[Visuel]:[Autres]])</f>
        <v>5589</v>
      </c>
      <c r="D67">
        <v>34</v>
      </c>
      <c r="E67">
        <v>22</v>
      </c>
      <c r="F67">
        <v>1307</v>
      </c>
      <c r="G67">
        <v>2385</v>
      </c>
      <c r="H67">
        <v>1637</v>
      </c>
      <c r="I67">
        <v>204</v>
      </c>
      <c r="J67">
        <v>160</v>
      </c>
      <c r="K67">
        <v>2599</v>
      </c>
      <c r="L67">
        <v>2990</v>
      </c>
      <c r="M67">
        <v>152</v>
      </c>
      <c r="N67" s="3" t="s">
        <v>1881</v>
      </c>
      <c r="O67" s="3" t="s">
        <v>1882</v>
      </c>
    </row>
    <row r="68" spans="1:15" x14ac:dyDescent="0.25">
      <c r="A68" s="3" t="s">
        <v>13</v>
      </c>
      <c r="B68" s="3" t="s">
        <v>29</v>
      </c>
      <c r="C68" s="3">
        <f>SUM(prb_adultes_202305[[#This Row],[Visuel]:[Autres]])</f>
        <v>12009</v>
      </c>
      <c r="D68">
        <v>130</v>
      </c>
      <c r="E68">
        <v>74</v>
      </c>
      <c r="F68">
        <v>2823</v>
      </c>
      <c r="G68">
        <v>5212</v>
      </c>
      <c r="H68">
        <v>3449</v>
      </c>
      <c r="I68">
        <v>321</v>
      </c>
      <c r="J68">
        <v>643</v>
      </c>
      <c r="K68">
        <v>5582</v>
      </c>
      <c r="L68">
        <v>6427</v>
      </c>
      <c r="M68">
        <v>297</v>
      </c>
      <c r="N68" s="3" t="s">
        <v>1883</v>
      </c>
      <c r="O68" s="3" t="s">
        <v>1884</v>
      </c>
    </row>
    <row r="69" spans="1:15" x14ac:dyDescent="0.25">
      <c r="A69" s="3" t="s">
        <v>13</v>
      </c>
      <c r="B69" s="3" t="s">
        <v>30</v>
      </c>
      <c r="C69" s="3">
        <f>SUM(prb_adultes_202305[[#This Row],[Visuel]:[Autres]])</f>
        <v>2980</v>
      </c>
      <c r="D69">
        <v>47</v>
      </c>
      <c r="E69">
        <v>14</v>
      </c>
      <c r="F69">
        <v>683</v>
      </c>
      <c r="G69">
        <v>1272</v>
      </c>
      <c r="H69">
        <v>855</v>
      </c>
      <c r="I69">
        <v>109</v>
      </c>
      <c r="J69">
        <v>53</v>
      </c>
      <c r="K69">
        <v>1345</v>
      </c>
      <c r="L69">
        <v>1635</v>
      </c>
      <c r="M69">
        <v>50</v>
      </c>
      <c r="N69" s="3" t="s">
        <v>1885</v>
      </c>
      <c r="O69" s="3" t="s">
        <v>1886</v>
      </c>
    </row>
    <row r="70" spans="1:15" x14ac:dyDescent="0.25">
      <c r="A70" s="3" t="s">
        <v>13</v>
      </c>
      <c r="B70" s="3" t="s">
        <v>31</v>
      </c>
      <c r="C70" s="3">
        <f>SUM(prb_adultes_202305[[#This Row],[Visuel]:[Autres]])</f>
        <v>105</v>
      </c>
      <c r="D70">
        <v>1</v>
      </c>
      <c r="E70">
        <v>1</v>
      </c>
      <c r="F70">
        <v>40</v>
      </c>
      <c r="G70">
        <v>39</v>
      </c>
      <c r="H70">
        <v>20</v>
      </c>
      <c r="I70">
        <v>4</v>
      </c>
      <c r="J70">
        <v>6</v>
      </c>
      <c r="K70">
        <v>40</v>
      </c>
      <c r="L70">
        <v>65</v>
      </c>
      <c r="M70">
        <v>3</v>
      </c>
      <c r="N70" s="3" t="s">
        <v>1887</v>
      </c>
      <c r="O70" s="3" t="s">
        <v>1888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760-1814-4B07-A9DF-45DDD501EE57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SUM(prb_adultes_202304[[#This Row],[Visuel]:[Autres]])</f>
        <v>78882</v>
      </c>
      <c r="D2">
        <v>766</v>
      </c>
      <c r="E2">
        <v>396</v>
      </c>
      <c r="F2">
        <v>18136</v>
      </c>
      <c r="G2">
        <v>35774</v>
      </c>
      <c r="H2">
        <v>21183</v>
      </c>
      <c r="I2">
        <v>2627</v>
      </c>
      <c r="J2">
        <v>5869</v>
      </c>
      <c r="K2">
        <v>34675</v>
      </c>
      <c r="L2">
        <v>44207</v>
      </c>
      <c r="M2">
        <v>1776</v>
      </c>
      <c r="N2" s="3" t="s">
        <v>1616</v>
      </c>
      <c r="O2" s="3" t="s">
        <v>1617</v>
      </c>
    </row>
    <row r="3" spans="1:15" x14ac:dyDescent="0.25">
      <c r="A3" s="3" t="s">
        <v>11</v>
      </c>
      <c r="B3" s="3" t="s">
        <v>2</v>
      </c>
      <c r="C3" s="3">
        <f>SUM(prb_adultes_202304[[#This Row],[Visuel]:[Autres]])</f>
        <v>3044</v>
      </c>
      <c r="D3">
        <v>68</v>
      </c>
      <c r="E3">
        <v>28</v>
      </c>
      <c r="F3">
        <v>540</v>
      </c>
      <c r="G3">
        <v>929</v>
      </c>
      <c r="H3">
        <v>1354</v>
      </c>
      <c r="I3">
        <v>125</v>
      </c>
      <c r="J3">
        <v>377</v>
      </c>
      <c r="K3">
        <v>1620</v>
      </c>
      <c r="L3">
        <v>1424</v>
      </c>
      <c r="M3">
        <v>11</v>
      </c>
      <c r="N3" s="3" t="s">
        <v>1618</v>
      </c>
      <c r="O3" s="3" t="s">
        <v>1619</v>
      </c>
    </row>
    <row r="4" spans="1:15" x14ac:dyDescent="0.25">
      <c r="A4" s="3" t="s">
        <v>11</v>
      </c>
      <c r="B4" s="3" t="s">
        <v>3</v>
      </c>
      <c r="C4" s="3">
        <f>SUM(prb_adultes_202304[[#This Row],[Visuel]:[Autres]])</f>
        <v>1664</v>
      </c>
      <c r="D4">
        <v>28</v>
      </c>
      <c r="E4">
        <v>29</v>
      </c>
      <c r="F4">
        <v>191</v>
      </c>
      <c r="G4">
        <v>637</v>
      </c>
      <c r="H4">
        <v>747</v>
      </c>
      <c r="I4">
        <v>32</v>
      </c>
      <c r="J4">
        <v>281</v>
      </c>
      <c r="K4">
        <v>1419</v>
      </c>
      <c r="L4">
        <v>245</v>
      </c>
      <c r="M4">
        <v>10</v>
      </c>
      <c r="N4" s="3" t="s">
        <v>1620</v>
      </c>
      <c r="O4" s="3" t="s">
        <v>1621</v>
      </c>
    </row>
    <row r="5" spans="1:15" x14ac:dyDescent="0.25">
      <c r="A5" s="3" t="s">
        <v>11</v>
      </c>
      <c r="B5" s="3" t="s">
        <v>4</v>
      </c>
      <c r="C5" s="3">
        <f>SUM(prb_adultes_202304[[#This Row],[Visuel]:[Autres]])</f>
        <v>775</v>
      </c>
      <c r="D5">
        <v>26</v>
      </c>
      <c r="E5">
        <v>15</v>
      </c>
      <c r="F5">
        <v>111</v>
      </c>
      <c r="G5">
        <v>225</v>
      </c>
      <c r="H5">
        <v>375</v>
      </c>
      <c r="I5">
        <v>23</v>
      </c>
      <c r="J5">
        <v>290</v>
      </c>
      <c r="K5">
        <v>326</v>
      </c>
      <c r="L5">
        <v>449</v>
      </c>
      <c r="M5">
        <v>3</v>
      </c>
      <c r="N5" s="3" t="s">
        <v>1622</v>
      </c>
      <c r="O5" s="3" t="s">
        <v>1623</v>
      </c>
    </row>
    <row r="6" spans="1:15" x14ac:dyDescent="0.25">
      <c r="A6" s="3" t="s">
        <v>12</v>
      </c>
      <c r="B6" s="3" t="s">
        <v>5</v>
      </c>
      <c r="C6" s="3">
        <f>SUM(prb_adultes_202304[[#This Row],[Visuel]:[Autres]])</f>
        <v>80546</v>
      </c>
      <c r="D6">
        <v>794</v>
      </c>
      <c r="E6">
        <v>425</v>
      </c>
      <c r="F6">
        <v>18327</v>
      </c>
      <c r="G6">
        <v>36411</v>
      </c>
      <c r="H6">
        <v>21930</v>
      </c>
      <c r="I6">
        <v>2659</v>
      </c>
      <c r="J6">
        <v>6150</v>
      </c>
      <c r="K6">
        <v>36094</v>
      </c>
      <c r="L6">
        <v>44452</v>
      </c>
      <c r="M6">
        <v>1786</v>
      </c>
      <c r="N6" s="3" t="s">
        <v>1624</v>
      </c>
      <c r="O6" s="3" t="s">
        <v>1625</v>
      </c>
    </row>
    <row r="7" spans="1:15" x14ac:dyDescent="0.25">
      <c r="A7" s="3" t="s">
        <v>12</v>
      </c>
      <c r="B7" s="3" t="s">
        <v>6</v>
      </c>
      <c r="C7" s="3">
        <f>SUM(prb_adultes_202304[[#This Row],[Visuel]:[Autres]])</f>
        <v>2490</v>
      </c>
      <c r="D7">
        <v>61</v>
      </c>
      <c r="E7">
        <v>19</v>
      </c>
      <c r="F7">
        <v>318</v>
      </c>
      <c r="G7">
        <v>716</v>
      </c>
      <c r="H7">
        <v>1272</v>
      </c>
      <c r="I7">
        <v>104</v>
      </c>
      <c r="J7">
        <v>521</v>
      </c>
      <c r="K7">
        <v>1237</v>
      </c>
      <c r="L7">
        <v>1253</v>
      </c>
      <c r="M7">
        <v>10</v>
      </c>
      <c r="N7" s="3" t="s">
        <v>1626</v>
      </c>
      <c r="O7" s="3" t="s">
        <v>1627</v>
      </c>
    </row>
    <row r="8" spans="1:15" x14ac:dyDescent="0.25">
      <c r="A8" s="3" t="s">
        <v>12</v>
      </c>
      <c r="B8" s="3" t="s">
        <v>7</v>
      </c>
      <c r="C8" s="3">
        <f>SUM(prb_adultes_202304[[#This Row],[Visuel]:[Autres]])</f>
        <v>1034</v>
      </c>
      <c r="D8">
        <v>26</v>
      </c>
      <c r="E8">
        <v>18</v>
      </c>
      <c r="F8">
        <v>290</v>
      </c>
      <c r="G8">
        <v>348</v>
      </c>
      <c r="H8">
        <v>318</v>
      </c>
      <c r="I8">
        <v>34</v>
      </c>
      <c r="J8">
        <v>80</v>
      </c>
      <c r="K8">
        <v>523</v>
      </c>
      <c r="L8">
        <v>511</v>
      </c>
      <c r="M8">
        <v>3</v>
      </c>
      <c r="N8" s="3" t="s">
        <v>1628</v>
      </c>
      <c r="O8" s="3" t="s">
        <v>1629</v>
      </c>
    </row>
    <row r="9" spans="1:15" x14ac:dyDescent="0.25">
      <c r="A9" s="3" t="s">
        <v>12</v>
      </c>
      <c r="B9" s="3" t="s">
        <v>8</v>
      </c>
      <c r="C9" s="3">
        <f>SUM(prb_adultes_202304[[#This Row],[Visuel]:[Autres]])</f>
        <v>295</v>
      </c>
      <c r="D9">
        <v>7</v>
      </c>
      <c r="E9">
        <v>6</v>
      </c>
      <c r="F9">
        <v>43</v>
      </c>
      <c r="G9">
        <v>90</v>
      </c>
      <c r="H9">
        <v>139</v>
      </c>
      <c r="I9">
        <v>10</v>
      </c>
      <c r="J9">
        <v>66</v>
      </c>
      <c r="K9">
        <v>186</v>
      </c>
      <c r="L9">
        <v>109</v>
      </c>
      <c r="M9">
        <v>1</v>
      </c>
      <c r="N9" s="3" t="s">
        <v>1630</v>
      </c>
      <c r="O9" s="3" t="s">
        <v>1631</v>
      </c>
    </row>
    <row r="10" spans="1:15" x14ac:dyDescent="0.25">
      <c r="A10" s="3" t="s">
        <v>81</v>
      </c>
      <c r="B10" s="3" t="s">
        <v>61</v>
      </c>
      <c r="C10" s="3">
        <f>SUM(prb_adultes_202304[[#This Row],[Visuel]:[Autres]])</f>
        <v>46325</v>
      </c>
      <c r="D10">
        <v>508</v>
      </c>
      <c r="E10">
        <v>218</v>
      </c>
      <c r="F10">
        <v>10185</v>
      </c>
      <c r="G10">
        <v>22035</v>
      </c>
      <c r="H10">
        <v>11845</v>
      </c>
      <c r="I10">
        <v>1534</v>
      </c>
      <c r="J10">
        <v>3650</v>
      </c>
      <c r="K10">
        <v>0</v>
      </c>
      <c r="L10">
        <v>46325</v>
      </c>
      <c r="M10">
        <v>1129</v>
      </c>
      <c r="N10" s="3" t="s">
        <v>1632</v>
      </c>
      <c r="O10" s="3" t="s">
        <v>1633</v>
      </c>
    </row>
    <row r="11" spans="1:15" x14ac:dyDescent="0.25">
      <c r="A11" s="3" t="s">
        <v>81</v>
      </c>
      <c r="B11" s="3" t="s">
        <v>60</v>
      </c>
      <c r="C11" s="3">
        <f>SUM(prb_adultes_202304[[#This Row],[Visuel]:[Autres]])</f>
        <v>38040</v>
      </c>
      <c r="D11">
        <v>380</v>
      </c>
      <c r="E11">
        <v>250</v>
      </c>
      <c r="F11">
        <v>8793</v>
      </c>
      <c r="G11">
        <v>15530</v>
      </c>
      <c r="H11">
        <v>11814</v>
      </c>
      <c r="I11">
        <v>1273</v>
      </c>
      <c r="J11">
        <v>3167</v>
      </c>
      <c r="K11">
        <v>38040</v>
      </c>
      <c r="L11">
        <v>0</v>
      </c>
      <c r="M11">
        <v>671</v>
      </c>
      <c r="N11" s="3" t="s">
        <v>1634</v>
      </c>
      <c r="O11" s="3" t="s">
        <v>1635</v>
      </c>
    </row>
    <row r="12" spans="1:15" x14ac:dyDescent="0.25">
      <c r="A12" s="3" t="s">
        <v>86</v>
      </c>
      <c r="B12" s="3" t="s">
        <v>87</v>
      </c>
      <c r="C12" s="3">
        <f>SUM(prb_adultes_202304[[#This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8</v>
      </c>
      <c r="K12">
        <v>54</v>
      </c>
      <c r="L12">
        <v>101</v>
      </c>
      <c r="M12">
        <v>155</v>
      </c>
      <c r="N12" s="3" t="s">
        <v>1636</v>
      </c>
      <c r="O12" s="3" t="s">
        <v>1637</v>
      </c>
    </row>
    <row r="13" spans="1:15" x14ac:dyDescent="0.25">
      <c r="A13" s="3" t="s">
        <v>86</v>
      </c>
      <c r="B13" s="3" t="s">
        <v>90</v>
      </c>
      <c r="C13" s="3">
        <f>SUM(prb_adultes_202304[[#This Row],[Visuel]:[Autres]])</f>
        <v>1645</v>
      </c>
      <c r="D13">
        <v>7</v>
      </c>
      <c r="E13">
        <v>4</v>
      </c>
      <c r="F13">
        <v>504</v>
      </c>
      <c r="G13">
        <v>659</v>
      </c>
      <c r="H13">
        <v>199</v>
      </c>
      <c r="I13">
        <v>272</v>
      </c>
      <c r="J13">
        <v>98</v>
      </c>
      <c r="K13">
        <v>617</v>
      </c>
      <c r="L13">
        <v>1028</v>
      </c>
      <c r="M13">
        <v>1645</v>
      </c>
      <c r="N13" s="3" t="s">
        <v>1638</v>
      </c>
      <c r="O13" s="3" t="s">
        <v>1639</v>
      </c>
    </row>
    <row r="14" spans="1:15" x14ac:dyDescent="0.25">
      <c r="A14" s="3" t="s">
        <v>86</v>
      </c>
      <c r="B14" s="3" t="s">
        <v>93</v>
      </c>
      <c r="C14" s="3">
        <f>SUM(prb_adultes_202304[[#This Row],[Visuel]:[Autres]])</f>
        <v>5793</v>
      </c>
      <c r="D14">
        <v>41</v>
      </c>
      <c r="E14">
        <v>30</v>
      </c>
      <c r="F14">
        <v>2215</v>
      </c>
      <c r="G14">
        <v>2405</v>
      </c>
      <c r="H14">
        <v>1046</v>
      </c>
      <c r="I14">
        <v>56</v>
      </c>
      <c r="J14">
        <v>376</v>
      </c>
      <c r="K14">
        <v>2133</v>
      </c>
      <c r="L14">
        <v>3660</v>
      </c>
      <c r="M14">
        <v>0</v>
      </c>
      <c r="N14" s="3" t="s">
        <v>1640</v>
      </c>
      <c r="O14" s="3" t="s">
        <v>1641</v>
      </c>
    </row>
    <row r="15" spans="1:15" x14ac:dyDescent="0.25">
      <c r="A15" s="3" t="s">
        <v>86</v>
      </c>
      <c r="B15" s="3" t="s">
        <v>96</v>
      </c>
      <c r="C15" s="3">
        <f>SUM(prb_adultes_202304[[#This Row],[Visuel]:[Autres]])</f>
        <v>6239</v>
      </c>
      <c r="D15">
        <v>45</v>
      </c>
      <c r="E15">
        <v>31</v>
      </c>
      <c r="F15">
        <v>2423</v>
      </c>
      <c r="G15">
        <v>2454</v>
      </c>
      <c r="H15">
        <v>1211</v>
      </c>
      <c r="I15">
        <v>75</v>
      </c>
      <c r="J15">
        <v>403</v>
      </c>
      <c r="K15">
        <v>2358</v>
      </c>
      <c r="L15">
        <v>3881</v>
      </c>
      <c r="M15">
        <v>0</v>
      </c>
      <c r="N15" s="3" t="s">
        <v>1642</v>
      </c>
      <c r="O15" s="3" t="s">
        <v>1643</v>
      </c>
    </row>
    <row r="16" spans="1:15" x14ac:dyDescent="0.25">
      <c r="A16" s="3" t="s">
        <v>86</v>
      </c>
      <c r="B16" s="3" t="s">
        <v>99</v>
      </c>
      <c r="C16" s="3">
        <f>SUM(prb_adultes_202304[[#This Row],[Visuel]:[Autres]])</f>
        <v>6419</v>
      </c>
      <c r="D16">
        <v>74</v>
      </c>
      <c r="E16">
        <v>40</v>
      </c>
      <c r="F16">
        <v>2078</v>
      </c>
      <c r="G16">
        <v>2937</v>
      </c>
      <c r="H16">
        <v>1196</v>
      </c>
      <c r="I16">
        <v>94</v>
      </c>
      <c r="J16">
        <v>511</v>
      </c>
      <c r="K16">
        <v>2445</v>
      </c>
      <c r="L16">
        <v>3974</v>
      </c>
      <c r="M16">
        <v>0</v>
      </c>
      <c r="N16" s="3" t="s">
        <v>1644</v>
      </c>
      <c r="O16" s="3" t="s">
        <v>1645</v>
      </c>
    </row>
    <row r="17" spans="1:15" x14ac:dyDescent="0.25">
      <c r="A17" s="3" t="s">
        <v>86</v>
      </c>
      <c r="B17" s="3" t="s">
        <v>102</v>
      </c>
      <c r="C17" s="3">
        <f>SUM(prb_adultes_202304[[#This Row],[Visuel]:[Autres]])</f>
        <v>7812</v>
      </c>
      <c r="D17">
        <v>73</v>
      </c>
      <c r="E17">
        <v>44</v>
      </c>
      <c r="F17">
        <v>2135</v>
      </c>
      <c r="G17">
        <v>3765</v>
      </c>
      <c r="H17">
        <v>1667</v>
      </c>
      <c r="I17">
        <v>128</v>
      </c>
      <c r="J17">
        <v>584</v>
      </c>
      <c r="K17">
        <v>3110</v>
      </c>
      <c r="L17">
        <v>4702</v>
      </c>
      <c r="M17">
        <v>0</v>
      </c>
      <c r="N17" s="3" t="s">
        <v>1646</v>
      </c>
      <c r="O17" s="3" t="s">
        <v>1647</v>
      </c>
    </row>
    <row r="18" spans="1:15" x14ac:dyDescent="0.25">
      <c r="A18" s="3" t="s">
        <v>86</v>
      </c>
      <c r="B18" s="3" t="s">
        <v>105</v>
      </c>
      <c r="C18" s="3">
        <f>SUM(prb_adultes_202304[[#This Row],[Visuel]:[Autres]])</f>
        <v>8659</v>
      </c>
      <c r="D18">
        <v>95</v>
      </c>
      <c r="E18">
        <v>48</v>
      </c>
      <c r="F18">
        <v>2169</v>
      </c>
      <c r="G18">
        <v>4067</v>
      </c>
      <c r="H18">
        <v>2043</v>
      </c>
      <c r="I18">
        <v>237</v>
      </c>
      <c r="J18">
        <v>719</v>
      </c>
      <c r="K18">
        <v>3771</v>
      </c>
      <c r="L18">
        <v>4888</v>
      </c>
      <c r="M18">
        <v>0</v>
      </c>
      <c r="N18" s="3" t="s">
        <v>1648</v>
      </c>
      <c r="O18" s="3" t="s">
        <v>1649</v>
      </c>
    </row>
    <row r="19" spans="1:15" x14ac:dyDescent="0.25">
      <c r="A19" s="3" t="s">
        <v>86</v>
      </c>
      <c r="B19" s="3" t="s">
        <v>108</v>
      </c>
      <c r="C19" s="3">
        <f>SUM(prb_adultes_202304[[#This Row],[Visuel]:[Autres]])</f>
        <v>10312</v>
      </c>
      <c r="D19">
        <v>113</v>
      </c>
      <c r="E19">
        <v>51</v>
      </c>
      <c r="F19">
        <v>2079</v>
      </c>
      <c r="G19">
        <v>4736</v>
      </c>
      <c r="H19">
        <v>3020</v>
      </c>
      <c r="I19">
        <v>313</v>
      </c>
      <c r="J19">
        <v>938</v>
      </c>
      <c r="K19">
        <v>4922</v>
      </c>
      <c r="L19">
        <v>5390</v>
      </c>
      <c r="M19">
        <v>0</v>
      </c>
      <c r="N19" s="3" t="s">
        <v>1650</v>
      </c>
      <c r="O19" s="3" t="s">
        <v>1651</v>
      </c>
    </row>
    <row r="20" spans="1:15" x14ac:dyDescent="0.25">
      <c r="A20" s="3" t="s">
        <v>86</v>
      </c>
      <c r="B20" s="3" t="s">
        <v>111</v>
      </c>
      <c r="C20" s="3">
        <f>SUM(prb_adultes_202304[[#This Row],[Visuel]:[Autres]])</f>
        <v>37331</v>
      </c>
      <c r="D20">
        <v>440</v>
      </c>
      <c r="E20">
        <v>220</v>
      </c>
      <c r="F20">
        <v>5375</v>
      </c>
      <c r="G20">
        <v>16542</v>
      </c>
      <c r="H20">
        <v>13277</v>
      </c>
      <c r="I20">
        <v>1477</v>
      </c>
      <c r="J20">
        <v>3180</v>
      </c>
      <c r="K20">
        <v>18630</v>
      </c>
      <c r="L20">
        <v>18701</v>
      </c>
      <c r="M20">
        <v>0</v>
      </c>
      <c r="N20" s="3" t="s">
        <v>1652</v>
      </c>
      <c r="O20" s="3" t="s">
        <v>1653</v>
      </c>
    </row>
    <row r="21" spans="1:15" x14ac:dyDescent="0.25">
      <c r="A21" s="3" t="s">
        <v>86</v>
      </c>
      <c r="B21" s="3" t="s">
        <v>114</v>
      </c>
      <c r="C21" s="3">
        <f>SUM(prb_adultes_202304[[#This Row],[Visuel]:[Autres]])</f>
        <v>15047</v>
      </c>
      <c r="D21">
        <v>108</v>
      </c>
      <c r="E21">
        <v>72</v>
      </c>
      <c r="F21">
        <v>5568</v>
      </c>
      <c r="G21">
        <v>6059</v>
      </c>
      <c r="H21">
        <v>2669</v>
      </c>
      <c r="I21">
        <v>571</v>
      </c>
      <c r="J21">
        <v>996</v>
      </c>
      <c r="K21">
        <v>5619</v>
      </c>
      <c r="L21">
        <v>9428</v>
      </c>
      <c r="M21">
        <v>1800</v>
      </c>
      <c r="N21" s="3" t="s">
        <v>1654</v>
      </c>
      <c r="O21" s="3" t="s">
        <v>1655</v>
      </c>
    </row>
    <row r="22" spans="1:15" x14ac:dyDescent="0.25">
      <c r="A22" s="3" t="s">
        <v>86</v>
      </c>
      <c r="B22" s="3" t="s">
        <v>117</v>
      </c>
      <c r="C22" s="3">
        <f>SUM(prb_adultes_202304[[#This Row],[Visuel]:[Autres]])</f>
        <v>69318</v>
      </c>
      <c r="D22">
        <v>780</v>
      </c>
      <c r="E22">
        <v>396</v>
      </c>
      <c r="F22">
        <v>13410</v>
      </c>
      <c r="G22">
        <v>31506</v>
      </c>
      <c r="H22">
        <v>20990</v>
      </c>
      <c r="I22">
        <v>2236</v>
      </c>
      <c r="J22">
        <v>5821</v>
      </c>
      <c r="K22">
        <v>32421</v>
      </c>
      <c r="L22">
        <v>36897</v>
      </c>
      <c r="M22">
        <v>0</v>
      </c>
      <c r="N22" s="3" t="s">
        <v>1656</v>
      </c>
      <c r="O22" s="3" t="s">
        <v>1657</v>
      </c>
    </row>
    <row r="23" spans="1:15" x14ac:dyDescent="0.25">
      <c r="A23" s="3" t="s">
        <v>120</v>
      </c>
      <c r="B23" s="3" t="s">
        <v>121</v>
      </c>
      <c r="C23" s="3">
        <f>SUM(prb_adultes_202304[[#This Row],[Visuel]:[Autres]])</f>
        <v>7380</v>
      </c>
      <c r="D23">
        <v>78</v>
      </c>
      <c r="E23">
        <v>59</v>
      </c>
      <c r="F23">
        <v>3223</v>
      </c>
      <c r="G23">
        <v>2156</v>
      </c>
      <c r="H23">
        <v>1690</v>
      </c>
      <c r="I23">
        <v>174</v>
      </c>
      <c r="J23">
        <v>623</v>
      </c>
      <c r="K23">
        <v>3246</v>
      </c>
      <c r="L23">
        <v>4134</v>
      </c>
      <c r="M23">
        <v>282</v>
      </c>
      <c r="N23" s="3" t="s">
        <v>1658</v>
      </c>
      <c r="O23" s="3" t="s">
        <v>1659</v>
      </c>
    </row>
    <row r="24" spans="1:15" x14ac:dyDescent="0.25">
      <c r="A24" s="3" t="s">
        <v>120</v>
      </c>
      <c r="B24" s="3" t="s">
        <v>124</v>
      </c>
      <c r="C24" s="3">
        <f>SUM(prb_adultes_202304[[#This Row],[Visuel]:[Autres]])</f>
        <v>26836</v>
      </c>
      <c r="D24">
        <v>286</v>
      </c>
      <c r="E24">
        <v>174</v>
      </c>
      <c r="F24">
        <v>3834</v>
      </c>
      <c r="G24">
        <v>13267</v>
      </c>
      <c r="H24">
        <v>8712</v>
      </c>
      <c r="I24">
        <v>563</v>
      </c>
      <c r="J24">
        <v>1451</v>
      </c>
      <c r="K24">
        <v>12014</v>
      </c>
      <c r="L24">
        <v>14822</v>
      </c>
      <c r="M24">
        <v>307</v>
      </c>
      <c r="N24" s="3" t="s">
        <v>1660</v>
      </c>
      <c r="O24" s="3" t="s">
        <v>1661</v>
      </c>
    </row>
    <row r="25" spans="1:15" x14ac:dyDescent="0.25">
      <c r="A25" s="3" t="s">
        <v>120</v>
      </c>
      <c r="B25" s="3" t="s">
        <v>127</v>
      </c>
      <c r="C25" s="3">
        <f>SUM(prb_adultes_202304[[#This Row],[Visuel]:[Autres]])</f>
        <v>14538</v>
      </c>
      <c r="D25">
        <v>186</v>
      </c>
      <c r="E25">
        <v>87</v>
      </c>
      <c r="F25">
        <v>751</v>
      </c>
      <c r="G25">
        <v>8208</v>
      </c>
      <c r="H25">
        <v>4840</v>
      </c>
      <c r="I25">
        <v>466</v>
      </c>
      <c r="J25">
        <v>1223</v>
      </c>
      <c r="K25">
        <v>6989</v>
      </c>
      <c r="L25">
        <v>7549</v>
      </c>
      <c r="M25">
        <v>65</v>
      </c>
      <c r="N25" s="3" t="s">
        <v>1662</v>
      </c>
      <c r="O25" s="3" t="s">
        <v>1663</v>
      </c>
    </row>
    <row r="26" spans="1:15" x14ac:dyDescent="0.25">
      <c r="A26" s="3" t="s">
        <v>120</v>
      </c>
      <c r="B26" s="3" t="s">
        <v>130</v>
      </c>
      <c r="C26" s="3">
        <f>SUM(prb_adultes_202304[[#This Row],[Visuel]:[Autres]])</f>
        <v>5091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170</v>
      </c>
      <c r="J26">
        <v>558</v>
      </c>
      <c r="K26">
        <v>2524</v>
      </c>
      <c r="L26">
        <v>2567</v>
      </c>
      <c r="M26">
        <v>0</v>
      </c>
      <c r="N26" s="3" t="s">
        <v>1664</v>
      </c>
      <c r="O26" s="3" t="s">
        <v>1665</v>
      </c>
    </row>
    <row r="27" spans="1:15" x14ac:dyDescent="0.25">
      <c r="A27" s="3" t="s">
        <v>120</v>
      </c>
      <c r="B27" s="3" t="s">
        <v>133</v>
      </c>
      <c r="C27" s="3">
        <f>SUM(prb_adultes_202304[[#This Row],[Visuel]:[Autres]])</f>
        <v>2993</v>
      </c>
      <c r="D27">
        <v>39</v>
      </c>
      <c r="E27">
        <v>14</v>
      </c>
      <c r="F27">
        <v>6</v>
      </c>
      <c r="G27">
        <v>2120</v>
      </c>
      <c r="H27">
        <v>722</v>
      </c>
      <c r="I27">
        <v>92</v>
      </c>
      <c r="J27">
        <v>613</v>
      </c>
      <c r="K27">
        <v>1441</v>
      </c>
      <c r="L27">
        <v>1552</v>
      </c>
      <c r="M27">
        <v>0</v>
      </c>
      <c r="N27" s="3" t="s">
        <v>1666</v>
      </c>
      <c r="O27" s="3" t="s">
        <v>1667</v>
      </c>
    </row>
    <row r="28" spans="1:15" x14ac:dyDescent="0.25">
      <c r="A28" s="3" t="s">
        <v>120</v>
      </c>
      <c r="B28" s="3" t="s">
        <v>136</v>
      </c>
      <c r="C28" s="3">
        <f>SUM(prb_adultes_202304[[#This Row],[Visuel]:[Autres]])</f>
        <v>27527</v>
      </c>
      <c r="D28">
        <v>249</v>
      </c>
      <c r="E28">
        <v>110</v>
      </c>
      <c r="F28">
        <v>11133</v>
      </c>
      <c r="G28">
        <v>8376</v>
      </c>
      <c r="H28">
        <v>6317</v>
      </c>
      <c r="I28">
        <v>1342</v>
      </c>
      <c r="J28">
        <v>2349</v>
      </c>
      <c r="K28">
        <v>11826</v>
      </c>
      <c r="L28">
        <v>15701</v>
      </c>
      <c r="M28">
        <v>1146</v>
      </c>
      <c r="N28" s="3" t="s">
        <v>1668</v>
      </c>
      <c r="O28" s="3" t="s">
        <v>1669</v>
      </c>
    </row>
    <row r="29" spans="1:15" x14ac:dyDescent="0.25">
      <c r="A29" s="3" t="s">
        <v>139</v>
      </c>
      <c r="B29" s="3" t="s">
        <v>140</v>
      </c>
      <c r="C29" s="3">
        <f>SUM(prb_adultes_202304[[#This Row],[Visuel]:[Autres]])</f>
        <v>37887</v>
      </c>
      <c r="D29">
        <v>423</v>
      </c>
      <c r="E29">
        <v>262</v>
      </c>
      <c r="F29">
        <v>7416</v>
      </c>
      <c r="G29">
        <v>17341</v>
      </c>
      <c r="H29">
        <v>11599</v>
      </c>
      <c r="I29">
        <v>846</v>
      </c>
      <c r="J29">
        <v>2695</v>
      </c>
      <c r="K29">
        <v>16985</v>
      </c>
      <c r="L29">
        <v>20902</v>
      </c>
      <c r="M29">
        <v>623</v>
      </c>
      <c r="N29" s="3" t="s">
        <v>1670</v>
      </c>
      <c r="O29" s="3" t="s">
        <v>1671</v>
      </c>
    </row>
    <row r="30" spans="1:15" x14ac:dyDescent="0.25">
      <c r="A30" s="3" t="s">
        <v>139</v>
      </c>
      <c r="B30" s="3" t="s">
        <v>143</v>
      </c>
      <c r="C30" s="3">
        <f>SUM(prb_adultes_202304[[#This Row],[Visuel]:[Autres]])</f>
        <v>9651</v>
      </c>
      <c r="D30">
        <v>115</v>
      </c>
      <c r="E30">
        <v>48</v>
      </c>
      <c r="F30">
        <v>307</v>
      </c>
      <c r="G30">
        <v>5944</v>
      </c>
      <c r="H30">
        <v>2937</v>
      </c>
      <c r="I30">
        <v>300</v>
      </c>
      <c r="J30">
        <v>640</v>
      </c>
      <c r="K30">
        <v>4645</v>
      </c>
      <c r="L30">
        <v>5006</v>
      </c>
      <c r="M30">
        <v>30</v>
      </c>
      <c r="N30" s="3" t="s">
        <v>1672</v>
      </c>
      <c r="O30" s="3" t="s">
        <v>1673</v>
      </c>
    </row>
    <row r="31" spans="1:15" x14ac:dyDescent="0.25">
      <c r="A31" s="3" t="s">
        <v>139</v>
      </c>
      <c r="B31" s="3" t="s">
        <v>146</v>
      </c>
      <c r="C31" s="3">
        <f>SUM(prb_adultes_202304[[#This Row],[Visuel]:[Autres]])</f>
        <v>2801</v>
      </c>
      <c r="D31">
        <v>25</v>
      </c>
      <c r="E31">
        <v>11</v>
      </c>
      <c r="F31">
        <v>82</v>
      </c>
      <c r="G31">
        <v>1509</v>
      </c>
      <c r="H31">
        <v>1075</v>
      </c>
      <c r="I31">
        <v>99</v>
      </c>
      <c r="J31">
        <v>97</v>
      </c>
      <c r="K31">
        <v>1368</v>
      </c>
      <c r="L31">
        <v>1433</v>
      </c>
      <c r="M31">
        <v>1</v>
      </c>
      <c r="N31" s="3" t="s">
        <v>1674</v>
      </c>
      <c r="O31" s="3" t="s">
        <v>1675</v>
      </c>
    </row>
    <row r="32" spans="1:15" x14ac:dyDescent="0.25">
      <c r="A32" s="3" t="s">
        <v>139</v>
      </c>
      <c r="B32" s="3" t="s">
        <v>149</v>
      </c>
      <c r="C32" s="3">
        <f>SUM(prb_adultes_202304[[#This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17</v>
      </c>
      <c r="K32">
        <v>109</v>
      </c>
      <c r="L32">
        <v>167</v>
      </c>
      <c r="M32">
        <v>0</v>
      </c>
      <c r="N32" s="3" t="s">
        <v>1676</v>
      </c>
      <c r="O32" s="3" t="s">
        <v>1677</v>
      </c>
    </row>
    <row r="33" spans="1:15" x14ac:dyDescent="0.25">
      <c r="A33" s="3" t="s">
        <v>139</v>
      </c>
      <c r="B33" s="3" t="s">
        <v>152</v>
      </c>
      <c r="C33" s="3">
        <f>SUM(prb_adultes_202304[[#This Row],[Visuel]:[Autres]])</f>
        <v>736</v>
      </c>
      <c r="D33">
        <v>8</v>
      </c>
      <c r="E33">
        <v>4</v>
      </c>
      <c r="F33">
        <v>0</v>
      </c>
      <c r="G33">
        <v>439</v>
      </c>
      <c r="H33">
        <v>253</v>
      </c>
      <c r="I33">
        <v>32</v>
      </c>
      <c r="J33">
        <v>68</v>
      </c>
      <c r="K33">
        <v>376</v>
      </c>
      <c r="L33">
        <v>360</v>
      </c>
      <c r="M33">
        <v>0</v>
      </c>
      <c r="N33" s="3" t="s">
        <v>1678</v>
      </c>
      <c r="O33" s="3" t="s">
        <v>1679</v>
      </c>
    </row>
    <row r="34" spans="1:15" x14ac:dyDescent="0.25">
      <c r="A34" s="3" t="s">
        <v>139</v>
      </c>
      <c r="B34" s="3" t="s">
        <v>155</v>
      </c>
      <c r="C34" s="3">
        <f>SUM(prb_adultes_202304[[#This Row],[Visuel]:[Autres]])</f>
        <v>967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24</v>
      </c>
      <c r="J34">
        <v>100</v>
      </c>
      <c r="K34">
        <v>464</v>
      </c>
      <c r="L34">
        <v>503</v>
      </c>
      <c r="M34">
        <v>0</v>
      </c>
      <c r="N34" s="3" t="s">
        <v>1680</v>
      </c>
      <c r="O34" s="3" t="s">
        <v>1681</v>
      </c>
    </row>
    <row r="35" spans="1:15" x14ac:dyDescent="0.25">
      <c r="A35" s="3" t="s">
        <v>139</v>
      </c>
      <c r="B35" s="3" t="s">
        <v>158</v>
      </c>
      <c r="C35" s="3">
        <f>SUM(prb_adultes_202304[[#This Row],[Visuel]:[Autres]])</f>
        <v>1061</v>
      </c>
      <c r="D35">
        <v>8</v>
      </c>
      <c r="E35">
        <v>10</v>
      </c>
      <c r="F35">
        <v>4</v>
      </c>
      <c r="G35">
        <v>716</v>
      </c>
      <c r="H35">
        <v>285</v>
      </c>
      <c r="I35">
        <v>38</v>
      </c>
      <c r="J35">
        <v>89</v>
      </c>
      <c r="K35">
        <v>572</v>
      </c>
      <c r="L35">
        <v>489</v>
      </c>
      <c r="M35">
        <v>0</v>
      </c>
      <c r="N35" s="3" t="s">
        <v>1682</v>
      </c>
      <c r="O35" s="3" t="s">
        <v>1683</v>
      </c>
    </row>
    <row r="36" spans="1:15" x14ac:dyDescent="0.25">
      <c r="A36" s="3" t="s">
        <v>139</v>
      </c>
      <c r="B36" s="3" t="s">
        <v>161</v>
      </c>
      <c r="C36" s="3">
        <f>SUM(prb_adultes_202304[[#This Row],[Visuel]:[Autres]])</f>
        <v>361</v>
      </c>
      <c r="D36">
        <v>1</v>
      </c>
      <c r="E36">
        <v>1</v>
      </c>
      <c r="F36">
        <v>0</v>
      </c>
      <c r="G36">
        <v>260</v>
      </c>
      <c r="H36">
        <v>86</v>
      </c>
      <c r="I36">
        <v>13</v>
      </c>
      <c r="J36">
        <v>52</v>
      </c>
      <c r="K36">
        <v>180</v>
      </c>
      <c r="L36">
        <v>181</v>
      </c>
      <c r="M36">
        <v>0</v>
      </c>
      <c r="N36" s="3" t="s">
        <v>1684</v>
      </c>
      <c r="O36" s="3" t="s">
        <v>1685</v>
      </c>
    </row>
    <row r="37" spans="1:15" x14ac:dyDescent="0.25">
      <c r="A37" s="3" t="s">
        <v>139</v>
      </c>
      <c r="B37" s="3" t="s">
        <v>164</v>
      </c>
      <c r="C37" s="3">
        <f>SUM(prb_adultes_202304[[#This Row],[Visuel]:[Autres]])</f>
        <v>1139</v>
      </c>
      <c r="D37">
        <v>13</v>
      </c>
      <c r="E37">
        <v>5</v>
      </c>
      <c r="F37">
        <v>3</v>
      </c>
      <c r="G37">
        <v>816</v>
      </c>
      <c r="H37">
        <v>260</v>
      </c>
      <c r="I37">
        <v>42</v>
      </c>
      <c r="J37">
        <v>221</v>
      </c>
      <c r="K37">
        <v>585</v>
      </c>
      <c r="L37">
        <v>554</v>
      </c>
      <c r="M37">
        <v>0</v>
      </c>
      <c r="N37" s="3" t="s">
        <v>1686</v>
      </c>
      <c r="O37" s="3" t="s">
        <v>1687</v>
      </c>
    </row>
    <row r="38" spans="1:15" x14ac:dyDescent="0.25">
      <c r="A38" s="3" t="s">
        <v>139</v>
      </c>
      <c r="B38" s="3" t="s">
        <v>167</v>
      </c>
      <c r="C38" s="3">
        <f>SUM(prb_adultes_202304[[#This Row],[Visuel]:[Autres]])</f>
        <v>207</v>
      </c>
      <c r="D38">
        <v>5</v>
      </c>
      <c r="E38">
        <v>1</v>
      </c>
      <c r="F38">
        <v>0</v>
      </c>
      <c r="G38">
        <v>136</v>
      </c>
      <c r="H38">
        <v>55</v>
      </c>
      <c r="I38">
        <v>10</v>
      </c>
      <c r="J38">
        <v>55</v>
      </c>
      <c r="K38">
        <v>103</v>
      </c>
      <c r="L38">
        <v>104</v>
      </c>
      <c r="M38">
        <v>0</v>
      </c>
      <c r="N38" s="3" t="s">
        <v>1688</v>
      </c>
      <c r="O38" s="3" t="s">
        <v>1689</v>
      </c>
    </row>
    <row r="39" spans="1:15" x14ac:dyDescent="0.25">
      <c r="A39" s="3" t="s">
        <v>139</v>
      </c>
      <c r="B39" s="3" t="s">
        <v>170</v>
      </c>
      <c r="C39" s="3">
        <f>SUM(prb_adultes_202304[[#This Row],[Visuel]:[Autres]])</f>
        <v>29279</v>
      </c>
      <c r="D39">
        <v>278</v>
      </c>
      <c r="E39">
        <v>119</v>
      </c>
      <c r="F39">
        <v>11148</v>
      </c>
      <c r="G39">
        <v>9530</v>
      </c>
      <c r="H39">
        <v>6806</v>
      </c>
      <c r="I39">
        <v>1398</v>
      </c>
      <c r="J39">
        <v>2783</v>
      </c>
      <c r="K39">
        <v>12653</v>
      </c>
      <c r="L39">
        <v>16626</v>
      </c>
      <c r="M39">
        <v>1146</v>
      </c>
      <c r="N39" s="3" t="s">
        <v>1690</v>
      </c>
      <c r="O39" s="3" t="s">
        <v>1691</v>
      </c>
    </row>
    <row r="40" spans="1:15" x14ac:dyDescent="0.25">
      <c r="A40" s="3" t="s">
        <v>173</v>
      </c>
      <c r="B40" s="3" t="s">
        <v>174</v>
      </c>
      <c r="C40" s="3">
        <f>SUM(prb_adultes_202304[[#This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3</v>
      </c>
      <c r="L40">
        <v>5</v>
      </c>
      <c r="M40">
        <v>6</v>
      </c>
      <c r="N40" s="3" t="s">
        <v>1692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SUM(prb_adultes_202304[[#This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0</v>
      </c>
      <c r="K41">
        <v>13</v>
      </c>
      <c r="L41">
        <v>31</v>
      </c>
      <c r="M41">
        <v>34</v>
      </c>
      <c r="N41" s="3" t="s">
        <v>1693</v>
      </c>
      <c r="O41" s="3" t="s">
        <v>1694</v>
      </c>
    </row>
    <row r="42" spans="1:15" x14ac:dyDescent="0.25">
      <c r="A42" s="3" t="s">
        <v>173</v>
      </c>
      <c r="B42" s="3" t="s">
        <v>180</v>
      </c>
      <c r="C42" s="3">
        <f>SUM(prb_adultes_202304[[#This Row],[Visuel]:[Autres]])</f>
        <v>44</v>
      </c>
      <c r="D42">
        <v>0</v>
      </c>
      <c r="E42">
        <v>0</v>
      </c>
      <c r="F42">
        <v>0</v>
      </c>
      <c r="G42">
        <v>0</v>
      </c>
      <c r="H42">
        <v>1</v>
      </c>
      <c r="I42">
        <v>43</v>
      </c>
      <c r="J42">
        <v>4</v>
      </c>
      <c r="K42">
        <v>20</v>
      </c>
      <c r="L42">
        <v>24</v>
      </c>
      <c r="M42">
        <v>29</v>
      </c>
      <c r="N42" s="3" t="s">
        <v>1695</v>
      </c>
      <c r="O42" s="3" t="s">
        <v>1696</v>
      </c>
    </row>
    <row r="43" spans="1:15" x14ac:dyDescent="0.25">
      <c r="A43" s="3" t="s">
        <v>173</v>
      </c>
      <c r="B43" s="3" t="s">
        <v>183</v>
      </c>
      <c r="C43" s="3">
        <f>SUM(prb_adultes_202304[[#This Row],[Visuel]:[Autres]])</f>
        <v>129</v>
      </c>
      <c r="D43">
        <v>0</v>
      </c>
      <c r="E43">
        <v>0</v>
      </c>
      <c r="F43">
        <v>0</v>
      </c>
      <c r="G43">
        <v>4</v>
      </c>
      <c r="H43">
        <v>9</v>
      </c>
      <c r="I43">
        <v>116</v>
      </c>
      <c r="J43">
        <v>6</v>
      </c>
      <c r="K43">
        <v>54</v>
      </c>
      <c r="L43">
        <v>75</v>
      </c>
      <c r="M43">
        <v>80</v>
      </c>
      <c r="N43" s="3" t="s">
        <v>1697</v>
      </c>
      <c r="O43" s="3" t="s">
        <v>1698</v>
      </c>
    </row>
    <row r="44" spans="1:15" x14ac:dyDescent="0.25">
      <c r="A44" s="3" t="s">
        <v>173</v>
      </c>
      <c r="B44" s="3" t="s">
        <v>186</v>
      </c>
      <c r="C44" s="3">
        <f>SUM(prb_adultes_202304[[#This Row],[Visuel]:[Autres]])</f>
        <v>328</v>
      </c>
      <c r="D44">
        <v>1</v>
      </c>
      <c r="E44">
        <v>0</v>
      </c>
      <c r="F44">
        <v>1</v>
      </c>
      <c r="G44">
        <v>24</v>
      </c>
      <c r="H44">
        <v>19</v>
      </c>
      <c r="I44">
        <v>283</v>
      </c>
      <c r="J44">
        <v>24</v>
      </c>
      <c r="K44">
        <v>138</v>
      </c>
      <c r="L44">
        <v>190</v>
      </c>
      <c r="M44">
        <v>205</v>
      </c>
      <c r="N44" s="3" t="s">
        <v>1699</v>
      </c>
      <c r="O44" s="3" t="s">
        <v>1700</v>
      </c>
    </row>
    <row r="45" spans="1:15" x14ac:dyDescent="0.25">
      <c r="A45" s="3" t="s">
        <v>173</v>
      </c>
      <c r="B45" s="3" t="s">
        <v>189</v>
      </c>
      <c r="C45" s="3">
        <f>SUM(prb_adultes_202304[[#This Row],[Visuel]:[Autres]])</f>
        <v>9029</v>
      </c>
      <c r="D45">
        <v>86</v>
      </c>
      <c r="E45">
        <v>62</v>
      </c>
      <c r="F45">
        <v>2181</v>
      </c>
      <c r="G45">
        <v>3883</v>
      </c>
      <c r="H45">
        <v>2295</v>
      </c>
      <c r="I45">
        <v>522</v>
      </c>
      <c r="J45">
        <v>1169</v>
      </c>
      <c r="K45">
        <v>3555</v>
      </c>
      <c r="L45">
        <v>5474</v>
      </c>
      <c r="M45">
        <v>1446</v>
      </c>
      <c r="N45" s="3" t="s">
        <v>1701</v>
      </c>
      <c r="O45" s="3" t="s">
        <v>1702</v>
      </c>
    </row>
    <row r="46" spans="1:15" x14ac:dyDescent="0.25">
      <c r="A46" s="3" t="s">
        <v>173</v>
      </c>
      <c r="B46" s="3" t="s">
        <v>192</v>
      </c>
      <c r="C46" s="3">
        <f>SUM(prb_adultes_202304[[#This Row],[Visuel]:[Autres]])</f>
        <v>74783</v>
      </c>
      <c r="D46">
        <v>801</v>
      </c>
      <c r="E46">
        <v>406</v>
      </c>
      <c r="F46">
        <v>16796</v>
      </c>
      <c r="G46">
        <v>33654</v>
      </c>
      <c r="H46">
        <v>21335</v>
      </c>
      <c r="I46">
        <v>1791</v>
      </c>
      <c r="J46">
        <v>5614</v>
      </c>
      <c r="K46">
        <v>34257</v>
      </c>
      <c r="L46">
        <v>40526</v>
      </c>
      <c r="M46">
        <v>0</v>
      </c>
      <c r="N46" s="3" t="s">
        <v>1703</v>
      </c>
      <c r="O46" s="3" t="s">
        <v>1704</v>
      </c>
    </row>
    <row r="47" spans="1:15" x14ac:dyDescent="0.25">
      <c r="A47" s="3" t="s">
        <v>195</v>
      </c>
      <c r="B47" s="3" t="s">
        <v>53</v>
      </c>
      <c r="C47" s="3">
        <f>SUM(prb_adultes_202304[[#This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508</v>
      </c>
      <c r="M47">
        <v>7</v>
      </c>
      <c r="N47" s="3" t="s">
        <v>1705</v>
      </c>
      <c r="O47" s="3" t="s">
        <v>1706</v>
      </c>
    </row>
    <row r="48" spans="1:15" x14ac:dyDescent="0.25">
      <c r="A48" s="3" t="s">
        <v>195</v>
      </c>
      <c r="B48" s="3" t="s">
        <v>198</v>
      </c>
      <c r="C48" s="3">
        <f>SUM(prb_adultes_202304[[#This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218</v>
      </c>
      <c r="M48">
        <v>4</v>
      </c>
      <c r="N48" s="3" t="s">
        <v>1707</v>
      </c>
      <c r="O48" s="3" t="s">
        <v>1708</v>
      </c>
    </row>
    <row r="49" spans="1:15" x14ac:dyDescent="0.25">
      <c r="A49" s="3" t="s">
        <v>195</v>
      </c>
      <c r="B49" s="3" t="s">
        <v>201</v>
      </c>
      <c r="C49" s="3">
        <f>SUM(prb_adultes_202304[[#This Row],[Visuel]:[Autres]])</f>
        <v>18978</v>
      </c>
      <c r="D49">
        <v>0</v>
      </c>
      <c r="E49">
        <v>0</v>
      </c>
      <c r="F49">
        <v>18978</v>
      </c>
      <c r="G49">
        <v>0</v>
      </c>
      <c r="H49">
        <v>0</v>
      </c>
      <c r="I49">
        <v>0</v>
      </c>
      <c r="J49">
        <v>842</v>
      </c>
      <c r="K49">
        <v>8793</v>
      </c>
      <c r="L49">
        <v>10185</v>
      </c>
      <c r="M49">
        <v>504</v>
      </c>
      <c r="N49" s="3" t="s">
        <v>1709</v>
      </c>
      <c r="O49" s="3" t="s">
        <v>1710</v>
      </c>
    </row>
    <row r="50" spans="1:15" x14ac:dyDescent="0.25">
      <c r="A50" s="3" t="s">
        <v>195</v>
      </c>
      <c r="B50" s="3" t="s">
        <v>204</v>
      </c>
      <c r="C50" s="3">
        <f>SUM(prb_adultes_202304[[#This Row],[Visuel]:[Autres]])</f>
        <v>37565</v>
      </c>
      <c r="D50">
        <v>0</v>
      </c>
      <c r="E50">
        <v>0</v>
      </c>
      <c r="F50">
        <v>0</v>
      </c>
      <c r="G50">
        <v>37565</v>
      </c>
      <c r="H50">
        <v>0</v>
      </c>
      <c r="I50">
        <v>0</v>
      </c>
      <c r="J50">
        <v>3250</v>
      </c>
      <c r="K50">
        <v>15530</v>
      </c>
      <c r="L50">
        <v>22035</v>
      </c>
      <c r="M50">
        <v>659</v>
      </c>
      <c r="N50" s="3" t="s">
        <v>1711</v>
      </c>
      <c r="O50" s="3" t="s">
        <v>1712</v>
      </c>
    </row>
    <row r="51" spans="1:15" x14ac:dyDescent="0.25">
      <c r="A51" s="3" t="s">
        <v>195</v>
      </c>
      <c r="B51" s="3" t="s">
        <v>57</v>
      </c>
      <c r="C51" s="3">
        <f>SUM(prb_adultes_202304[[#This Row],[Visuel]:[Autres]])</f>
        <v>23659</v>
      </c>
      <c r="D51">
        <v>0</v>
      </c>
      <c r="E51">
        <v>0</v>
      </c>
      <c r="F51">
        <v>0</v>
      </c>
      <c r="G51">
        <v>0</v>
      </c>
      <c r="H51">
        <v>23659</v>
      </c>
      <c r="I51">
        <v>0</v>
      </c>
      <c r="J51">
        <v>2324</v>
      </c>
      <c r="K51">
        <v>11814</v>
      </c>
      <c r="L51">
        <v>11845</v>
      </c>
      <c r="M51">
        <v>199</v>
      </c>
      <c r="N51" s="3" t="s">
        <v>1713</v>
      </c>
      <c r="O51" s="3" t="s">
        <v>1714</v>
      </c>
    </row>
    <row r="52" spans="1:15" x14ac:dyDescent="0.25">
      <c r="A52" s="3" t="s">
        <v>195</v>
      </c>
      <c r="B52" s="3" t="s">
        <v>58</v>
      </c>
      <c r="C52" s="3">
        <f>SUM(prb_adultes_202304[[#This Row],[Visuel]:[Autres]])</f>
        <v>2807</v>
      </c>
      <c r="D52">
        <v>0</v>
      </c>
      <c r="E52">
        <v>0</v>
      </c>
      <c r="F52">
        <v>0</v>
      </c>
      <c r="G52">
        <v>0</v>
      </c>
      <c r="H52">
        <v>0</v>
      </c>
      <c r="I52">
        <v>2807</v>
      </c>
      <c r="J52">
        <v>205</v>
      </c>
      <c r="K52">
        <v>1273</v>
      </c>
      <c r="L52">
        <v>1534</v>
      </c>
      <c r="M52">
        <v>427</v>
      </c>
      <c r="N52" s="3" t="s">
        <v>1715</v>
      </c>
      <c r="O52" s="3" t="s">
        <v>1716</v>
      </c>
    </row>
    <row r="53" spans="1:15" x14ac:dyDescent="0.25">
      <c r="A53" s="3" t="s">
        <v>13</v>
      </c>
      <c r="B53" s="3" t="s">
        <v>14</v>
      </c>
      <c r="C53" s="3">
        <f>SUM(prb_adultes_202304[[#This Row],[Visuel]:[Autres]])</f>
        <v>2736</v>
      </c>
      <c r="D53">
        <v>19</v>
      </c>
      <c r="E53">
        <v>10</v>
      </c>
      <c r="F53">
        <v>720</v>
      </c>
      <c r="G53">
        <v>1130</v>
      </c>
      <c r="H53">
        <v>781</v>
      </c>
      <c r="I53">
        <v>76</v>
      </c>
      <c r="J53">
        <v>12</v>
      </c>
      <c r="K53">
        <v>1213</v>
      </c>
      <c r="L53">
        <v>1523</v>
      </c>
      <c r="M53">
        <v>55</v>
      </c>
      <c r="N53" s="3" t="s">
        <v>1717</v>
      </c>
      <c r="O53" s="3" t="s">
        <v>1718</v>
      </c>
    </row>
    <row r="54" spans="1:15" x14ac:dyDescent="0.25">
      <c r="A54" s="3" t="s">
        <v>13</v>
      </c>
      <c r="B54" s="3" t="s">
        <v>15</v>
      </c>
      <c r="C54" s="3">
        <f>SUM(prb_adultes_202304[[#This Row],[Visuel]:[Autres]])</f>
        <v>3383</v>
      </c>
      <c r="D54">
        <v>30</v>
      </c>
      <c r="E54">
        <v>18</v>
      </c>
      <c r="F54">
        <v>868</v>
      </c>
      <c r="G54">
        <v>1321</v>
      </c>
      <c r="H54">
        <v>1031</v>
      </c>
      <c r="I54">
        <v>115</v>
      </c>
      <c r="J54">
        <v>21</v>
      </c>
      <c r="K54">
        <v>1567</v>
      </c>
      <c r="L54">
        <v>1816</v>
      </c>
      <c r="M54">
        <v>86</v>
      </c>
      <c r="N54" s="3" t="s">
        <v>1719</v>
      </c>
      <c r="O54" s="3" t="s">
        <v>1720</v>
      </c>
    </row>
    <row r="55" spans="1:15" x14ac:dyDescent="0.25">
      <c r="A55" s="3" t="s">
        <v>13</v>
      </c>
      <c r="B55" s="3" t="s">
        <v>16</v>
      </c>
      <c r="C55" s="3">
        <f>SUM(prb_adultes_202304[[#This Row],[Visuel]:[Autres]])</f>
        <v>6883</v>
      </c>
      <c r="D55">
        <v>76</v>
      </c>
      <c r="E55">
        <v>28</v>
      </c>
      <c r="F55">
        <v>1488</v>
      </c>
      <c r="G55">
        <v>3421</v>
      </c>
      <c r="H55">
        <v>1618</v>
      </c>
      <c r="I55">
        <v>252</v>
      </c>
      <c r="J55">
        <v>207</v>
      </c>
      <c r="K55">
        <v>3010</v>
      </c>
      <c r="L55">
        <v>3873</v>
      </c>
      <c r="M55">
        <v>99</v>
      </c>
      <c r="N55" s="3" t="s">
        <v>1721</v>
      </c>
      <c r="O55" s="3" t="s">
        <v>1722</v>
      </c>
    </row>
    <row r="56" spans="1:15" x14ac:dyDescent="0.25">
      <c r="A56" s="3" t="s">
        <v>13</v>
      </c>
      <c r="B56" s="3" t="s">
        <v>17</v>
      </c>
      <c r="C56" s="3">
        <f>SUM(prb_adultes_202304[[#This Row],[Visuel]:[Autres]])</f>
        <v>4125</v>
      </c>
      <c r="D56">
        <v>34</v>
      </c>
      <c r="E56">
        <v>22</v>
      </c>
      <c r="F56">
        <v>962</v>
      </c>
      <c r="G56">
        <v>1848</v>
      </c>
      <c r="H56">
        <v>1137</v>
      </c>
      <c r="I56">
        <v>122</v>
      </c>
      <c r="J56">
        <v>67</v>
      </c>
      <c r="K56">
        <v>1913</v>
      </c>
      <c r="L56">
        <v>2212</v>
      </c>
      <c r="M56">
        <v>63</v>
      </c>
      <c r="N56" s="3" t="s">
        <v>1723</v>
      </c>
      <c r="O56" s="3" t="s">
        <v>1724</v>
      </c>
    </row>
    <row r="57" spans="1:15" x14ac:dyDescent="0.25">
      <c r="A57" s="3" t="s">
        <v>13</v>
      </c>
      <c r="B57" s="3" t="s">
        <v>18</v>
      </c>
      <c r="C57" s="3">
        <f>SUM(prb_adultes_202304[[#This Row],[Visuel]:[Autres]])</f>
        <v>6143</v>
      </c>
      <c r="D57">
        <v>61</v>
      </c>
      <c r="E57">
        <v>32</v>
      </c>
      <c r="F57">
        <v>1550</v>
      </c>
      <c r="G57">
        <v>2610</v>
      </c>
      <c r="H57">
        <v>1677</v>
      </c>
      <c r="I57">
        <v>213</v>
      </c>
      <c r="J57">
        <v>222</v>
      </c>
      <c r="K57">
        <v>2766</v>
      </c>
      <c r="L57">
        <v>3377</v>
      </c>
      <c r="M57">
        <v>134</v>
      </c>
      <c r="N57" s="3" t="s">
        <v>1725</v>
      </c>
      <c r="O57" s="3" t="s">
        <v>1726</v>
      </c>
    </row>
    <row r="58" spans="1:15" x14ac:dyDescent="0.25">
      <c r="A58" s="3" t="s">
        <v>13</v>
      </c>
      <c r="B58" s="3" t="s">
        <v>19</v>
      </c>
      <c r="C58" s="3">
        <f>SUM(prb_adultes_202304[[#This Row],[Visuel]:[Autres]])</f>
        <v>20851</v>
      </c>
      <c r="D58">
        <v>245</v>
      </c>
      <c r="E58">
        <v>143</v>
      </c>
      <c r="F58">
        <v>3520</v>
      </c>
      <c r="G58">
        <v>10556</v>
      </c>
      <c r="H58">
        <v>5745</v>
      </c>
      <c r="I58">
        <v>642</v>
      </c>
      <c r="J58">
        <v>4468</v>
      </c>
      <c r="K58">
        <v>9001</v>
      </c>
      <c r="L58">
        <v>11850</v>
      </c>
      <c r="M58">
        <v>401</v>
      </c>
      <c r="N58" s="3" t="s">
        <v>1727</v>
      </c>
      <c r="O58" s="3" t="s">
        <v>1728</v>
      </c>
    </row>
    <row r="59" spans="1:15" x14ac:dyDescent="0.25">
      <c r="A59" s="3" t="s">
        <v>13</v>
      </c>
      <c r="B59" s="3" t="s">
        <v>20</v>
      </c>
      <c r="C59" s="3">
        <f>SUM(prb_adultes_202304[[#This Row],[Visuel]:[Autres]])</f>
        <v>3989</v>
      </c>
      <c r="D59">
        <v>44</v>
      </c>
      <c r="E59">
        <v>24</v>
      </c>
      <c r="F59">
        <v>911</v>
      </c>
      <c r="G59">
        <v>1675</v>
      </c>
      <c r="H59">
        <v>1160</v>
      </c>
      <c r="I59">
        <v>175</v>
      </c>
      <c r="J59">
        <v>187</v>
      </c>
      <c r="K59">
        <v>1883</v>
      </c>
      <c r="L59">
        <v>2106</v>
      </c>
      <c r="M59">
        <v>78</v>
      </c>
      <c r="N59" s="3" t="s">
        <v>1729</v>
      </c>
      <c r="O59" s="3" t="s">
        <v>1730</v>
      </c>
    </row>
    <row r="60" spans="1:15" x14ac:dyDescent="0.25">
      <c r="A60" s="3" t="s">
        <v>13</v>
      </c>
      <c r="B60" s="3" t="s">
        <v>21</v>
      </c>
      <c r="C60" s="3">
        <f>SUM(prb_adultes_202304[[#This Row],[Visuel]:[Autres]])</f>
        <v>1529</v>
      </c>
      <c r="D60">
        <v>17</v>
      </c>
      <c r="E60">
        <v>8</v>
      </c>
      <c r="F60">
        <v>430</v>
      </c>
      <c r="G60">
        <v>563</v>
      </c>
      <c r="H60">
        <v>449</v>
      </c>
      <c r="I60">
        <v>62</v>
      </c>
      <c r="J60">
        <v>7</v>
      </c>
      <c r="K60">
        <v>706</v>
      </c>
      <c r="L60">
        <v>823</v>
      </c>
      <c r="M60">
        <v>25</v>
      </c>
      <c r="N60" s="3" t="s">
        <v>1731</v>
      </c>
      <c r="O60" s="3" t="s">
        <v>1732</v>
      </c>
    </row>
    <row r="61" spans="1:15" x14ac:dyDescent="0.25">
      <c r="A61" s="3" t="s">
        <v>13</v>
      </c>
      <c r="B61" s="3" t="s">
        <v>22</v>
      </c>
      <c r="C61" s="3">
        <f>SUM(prb_adultes_202304[[#This Row],[Visuel]:[Autres]])</f>
        <v>863</v>
      </c>
      <c r="D61">
        <v>11</v>
      </c>
      <c r="E61">
        <v>5</v>
      </c>
      <c r="F61">
        <v>234</v>
      </c>
      <c r="G61">
        <v>331</v>
      </c>
      <c r="H61">
        <v>256</v>
      </c>
      <c r="I61">
        <v>26</v>
      </c>
      <c r="J61">
        <v>6</v>
      </c>
      <c r="K61">
        <v>375</v>
      </c>
      <c r="L61">
        <v>488</v>
      </c>
      <c r="M61">
        <v>15</v>
      </c>
      <c r="N61" s="3" t="s">
        <v>1733</v>
      </c>
      <c r="O61" s="3" t="s">
        <v>1734</v>
      </c>
    </row>
    <row r="62" spans="1:15" x14ac:dyDescent="0.25">
      <c r="A62" s="3" t="s">
        <v>13</v>
      </c>
      <c r="B62" s="3" t="s">
        <v>23</v>
      </c>
      <c r="C62" s="3">
        <f>SUM(prb_adultes_202304[[#This Row],[Visuel]:[Autres]])</f>
        <v>238</v>
      </c>
      <c r="D62">
        <v>3</v>
      </c>
      <c r="E62">
        <v>0</v>
      </c>
      <c r="F62">
        <v>44</v>
      </c>
      <c r="G62">
        <v>103</v>
      </c>
      <c r="H62">
        <v>74</v>
      </c>
      <c r="I62">
        <v>14</v>
      </c>
      <c r="J62">
        <v>1</v>
      </c>
      <c r="K62">
        <v>88</v>
      </c>
      <c r="L62">
        <v>150</v>
      </c>
      <c r="M62">
        <v>1</v>
      </c>
      <c r="N62" s="3" t="s">
        <v>1735</v>
      </c>
      <c r="O62" s="3" t="s">
        <v>1736</v>
      </c>
    </row>
    <row r="63" spans="1:15" x14ac:dyDescent="0.25">
      <c r="A63" s="3" t="s">
        <v>13</v>
      </c>
      <c r="B63" s="3" t="s">
        <v>24</v>
      </c>
      <c r="C63" s="3">
        <f>SUM(prb_adultes_202304[[#This Row],[Visuel]:[Autres]])</f>
        <v>1479</v>
      </c>
      <c r="D63">
        <v>20</v>
      </c>
      <c r="E63">
        <v>8</v>
      </c>
      <c r="F63">
        <v>392</v>
      </c>
      <c r="G63">
        <v>526</v>
      </c>
      <c r="H63">
        <v>480</v>
      </c>
      <c r="I63">
        <v>53</v>
      </c>
      <c r="J63">
        <v>10</v>
      </c>
      <c r="K63">
        <v>680</v>
      </c>
      <c r="L63">
        <v>799</v>
      </c>
      <c r="M63">
        <v>30</v>
      </c>
      <c r="N63" s="3" t="s">
        <v>1737</v>
      </c>
      <c r="O63" s="3" t="s">
        <v>1738</v>
      </c>
    </row>
    <row r="64" spans="1:15" x14ac:dyDescent="0.25">
      <c r="A64" s="3" t="s">
        <v>13</v>
      </c>
      <c r="B64" s="3" t="s">
        <v>25</v>
      </c>
      <c r="C64" s="3">
        <f>SUM(prb_adultes_202304[[#This Row],[Visuel]:[Autres]])</f>
        <v>3806</v>
      </c>
      <c r="D64">
        <v>34</v>
      </c>
      <c r="E64">
        <v>15</v>
      </c>
      <c r="F64">
        <v>1111</v>
      </c>
      <c r="G64">
        <v>1498</v>
      </c>
      <c r="H64">
        <v>1004</v>
      </c>
      <c r="I64">
        <v>144</v>
      </c>
      <c r="J64">
        <v>42</v>
      </c>
      <c r="K64">
        <v>1749</v>
      </c>
      <c r="L64">
        <v>2057</v>
      </c>
      <c r="M64">
        <v>78</v>
      </c>
      <c r="N64" s="3" t="s">
        <v>1739</v>
      </c>
      <c r="O64" s="3" t="s">
        <v>1740</v>
      </c>
    </row>
    <row r="65" spans="1:15" x14ac:dyDescent="0.25">
      <c r="A65" s="3" t="s">
        <v>13</v>
      </c>
      <c r="B65" s="3" t="s">
        <v>26</v>
      </c>
      <c r="C65" s="3">
        <f>SUM(prb_adultes_202304[[#This Row],[Visuel]:[Autres]])</f>
        <v>3052</v>
      </c>
      <c r="D65">
        <v>32</v>
      </c>
      <c r="E65">
        <v>21</v>
      </c>
      <c r="F65">
        <v>750</v>
      </c>
      <c r="G65">
        <v>1279</v>
      </c>
      <c r="H65">
        <v>876</v>
      </c>
      <c r="I65">
        <v>94</v>
      </c>
      <c r="J65">
        <v>599</v>
      </c>
      <c r="K65">
        <v>1396</v>
      </c>
      <c r="L65">
        <v>1656</v>
      </c>
      <c r="M65">
        <v>100</v>
      </c>
      <c r="N65" s="3" t="s">
        <v>1741</v>
      </c>
      <c r="O65" s="3" t="s">
        <v>1742</v>
      </c>
    </row>
    <row r="66" spans="1:15" x14ac:dyDescent="0.25">
      <c r="A66" s="3" t="s">
        <v>13</v>
      </c>
      <c r="B66" s="3" t="s">
        <v>27</v>
      </c>
      <c r="C66" s="3">
        <f>SUM(prb_adultes_202304[[#This Row],[Visuel]:[Autres]])</f>
        <v>4627</v>
      </c>
      <c r="D66">
        <v>51</v>
      </c>
      <c r="E66">
        <v>24</v>
      </c>
      <c r="F66">
        <v>1156</v>
      </c>
      <c r="G66">
        <v>1804</v>
      </c>
      <c r="H66">
        <v>1406</v>
      </c>
      <c r="I66">
        <v>186</v>
      </c>
      <c r="J66">
        <v>120</v>
      </c>
      <c r="K66">
        <v>2133</v>
      </c>
      <c r="L66">
        <v>2494</v>
      </c>
      <c r="M66">
        <v>143</v>
      </c>
      <c r="N66" s="3" t="s">
        <v>1743</v>
      </c>
      <c r="O66" s="3" t="s">
        <v>1744</v>
      </c>
    </row>
    <row r="67" spans="1:15" x14ac:dyDescent="0.25">
      <c r="A67" s="3" t="s">
        <v>13</v>
      </c>
      <c r="B67" s="3" t="s">
        <v>28</v>
      </c>
      <c r="C67" s="3">
        <f>SUM(prb_adultes_202304[[#This Row],[Visuel]:[Autres]])</f>
        <v>5583</v>
      </c>
      <c r="D67">
        <v>34</v>
      </c>
      <c r="E67">
        <v>23</v>
      </c>
      <c r="F67">
        <v>1312</v>
      </c>
      <c r="G67">
        <v>2379</v>
      </c>
      <c r="H67">
        <v>1633</v>
      </c>
      <c r="I67">
        <v>202</v>
      </c>
      <c r="J67">
        <v>158</v>
      </c>
      <c r="K67">
        <v>2593</v>
      </c>
      <c r="L67">
        <v>2990</v>
      </c>
      <c r="M67">
        <v>150</v>
      </c>
      <c r="N67" s="3" t="s">
        <v>1745</v>
      </c>
      <c r="O67" s="3" t="s">
        <v>1746</v>
      </c>
    </row>
    <row r="68" spans="1:15" x14ac:dyDescent="0.25">
      <c r="A68" s="3" t="s">
        <v>13</v>
      </c>
      <c r="B68" s="3" t="s">
        <v>29</v>
      </c>
      <c r="C68" s="3">
        <f>SUM(prb_adultes_202304[[#This Row],[Visuel]:[Autres]])</f>
        <v>11987</v>
      </c>
      <c r="D68">
        <v>129</v>
      </c>
      <c r="E68">
        <v>72</v>
      </c>
      <c r="F68">
        <v>2809</v>
      </c>
      <c r="G68">
        <v>5204</v>
      </c>
      <c r="H68">
        <v>3452</v>
      </c>
      <c r="I68">
        <v>321</v>
      </c>
      <c r="J68">
        <v>630</v>
      </c>
      <c r="K68">
        <v>5577</v>
      </c>
      <c r="L68">
        <v>6410</v>
      </c>
      <c r="M68">
        <v>289</v>
      </c>
      <c r="N68" s="3" t="s">
        <v>1747</v>
      </c>
      <c r="O68" s="3" t="s">
        <v>1748</v>
      </c>
    </row>
    <row r="69" spans="1:15" x14ac:dyDescent="0.25">
      <c r="A69" s="3" t="s">
        <v>13</v>
      </c>
      <c r="B69" s="3" t="s">
        <v>30</v>
      </c>
      <c r="C69" s="3">
        <f>SUM(prb_adultes_202304[[#This Row],[Visuel]:[Autres]])</f>
        <v>2991</v>
      </c>
      <c r="D69">
        <v>47</v>
      </c>
      <c r="E69">
        <v>14</v>
      </c>
      <c r="F69">
        <v>683</v>
      </c>
      <c r="G69">
        <v>1279</v>
      </c>
      <c r="H69">
        <v>862</v>
      </c>
      <c r="I69">
        <v>106</v>
      </c>
      <c r="J69">
        <v>53</v>
      </c>
      <c r="K69">
        <v>1354</v>
      </c>
      <c r="L69">
        <v>1637</v>
      </c>
      <c r="M69">
        <v>52</v>
      </c>
      <c r="N69" s="3" t="s">
        <v>1749</v>
      </c>
      <c r="O69" s="3" t="s">
        <v>1750</v>
      </c>
    </row>
    <row r="70" spans="1:15" x14ac:dyDescent="0.25">
      <c r="A70" s="3" t="s">
        <v>13</v>
      </c>
      <c r="B70" s="3" t="s">
        <v>31</v>
      </c>
      <c r="C70" s="3">
        <f>SUM(prb_adultes_202304[[#This Row],[Visuel]:[Autres]])</f>
        <v>100</v>
      </c>
      <c r="D70">
        <v>1</v>
      </c>
      <c r="E70">
        <v>1</v>
      </c>
      <c r="F70">
        <v>38</v>
      </c>
      <c r="G70">
        <v>38</v>
      </c>
      <c r="H70">
        <v>18</v>
      </c>
      <c r="I70">
        <v>4</v>
      </c>
      <c r="J70">
        <v>7</v>
      </c>
      <c r="K70">
        <v>36</v>
      </c>
      <c r="L70">
        <v>64</v>
      </c>
      <c r="M70">
        <v>1</v>
      </c>
      <c r="N70" s="3" t="s">
        <v>1751</v>
      </c>
      <c r="O70" s="3" t="s">
        <v>1752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A597-984B-41BE-9129-CB1A6FA1A4B7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SUM(prb_adultes_202303[[#This Row],[Visuel]:[Autres]])</f>
        <v>78797</v>
      </c>
      <c r="D2">
        <v>767</v>
      </c>
      <c r="E2">
        <v>397</v>
      </c>
      <c r="F2">
        <v>18125</v>
      </c>
      <c r="G2">
        <v>35724</v>
      </c>
      <c r="H2">
        <v>21180</v>
      </c>
      <c r="I2">
        <v>2604</v>
      </c>
      <c r="J2">
        <v>5848</v>
      </c>
      <c r="K2">
        <v>34655</v>
      </c>
      <c r="L2">
        <v>44142</v>
      </c>
      <c r="M2">
        <v>1765</v>
      </c>
      <c r="N2" s="3" t="s">
        <v>1480</v>
      </c>
      <c r="O2" s="3" t="s">
        <v>1481</v>
      </c>
    </row>
    <row r="3" spans="1:15" x14ac:dyDescent="0.25">
      <c r="A3" s="3" t="s">
        <v>11</v>
      </c>
      <c r="B3" s="3" t="s">
        <v>2</v>
      </c>
      <c r="C3" s="3">
        <f>SUM(prb_adultes_202303[[#This Row],[Visuel]:[Autres]])</f>
        <v>3041</v>
      </c>
      <c r="D3">
        <v>68</v>
      </c>
      <c r="E3">
        <v>29</v>
      </c>
      <c r="F3">
        <v>543</v>
      </c>
      <c r="G3">
        <v>924</v>
      </c>
      <c r="H3">
        <v>1351</v>
      </c>
      <c r="I3">
        <v>126</v>
      </c>
      <c r="J3">
        <v>369</v>
      </c>
      <c r="K3">
        <v>1618</v>
      </c>
      <c r="L3">
        <v>1423</v>
      </c>
      <c r="M3">
        <v>10</v>
      </c>
      <c r="N3" s="3" t="s">
        <v>1482</v>
      </c>
      <c r="O3" s="3" t="s">
        <v>1483</v>
      </c>
    </row>
    <row r="4" spans="1:15" x14ac:dyDescent="0.25">
      <c r="A4" s="3" t="s">
        <v>11</v>
      </c>
      <c r="B4" s="3" t="s">
        <v>3</v>
      </c>
      <c r="C4" s="3">
        <f>SUM(prb_adultes_202303[[#This Row],[Visuel]:[Autres]])</f>
        <v>1659</v>
      </c>
      <c r="D4">
        <v>26</v>
      </c>
      <c r="E4">
        <v>28</v>
      </c>
      <c r="F4">
        <v>191</v>
      </c>
      <c r="G4">
        <v>638</v>
      </c>
      <c r="H4">
        <v>746</v>
      </c>
      <c r="I4">
        <v>30</v>
      </c>
      <c r="J4">
        <v>275</v>
      </c>
      <c r="K4">
        <v>1416</v>
      </c>
      <c r="L4">
        <v>243</v>
      </c>
      <c r="M4">
        <v>10</v>
      </c>
      <c r="N4" s="3" t="s">
        <v>1484</v>
      </c>
      <c r="O4" s="3" t="s">
        <v>1485</v>
      </c>
    </row>
    <row r="5" spans="1:15" x14ac:dyDescent="0.25">
      <c r="A5" s="3" t="s">
        <v>11</v>
      </c>
      <c r="B5" s="3" t="s">
        <v>4</v>
      </c>
      <c r="C5" s="3">
        <f>SUM(prb_adultes_202303[[#This Row],[Visuel]:[Autres]])</f>
        <v>769</v>
      </c>
      <c r="D5">
        <v>26</v>
      </c>
      <c r="E5">
        <v>14</v>
      </c>
      <c r="F5">
        <v>112</v>
      </c>
      <c r="G5">
        <v>222</v>
      </c>
      <c r="H5">
        <v>372</v>
      </c>
      <c r="I5">
        <v>23</v>
      </c>
      <c r="J5">
        <v>287</v>
      </c>
      <c r="K5">
        <v>324</v>
      </c>
      <c r="L5">
        <v>445</v>
      </c>
      <c r="M5">
        <v>3</v>
      </c>
      <c r="N5" s="3" t="s">
        <v>1486</v>
      </c>
      <c r="O5" s="3" t="s">
        <v>1487</v>
      </c>
    </row>
    <row r="6" spans="1:15" x14ac:dyDescent="0.25">
      <c r="A6" s="3" t="s">
        <v>12</v>
      </c>
      <c r="B6" s="3" t="s">
        <v>5</v>
      </c>
      <c r="C6" s="3">
        <f>SUM(prb_adultes_202303[[#This Row],[Visuel]:[Autres]])</f>
        <v>80456</v>
      </c>
      <c r="D6">
        <v>793</v>
      </c>
      <c r="E6">
        <v>425</v>
      </c>
      <c r="F6">
        <v>18316</v>
      </c>
      <c r="G6">
        <v>36362</v>
      </c>
      <c r="H6">
        <v>21926</v>
      </c>
      <c r="I6">
        <v>2634</v>
      </c>
      <c r="J6">
        <v>6123</v>
      </c>
      <c r="K6">
        <v>36071</v>
      </c>
      <c r="L6">
        <v>44385</v>
      </c>
      <c r="M6">
        <v>1775</v>
      </c>
      <c r="N6" s="3" t="s">
        <v>1488</v>
      </c>
      <c r="O6" s="3" t="s">
        <v>1489</v>
      </c>
    </row>
    <row r="7" spans="1:15" x14ac:dyDescent="0.25">
      <c r="A7" s="3" t="s">
        <v>12</v>
      </c>
      <c r="B7" s="3" t="s">
        <v>6</v>
      </c>
      <c r="C7" s="3">
        <f>SUM(prb_adultes_202303[[#This Row],[Visuel]:[Autres]])</f>
        <v>2503</v>
      </c>
      <c r="D7">
        <v>62</v>
      </c>
      <c r="E7">
        <v>18</v>
      </c>
      <c r="F7">
        <v>329</v>
      </c>
      <c r="G7">
        <v>712</v>
      </c>
      <c r="H7">
        <v>1276</v>
      </c>
      <c r="I7">
        <v>106</v>
      </c>
      <c r="J7">
        <v>518</v>
      </c>
      <c r="K7">
        <v>1247</v>
      </c>
      <c r="L7">
        <v>1256</v>
      </c>
      <c r="M7">
        <v>9</v>
      </c>
      <c r="N7" s="3" t="s">
        <v>1490</v>
      </c>
      <c r="O7" s="3" t="s">
        <v>1491</v>
      </c>
    </row>
    <row r="8" spans="1:15" x14ac:dyDescent="0.25">
      <c r="A8" s="3" t="s">
        <v>12</v>
      </c>
      <c r="B8" s="3" t="s">
        <v>7</v>
      </c>
      <c r="C8" s="3">
        <f>SUM(prb_adultes_202303[[#This Row],[Visuel]:[Autres]])</f>
        <v>1036</v>
      </c>
      <c r="D8">
        <v>26</v>
      </c>
      <c r="E8">
        <v>18</v>
      </c>
      <c r="F8">
        <v>291</v>
      </c>
      <c r="G8">
        <v>352</v>
      </c>
      <c r="H8">
        <v>315</v>
      </c>
      <c r="I8">
        <v>34</v>
      </c>
      <c r="J8">
        <v>77</v>
      </c>
      <c r="K8">
        <v>525</v>
      </c>
      <c r="L8">
        <v>511</v>
      </c>
      <c r="M8">
        <v>3</v>
      </c>
      <c r="N8" s="3" t="s">
        <v>1492</v>
      </c>
      <c r="O8" s="3" t="s">
        <v>1493</v>
      </c>
    </row>
    <row r="9" spans="1:15" x14ac:dyDescent="0.25">
      <c r="A9" s="3" t="s">
        <v>12</v>
      </c>
      <c r="B9" s="3" t="s">
        <v>8</v>
      </c>
      <c r="C9" s="3">
        <f>SUM(prb_adultes_202303[[#This Row],[Visuel]:[Autres]])</f>
        <v>271</v>
      </c>
      <c r="D9">
        <v>6</v>
      </c>
      <c r="E9">
        <v>7</v>
      </c>
      <c r="F9">
        <v>35</v>
      </c>
      <c r="G9">
        <v>82</v>
      </c>
      <c r="H9">
        <v>132</v>
      </c>
      <c r="I9">
        <v>9</v>
      </c>
      <c r="J9">
        <v>61</v>
      </c>
      <c r="K9">
        <v>170</v>
      </c>
      <c r="L9">
        <v>101</v>
      </c>
      <c r="M9">
        <v>1</v>
      </c>
      <c r="N9" s="3" t="s">
        <v>1494</v>
      </c>
      <c r="O9" s="3" t="s">
        <v>1495</v>
      </c>
    </row>
    <row r="10" spans="1:15" x14ac:dyDescent="0.25">
      <c r="A10" s="3" t="s">
        <v>81</v>
      </c>
      <c r="B10" s="3" t="s">
        <v>61</v>
      </c>
      <c r="C10" s="3">
        <f>SUM(prb_adultes_202303[[#This Row],[Visuel]:[Autres]])</f>
        <v>46253</v>
      </c>
      <c r="D10">
        <v>506</v>
      </c>
      <c r="E10">
        <v>214</v>
      </c>
      <c r="F10">
        <v>10182</v>
      </c>
      <c r="G10">
        <v>21970</v>
      </c>
      <c r="H10">
        <v>11863</v>
      </c>
      <c r="I10">
        <v>1518</v>
      </c>
      <c r="J10">
        <v>3635</v>
      </c>
      <c r="K10">
        <v>0</v>
      </c>
      <c r="L10">
        <v>46253</v>
      </c>
      <c r="M10">
        <v>1117</v>
      </c>
      <c r="N10" s="3" t="s">
        <v>1496</v>
      </c>
      <c r="O10" s="3" t="s">
        <v>1497</v>
      </c>
    </row>
    <row r="11" spans="1:15" x14ac:dyDescent="0.25">
      <c r="A11" s="3" t="s">
        <v>81</v>
      </c>
      <c r="B11" s="3" t="s">
        <v>60</v>
      </c>
      <c r="C11" s="3">
        <f>SUM(prb_adultes_202303[[#This Row],[Visuel]:[Autres]])</f>
        <v>38013</v>
      </c>
      <c r="D11">
        <v>381</v>
      </c>
      <c r="E11">
        <v>254</v>
      </c>
      <c r="F11">
        <v>8789</v>
      </c>
      <c r="G11">
        <v>15538</v>
      </c>
      <c r="H11">
        <v>11786</v>
      </c>
      <c r="I11">
        <v>1265</v>
      </c>
      <c r="J11">
        <v>3144</v>
      </c>
      <c r="K11">
        <v>38013</v>
      </c>
      <c r="L11">
        <v>0</v>
      </c>
      <c r="M11">
        <v>671</v>
      </c>
      <c r="N11" s="3" t="s">
        <v>1498</v>
      </c>
      <c r="O11" s="3" t="s">
        <v>1499</v>
      </c>
    </row>
    <row r="12" spans="1:15" x14ac:dyDescent="0.25">
      <c r="A12" s="3" t="s">
        <v>86</v>
      </c>
      <c r="B12" s="3" t="s">
        <v>87</v>
      </c>
      <c r="C12" s="3">
        <f>SUM(prb_adultes_202303[[#This Row],[Visuel]:[Autres]])</f>
        <v>154</v>
      </c>
      <c r="D12">
        <v>0</v>
      </c>
      <c r="E12">
        <v>0</v>
      </c>
      <c r="F12">
        <v>0</v>
      </c>
      <c r="G12">
        <v>0</v>
      </c>
      <c r="H12">
        <v>0</v>
      </c>
      <c r="I12">
        <v>154</v>
      </c>
      <c r="J12">
        <v>8</v>
      </c>
      <c r="K12">
        <v>54</v>
      </c>
      <c r="L12">
        <v>100</v>
      </c>
      <c r="M12">
        <v>154</v>
      </c>
      <c r="N12" s="3" t="s">
        <v>1500</v>
      </c>
      <c r="O12" s="3" t="s">
        <v>1501</v>
      </c>
    </row>
    <row r="13" spans="1:15" x14ac:dyDescent="0.25">
      <c r="A13" s="3" t="s">
        <v>86</v>
      </c>
      <c r="B13" s="3" t="s">
        <v>90</v>
      </c>
      <c r="C13" s="3">
        <f>SUM(prb_adultes_202303[[#This Row],[Visuel]:[Autres]])</f>
        <v>1634</v>
      </c>
      <c r="D13">
        <v>6</v>
      </c>
      <c r="E13">
        <v>4</v>
      </c>
      <c r="F13">
        <v>504</v>
      </c>
      <c r="G13">
        <v>663</v>
      </c>
      <c r="H13">
        <v>195</v>
      </c>
      <c r="I13">
        <v>262</v>
      </c>
      <c r="J13">
        <v>96</v>
      </c>
      <c r="K13">
        <v>617</v>
      </c>
      <c r="L13">
        <v>1017</v>
      </c>
      <c r="M13">
        <v>1634</v>
      </c>
      <c r="N13" s="3" t="s">
        <v>1502</v>
      </c>
      <c r="O13" s="3" t="s">
        <v>1503</v>
      </c>
    </row>
    <row r="14" spans="1:15" x14ac:dyDescent="0.25">
      <c r="A14" s="3" t="s">
        <v>86</v>
      </c>
      <c r="B14" s="3" t="s">
        <v>93</v>
      </c>
      <c r="C14" s="3">
        <f>SUM(prb_adultes_202303[[#This Row],[Visuel]:[Autres]])</f>
        <v>5787</v>
      </c>
      <c r="D14">
        <v>41</v>
      </c>
      <c r="E14">
        <v>31</v>
      </c>
      <c r="F14">
        <v>2228</v>
      </c>
      <c r="G14">
        <v>2370</v>
      </c>
      <c r="H14">
        <v>1058</v>
      </c>
      <c r="I14">
        <v>59</v>
      </c>
      <c r="J14">
        <v>377</v>
      </c>
      <c r="K14">
        <v>2123</v>
      </c>
      <c r="L14">
        <v>3664</v>
      </c>
      <c r="M14">
        <v>0</v>
      </c>
      <c r="N14" s="3" t="s">
        <v>1504</v>
      </c>
      <c r="O14" s="3" t="s">
        <v>1505</v>
      </c>
    </row>
    <row r="15" spans="1:15" x14ac:dyDescent="0.25">
      <c r="A15" s="3" t="s">
        <v>86</v>
      </c>
      <c r="B15" s="3" t="s">
        <v>96</v>
      </c>
      <c r="C15" s="3">
        <f>SUM(prb_adultes_202303[[#This Row],[Visuel]:[Autres]])</f>
        <v>6210</v>
      </c>
      <c r="D15">
        <v>47</v>
      </c>
      <c r="E15">
        <v>31</v>
      </c>
      <c r="F15">
        <v>2406</v>
      </c>
      <c r="G15">
        <v>2448</v>
      </c>
      <c r="H15">
        <v>1205</v>
      </c>
      <c r="I15">
        <v>73</v>
      </c>
      <c r="J15">
        <v>400</v>
      </c>
      <c r="K15">
        <v>2363</v>
      </c>
      <c r="L15">
        <v>3847</v>
      </c>
      <c r="M15">
        <v>0</v>
      </c>
      <c r="N15" s="3" t="s">
        <v>1506</v>
      </c>
      <c r="O15" s="3" t="s">
        <v>1507</v>
      </c>
    </row>
    <row r="16" spans="1:15" x14ac:dyDescent="0.25">
      <c r="A16" s="3" t="s">
        <v>86</v>
      </c>
      <c r="B16" s="3" t="s">
        <v>99</v>
      </c>
      <c r="C16" s="3">
        <f>SUM(prb_adultes_202303[[#This Row],[Visuel]:[Autres]])</f>
        <v>6410</v>
      </c>
      <c r="D16">
        <v>71</v>
      </c>
      <c r="E16">
        <v>39</v>
      </c>
      <c r="F16">
        <v>2076</v>
      </c>
      <c r="G16">
        <v>2921</v>
      </c>
      <c r="H16">
        <v>1207</v>
      </c>
      <c r="I16">
        <v>96</v>
      </c>
      <c r="J16">
        <v>506</v>
      </c>
      <c r="K16">
        <v>2444</v>
      </c>
      <c r="L16">
        <v>3966</v>
      </c>
      <c r="M16">
        <v>0</v>
      </c>
      <c r="N16" s="3" t="s">
        <v>1508</v>
      </c>
      <c r="O16" s="3" t="s">
        <v>1509</v>
      </c>
    </row>
    <row r="17" spans="1:15" x14ac:dyDescent="0.25">
      <c r="A17" s="3" t="s">
        <v>86</v>
      </c>
      <c r="B17" s="3" t="s">
        <v>102</v>
      </c>
      <c r="C17" s="3">
        <f>SUM(prb_adultes_202303[[#This Row],[Visuel]:[Autres]])</f>
        <v>7812</v>
      </c>
      <c r="D17">
        <v>73</v>
      </c>
      <c r="E17">
        <v>43</v>
      </c>
      <c r="F17">
        <v>2140</v>
      </c>
      <c r="G17">
        <v>3782</v>
      </c>
      <c r="H17">
        <v>1649</v>
      </c>
      <c r="I17">
        <v>125</v>
      </c>
      <c r="J17">
        <v>585</v>
      </c>
      <c r="K17">
        <v>3101</v>
      </c>
      <c r="L17">
        <v>4711</v>
      </c>
      <c r="M17">
        <v>0</v>
      </c>
      <c r="N17" s="3" t="s">
        <v>1510</v>
      </c>
      <c r="O17" s="3" t="s">
        <v>1511</v>
      </c>
    </row>
    <row r="18" spans="1:15" x14ac:dyDescent="0.25">
      <c r="A18" s="3" t="s">
        <v>86</v>
      </c>
      <c r="B18" s="3" t="s">
        <v>105</v>
      </c>
      <c r="C18" s="3">
        <f>SUM(prb_adultes_202303[[#This Row],[Visuel]:[Autres]])</f>
        <v>8653</v>
      </c>
      <c r="D18">
        <v>97</v>
      </c>
      <c r="E18">
        <v>50</v>
      </c>
      <c r="F18">
        <v>2156</v>
      </c>
      <c r="G18">
        <v>4073</v>
      </c>
      <c r="H18">
        <v>2044</v>
      </c>
      <c r="I18">
        <v>233</v>
      </c>
      <c r="J18">
        <v>713</v>
      </c>
      <c r="K18">
        <v>3772</v>
      </c>
      <c r="L18">
        <v>4881</v>
      </c>
      <c r="M18">
        <v>0</v>
      </c>
      <c r="N18" s="3" t="s">
        <v>1512</v>
      </c>
      <c r="O18" s="3" t="s">
        <v>1513</v>
      </c>
    </row>
    <row r="19" spans="1:15" x14ac:dyDescent="0.25">
      <c r="A19" s="3" t="s">
        <v>86</v>
      </c>
      <c r="B19" s="3" t="s">
        <v>108</v>
      </c>
      <c r="C19" s="3">
        <f>SUM(prb_adultes_202303[[#This Row],[Visuel]:[Autres]])</f>
        <v>10312</v>
      </c>
      <c r="D19">
        <v>112</v>
      </c>
      <c r="E19">
        <v>48</v>
      </c>
      <c r="F19">
        <v>2090</v>
      </c>
      <c r="G19">
        <v>4716</v>
      </c>
      <c r="H19">
        <v>3030</v>
      </c>
      <c r="I19">
        <v>316</v>
      </c>
      <c r="J19">
        <v>930</v>
      </c>
      <c r="K19">
        <v>4919</v>
      </c>
      <c r="L19">
        <v>5393</v>
      </c>
      <c r="M19">
        <v>0</v>
      </c>
      <c r="N19" s="3" t="s">
        <v>1514</v>
      </c>
      <c r="O19" s="3" t="s">
        <v>1515</v>
      </c>
    </row>
    <row r="20" spans="1:15" x14ac:dyDescent="0.25">
      <c r="A20" s="3" t="s">
        <v>86</v>
      </c>
      <c r="B20" s="3" t="s">
        <v>111</v>
      </c>
      <c r="C20" s="3">
        <f>SUM(prb_adultes_202303[[#This Row],[Visuel]:[Autres]])</f>
        <v>37294</v>
      </c>
      <c r="D20">
        <v>440</v>
      </c>
      <c r="E20">
        <v>222</v>
      </c>
      <c r="F20">
        <v>5371</v>
      </c>
      <c r="G20">
        <v>16535</v>
      </c>
      <c r="H20">
        <v>13261</v>
      </c>
      <c r="I20">
        <v>1465</v>
      </c>
      <c r="J20">
        <v>3164</v>
      </c>
      <c r="K20">
        <v>18620</v>
      </c>
      <c r="L20">
        <v>18674</v>
      </c>
      <c r="M20">
        <v>0</v>
      </c>
      <c r="N20" s="3" t="s">
        <v>1516</v>
      </c>
      <c r="O20" s="3" t="s">
        <v>1517</v>
      </c>
    </row>
    <row r="21" spans="1:15" x14ac:dyDescent="0.25">
      <c r="A21" s="3" t="s">
        <v>86</v>
      </c>
      <c r="B21" s="3" t="s">
        <v>114</v>
      </c>
      <c r="C21" s="3">
        <f>SUM(prb_adultes_202303[[#This Row],[Visuel]:[Autres]])</f>
        <v>14985</v>
      </c>
      <c r="D21">
        <v>107</v>
      </c>
      <c r="E21">
        <v>71</v>
      </c>
      <c r="F21">
        <v>5559</v>
      </c>
      <c r="G21">
        <v>6015</v>
      </c>
      <c r="H21">
        <v>2671</v>
      </c>
      <c r="I21">
        <v>562</v>
      </c>
      <c r="J21">
        <v>987</v>
      </c>
      <c r="K21">
        <v>5607</v>
      </c>
      <c r="L21">
        <v>9378</v>
      </c>
      <c r="M21">
        <v>1788</v>
      </c>
      <c r="N21" s="3" t="s">
        <v>1518</v>
      </c>
      <c r="O21" s="3" t="s">
        <v>1519</v>
      </c>
    </row>
    <row r="22" spans="1:15" x14ac:dyDescent="0.25">
      <c r="A22" s="3" t="s">
        <v>86</v>
      </c>
      <c r="B22" s="3" t="s">
        <v>117</v>
      </c>
      <c r="C22" s="3">
        <f>SUM(prb_adultes_202303[[#This Row],[Visuel]:[Autres]])</f>
        <v>69281</v>
      </c>
      <c r="D22">
        <v>780</v>
      </c>
      <c r="E22">
        <v>397</v>
      </c>
      <c r="F22">
        <v>13412</v>
      </c>
      <c r="G22">
        <v>31493</v>
      </c>
      <c r="H22">
        <v>20978</v>
      </c>
      <c r="I22">
        <v>2221</v>
      </c>
      <c r="J22">
        <v>5792</v>
      </c>
      <c r="K22">
        <v>32406</v>
      </c>
      <c r="L22">
        <v>36875</v>
      </c>
      <c r="M22">
        <v>0</v>
      </c>
      <c r="N22" s="3" t="s">
        <v>1520</v>
      </c>
      <c r="O22" s="3" t="s">
        <v>1521</v>
      </c>
    </row>
    <row r="23" spans="1:15" x14ac:dyDescent="0.25">
      <c r="A23" s="3" t="s">
        <v>120</v>
      </c>
      <c r="B23" s="3" t="s">
        <v>121</v>
      </c>
      <c r="C23" s="3">
        <f>SUM(prb_adultes_202303[[#This Row],[Visuel]:[Autres]])</f>
        <v>7354</v>
      </c>
      <c r="D23">
        <v>78</v>
      </c>
      <c r="E23">
        <v>61</v>
      </c>
      <c r="F23">
        <v>3210</v>
      </c>
      <c r="G23">
        <v>2145</v>
      </c>
      <c r="H23">
        <v>1691</v>
      </c>
      <c r="I23">
        <v>169</v>
      </c>
      <c r="J23">
        <v>613</v>
      </c>
      <c r="K23">
        <v>3240</v>
      </c>
      <c r="L23">
        <v>4114</v>
      </c>
      <c r="M23">
        <v>276</v>
      </c>
      <c r="N23" s="3" t="s">
        <v>1522</v>
      </c>
      <c r="O23" s="3" t="s">
        <v>1523</v>
      </c>
    </row>
    <row r="24" spans="1:15" x14ac:dyDescent="0.25">
      <c r="A24" s="3" t="s">
        <v>120</v>
      </c>
      <c r="B24" s="3" t="s">
        <v>124</v>
      </c>
      <c r="C24" s="3">
        <f>SUM(prb_adultes_202303[[#This Row],[Visuel]:[Autres]])</f>
        <v>26793</v>
      </c>
      <c r="D24">
        <v>288</v>
      </c>
      <c r="E24">
        <v>174</v>
      </c>
      <c r="F24">
        <v>3813</v>
      </c>
      <c r="G24">
        <v>13243</v>
      </c>
      <c r="H24">
        <v>8717</v>
      </c>
      <c r="I24">
        <v>558</v>
      </c>
      <c r="J24">
        <v>1444</v>
      </c>
      <c r="K24">
        <v>11978</v>
      </c>
      <c r="L24">
        <v>14815</v>
      </c>
      <c r="M24">
        <v>312</v>
      </c>
      <c r="N24" s="3" t="s">
        <v>1524</v>
      </c>
      <c r="O24" s="3" t="s">
        <v>1525</v>
      </c>
    </row>
    <row r="25" spans="1:15" x14ac:dyDescent="0.25">
      <c r="A25" s="3" t="s">
        <v>120</v>
      </c>
      <c r="B25" s="3" t="s">
        <v>127</v>
      </c>
      <c r="C25" s="3">
        <f>SUM(prb_adultes_202303[[#This Row],[Visuel]:[Autres]])</f>
        <v>14510</v>
      </c>
      <c r="D25">
        <v>187</v>
      </c>
      <c r="E25">
        <v>87</v>
      </c>
      <c r="F25">
        <v>751</v>
      </c>
      <c r="G25">
        <v>8205</v>
      </c>
      <c r="H25">
        <v>4819</v>
      </c>
      <c r="I25">
        <v>461</v>
      </c>
      <c r="J25">
        <v>1219</v>
      </c>
      <c r="K25">
        <v>6986</v>
      </c>
      <c r="L25">
        <v>7524</v>
      </c>
      <c r="M25">
        <v>69</v>
      </c>
      <c r="N25" s="3" t="s">
        <v>1526</v>
      </c>
      <c r="O25" s="3" t="s">
        <v>1527</v>
      </c>
    </row>
    <row r="26" spans="1:15" x14ac:dyDescent="0.25">
      <c r="A26" s="3" t="s">
        <v>120</v>
      </c>
      <c r="B26" s="3" t="s">
        <v>130</v>
      </c>
      <c r="C26" s="3">
        <f>SUM(prb_adultes_202303[[#This Row],[Visuel]:[Autres]])</f>
        <v>5073</v>
      </c>
      <c r="D26">
        <v>48</v>
      </c>
      <c r="E26">
        <v>23</v>
      </c>
      <c r="F26">
        <v>31</v>
      </c>
      <c r="G26">
        <v>3428</v>
      </c>
      <c r="H26">
        <v>1375</v>
      </c>
      <c r="I26">
        <v>168</v>
      </c>
      <c r="J26">
        <v>555</v>
      </c>
      <c r="K26">
        <v>2520</v>
      </c>
      <c r="L26">
        <v>2553</v>
      </c>
      <c r="M26">
        <v>0</v>
      </c>
      <c r="N26" s="3" t="s">
        <v>1528</v>
      </c>
      <c r="O26" s="3" t="s">
        <v>1529</v>
      </c>
    </row>
    <row r="27" spans="1:15" x14ac:dyDescent="0.25">
      <c r="A27" s="3" t="s">
        <v>120</v>
      </c>
      <c r="B27" s="3" t="s">
        <v>133</v>
      </c>
      <c r="C27" s="3">
        <f>SUM(prb_adultes_202303[[#This Row],[Visuel]:[Autres]])</f>
        <v>2986</v>
      </c>
      <c r="D27">
        <v>38</v>
      </c>
      <c r="E27">
        <v>14</v>
      </c>
      <c r="F27">
        <v>6</v>
      </c>
      <c r="G27">
        <v>2119</v>
      </c>
      <c r="H27">
        <v>717</v>
      </c>
      <c r="I27">
        <v>92</v>
      </c>
      <c r="J27">
        <v>609</v>
      </c>
      <c r="K27">
        <v>1445</v>
      </c>
      <c r="L27">
        <v>1541</v>
      </c>
      <c r="M27">
        <v>0</v>
      </c>
      <c r="N27" s="3" t="s">
        <v>1530</v>
      </c>
      <c r="O27" s="3" t="s">
        <v>1531</v>
      </c>
    </row>
    <row r="28" spans="1:15" x14ac:dyDescent="0.25">
      <c r="A28" s="3" t="s">
        <v>120</v>
      </c>
      <c r="B28" s="3" t="s">
        <v>136</v>
      </c>
      <c r="C28" s="3">
        <f>SUM(prb_adultes_202303[[#This Row],[Visuel]:[Autres]])</f>
        <v>27550</v>
      </c>
      <c r="D28">
        <v>248</v>
      </c>
      <c r="E28">
        <v>109</v>
      </c>
      <c r="F28">
        <v>11160</v>
      </c>
      <c r="G28">
        <v>8368</v>
      </c>
      <c r="H28">
        <v>6330</v>
      </c>
      <c r="I28">
        <v>1335</v>
      </c>
      <c r="J28">
        <v>2339</v>
      </c>
      <c r="K28">
        <v>11844</v>
      </c>
      <c r="L28">
        <v>15706</v>
      </c>
      <c r="M28">
        <v>1131</v>
      </c>
      <c r="N28" s="3" t="s">
        <v>1532</v>
      </c>
      <c r="O28" s="3" t="s">
        <v>1533</v>
      </c>
    </row>
    <row r="29" spans="1:15" x14ac:dyDescent="0.25">
      <c r="A29" s="3" t="s">
        <v>139</v>
      </c>
      <c r="B29" s="3" t="s">
        <v>140</v>
      </c>
      <c r="C29" s="3">
        <f>SUM(prb_adultes_202303[[#This Row],[Visuel]:[Autres]])</f>
        <v>37810</v>
      </c>
      <c r="D29">
        <v>426</v>
      </c>
      <c r="E29">
        <v>264</v>
      </c>
      <c r="F29">
        <v>7385</v>
      </c>
      <c r="G29">
        <v>17305</v>
      </c>
      <c r="H29">
        <v>11595</v>
      </c>
      <c r="I29">
        <v>835</v>
      </c>
      <c r="J29">
        <v>2681</v>
      </c>
      <c r="K29">
        <v>16950</v>
      </c>
      <c r="L29">
        <v>20860</v>
      </c>
      <c r="M29">
        <v>624</v>
      </c>
      <c r="N29" s="3" t="s">
        <v>1534</v>
      </c>
      <c r="O29" s="3" t="s">
        <v>1535</v>
      </c>
    </row>
    <row r="30" spans="1:15" x14ac:dyDescent="0.25">
      <c r="A30" s="3" t="s">
        <v>139</v>
      </c>
      <c r="B30" s="3" t="s">
        <v>143</v>
      </c>
      <c r="C30" s="3">
        <f>SUM(prb_adultes_202303[[#This Row],[Visuel]:[Autres]])</f>
        <v>9629</v>
      </c>
      <c r="D30">
        <v>114</v>
      </c>
      <c r="E30">
        <v>49</v>
      </c>
      <c r="F30">
        <v>305</v>
      </c>
      <c r="G30">
        <v>5941</v>
      </c>
      <c r="H30">
        <v>2922</v>
      </c>
      <c r="I30">
        <v>298</v>
      </c>
      <c r="J30">
        <v>636</v>
      </c>
      <c r="K30">
        <v>4639</v>
      </c>
      <c r="L30">
        <v>4990</v>
      </c>
      <c r="M30">
        <v>32</v>
      </c>
      <c r="N30" s="3" t="s">
        <v>1536</v>
      </c>
      <c r="O30" s="3" t="s">
        <v>1537</v>
      </c>
    </row>
    <row r="31" spans="1:15" x14ac:dyDescent="0.25">
      <c r="A31" s="3" t="s">
        <v>139</v>
      </c>
      <c r="B31" s="3" t="s">
        <v>146</v>
      </c>
      <c r="C31" s="3">
        <f>SUM(prb_adultes_202303[[#This Row],[Visuel]:[Autres]])</f>
        <v>2794</v>
      </c>
      <c r="D31">
        <v>25</v>
      </c>
      <c r="E31">
        <v>11</v>
      </c>
      <c r="F31">
        <v>82</v>
      </c>
      <c r="G31">
        <v>1508</v>
      </c>
      <c r="H31">
        <v>1070</v>
      </c>
      <c r="I31">
        <v>98</v>
      </c>
      <c r="J31">
        <v>96</v>
      </c>
      <c r="K31">
        <v>1365</v>
      </c>
      <c r="L31">
        <v>1429</v>
      </c>
      <c r="M31">
        <v>1</v>
      </c>
      <c r="N31" s="3" t="s">
        <v>1538</v>
      </c>
      <c r="O31" s="3" t="s">
        <v>1539</v>
      </c>
    </row>
    <row r="32" spans="1:15" x14ac:dyDescent="0.25">
      <c r="A32" s="3" t="s">
        <v>139</v>
      </c>
      <c r="B32" s="3" t="s">
        <v>149</v>
      </c>
      <c r="C32" s="3">
        <f>SUM(prb_adultes_202303[[#This Row],[Visuel]:[Autres]])</f>
        <v>279</v>
      </c>
      <c r="D32">
        <v>4</v>
      </c>
      <c r="E32">
        <v>4</v>
      </c>
      <c r="F32">
        <v>11</v>
      </c>
      <c r="G32">
        <v>147</v>
      </c>
      <c r="H32">
        <v>108</v>
      </c>
      <c r="I32">
        <v>5</v>
      </c>
      <c r="J32">
        <v>16</v>
      </c>
      <c r="K32">
        <v>112</v>
      </c>
      <c r="L32">
        <v>167</v>
      </c>
      <c r="M32">
        <v>0</v>
      </c>
      <c r="N32" s="3" t="s">
        <v>1540</v>
      </c>
      <c r="O32" s="3" t="s">
        <v>1541</v>
      </c>
    </row>
    <row r="33" spans="1:15" x14ac:dyDescent="0.25">
      <c r="A33" s="3" t="s">
        <v>139</v>
      </c>
      <c r="B33" s="3" t="s">
        <v>152</v>
      </c>
      <c r="C33" s="3">
        <f>SUM(prb_adultes_202303[[#This Row],[Visuel]:[Autres]])</f>
        <v>733</v>
      </c>
      <c r="D33">
        <v>8</v>
      </c>
      <c r="E33">
        <v>3</v>
      </c>
      <c r="F33">
        <v>0</v>
      </c>
      <c r="G33">
        <v>436</v>
      </c>
      <c r="H33">
        <v>255</v>
      </c>
      <c r="I33">
        <v>31</v>
      </c>
      <c r="J33">
        <v>68</v>
      </c>
      <c r="K33">
        <v>370</v>
      </c>
      <c r="L33">
        <v>363</v>
      </c>
      <c r="M33">
        <v>0</v>
      </c>
      <c r="N33" s="3" t="s">
        <v>1542</v>
      </c>
      <c r="O33" s="3" t="s">
        <v>1543</v>
      </c>
    </row>
    <row r="34" spans="1:15" x14ac:dyDescent="0.25">
      <c r="A34" s="3" t="s">
        <v>139</v>
      </c>
      <c r="B34" s="3" t="s">
        <v>155</v>
      </c>
      <c r="C34" s="3">
        <f>SUM(prb_adultes_202303[[#This Row],[Visuel]:[Autres]])</f>
        <v>962</v>
      </c>
      <c r="D34">
        <v>7</v>
      </c>
      <c r="E34">
        <v>3</v>
      </c>
      <c r="F34">
        <v>6</v>
      </c>
      <c r="G34">
        <v>725</v>
      </c>
      <c r="H34">
        <v>197</v>
      </c>
      <c r="I34">
        <v>24</v>
      </c>
      <c r="J34">
        <v>98</v>
      </c>
      <c r="K34">
        <v>461</v>
      </c>
      <c r="L34">
        <v>501</v>
      </c>
      <c r="M34">
        <v>0</v>
      </c>
      <c r="N34" s="3" t="s">
        <v>1544</v>
      </c>
      <c r="O34" s="3" t="s">
        <v>1545</v>
      </c>
    </row>
    <row r="35" spans="1:15" x14ac:dyDescent="0.25">
      <c r="A35" s="3" t="s">
        <v>139</v>
      </c>
      <c r="B35" s="3" t="s">
        <v>158</v>
      </c>
      <c r="C35" s="3">
        <f>SUM(prb_adultes_202303[[#This Row],[Visuel]:[Autres]])</f>
        <v>1060</v>
      </c>
      <c r="D35">
        <v>8</v>
      </c>
      <c r="E35">
        <v>9</v>
      </c>
      <c r="F35">
        <v>4</v>
      </c>
      <c r="G35">
        <v>715</v>
      </c>
      <c r="H35">
        <v>286</v>
      </c>
      <c r="I35">
        <v>38</v>
      </c>
      <c r="J35">
        <v>89</v>
      </c>
      <c r="K35">
        <v>577</v>
      </c>
      <c r="L35">
        <v>483</v>
      </c>
      <c r="M35">
        <v>0</v>
      </c>
      <c r="N35" s="3" t="s">
        <v>1546</v>
      </c>
      <c r="O35" s="3" t="s">
        <v>1547</v>
      </c>
    </row>
    <row r="36" spans="1:15" x14ac:dyDescent="0.25">
      <c r="A36" s="3" t="s">
        <v>139</v>
      </c>
      <c r="B36" s="3" t="s">
        <v>161</v>
      </c>
      <c r="C36" s="3">
        <f>SUM(prb_adultes_202303[[#This Row],[Visuel]:[Autres]])</f>
        <v>362</v>
      </c>
      <c r="D36">
        <v>1</v>
      </c>
      <c r="E36">
        <v>1</v>
      </c>
      <c r="F36">
        <v>0</v>
      </c>
      <c r="G36">
        <v>259</v>
      </c>
      <c r="H36">
        <v>88</v>
      </c>
      <c r="I36">
        <v>13</v>
      </c>
      <c r="J36">
        <v>52</v>
      </c>
      <c r="K36">
        <v>181</v>
      </c>
      <c r="L36">
        <v>181</v>
      </c>
      <c r="M36">
        <v>0</v>
      </c>
      <c r="N36" s="3" t="s">
        <v>1548</v>
      </c>
      <c r="O36" s="3" t="s">
        <v>1549</v>
      </c>
    </row>
    <row r="37" spans="1:15" x14ac:dyDescent="0.25">
      <c r="A37" s="3" t="s">
        <v>139</v>
      </c>
      <c r="B37" s="3" t="s">
        <v>164</v>
      </c>
      <c r="C37" s="3">
        <f>SUM(prb_adultes_202303[[#This Row],[Visuel]:[Autres]])</f>
        <v>1138</v>
      </c>
      <c r="D37">
        <v>13</v>
      </c>
      <c r="E37">
        <v>5</v>
      </c>
      <c r="F37">
        <v>3</v>
      </c>
      <c r="G37">
        <v>818</v>
      </c>
      <c r="H37">
        <v>258</v>
      </c>
      <c r="I37">
        <v>41</v>
      </c>
      <c r="J37">
        <v>219</v>
      </c>
      <c r="K37">
        <v>587</v>
      </c>
      <c r="L37">
        <v>551</v>
      </c>
      <c r="M37">
        <v>0</v>
      </c>
      <c r="N37" s="3" t="s">
        <v>1550</v>
      </c>
      <c r="O37" s="3" t="s">
        <v>1551</v>
      </c>
    </row>
    <row r="38" spans="1:15" x14ac:dyDescent="0.25">
      <c r="A38" s="3" t="s">
        <v>139</v>
      </c>
      <c r="B38" s="3" t="s">
        <v>167</v>
      </c>
      <c r="C38" s="3">
        <f>SUM(prb_adultes_202303[[#This Row],[Visuel]:[Autres]])</f>
        <v>203</v>
      </c>
      <c r="D38">
        <v>5</v>
      </c>
      <c r="E38">
        <v>1</v>
      </c>
      <c r="F38">
        <v>0</v>
      </c>
      <c r="G38">
        <v>134</v>
      </c>
      <c r="H38">
        <v>53</v>
      </c>
      <c r="I38">
        <v>10</v>
      </c>
      <c r="J38">
        <v>54</v>
      </c>
      <c r="K38">
        <v>102</v>
      </c>
      <c r="L38">
        <v>101</v>
      </c>
      <c r="M38">
        <v>0</v>
      </c>
      <c r="N38" s="3" t="s">
        <v>1552</v>
      </c>
      <c r="O38" s="3" t="s">
        <v>1553</v>
      </c>
    </row>
    <row r="39" spans="1:15" x14ac:dyDescent="0.25">
      <c r="A39" s="3" t="s">
        <v>139</v>
      </c>
      <c r="B39" s="3" t="s">
        <v>170</v>
      </c>
      <c r="C39" s="3">
        <f>SUM(prb_adultes_202303[[#This Row],[Visuel]:[Autres]])</f>
        <v>29296</v>
      </c>
      <c r="D39">
        <v>276</v>
      </c>
      <c r="E39">
        <v>118</v>
      </c>
      <c r="F39">
        <v>11175</v>
      </c>
      <c r="G39">
        <v>9520</v>
      </c>
      <c r="H39">
        <v>6817</v>
      </c>
      <c r="I39">
        <v>1390</v>
      </c>
      <c r="J39">
        <v>2770</v>
      </c>
      <c r="K39">
        <v>12669</v>
      </c>
      <c r="L39">
        <v>16627</v>
      </c>
      <c r="M39">
        <v>1131</v>
      </c>
      <c r="N39" s="3" t="s">
        <v>1554</v>
      </c>
      <c r="O39" s="3" t="s">
        <v>1555</v>
      </c>
    </row>
    <row r="40" spans="1:15" x14ac:dyDescent="0.25">
      <c r="A40" s="3" t="s">
        <v>173</v>
      </c>
      <c r="B40" s="3" t="s">
        <v>174</v>
      </c>
      <c r="C40" s="3">
        <f>SUM(prb_adultes_202303[[#This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5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SUM(prb_adultes_202303[[#This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14</v>
      </c>
      <c r="L41">
        <v>25</v>
      </c>
      <c r="M41">
        <v>31</v>
      </c>
      <c r="N41" s="3" t="s">
        <v>1556</v>
      </c>
      <c r="O41" s="3" t="s">
        <v>1557</v>
      </c>
    </row>
    <row r="42" spans="1:15" x14ac:dyDescent="0.25">
      <c r="A42" s="3" t="s">
        <v>173</v>
      </c>
      <c r="B42" s="3" t="s">
        <v>180</v>
      </c>
      <c r="C42" s="3">
        <f>SUM(prb_adultes_202303[[#This Row],[Visuel]:[Autres]])</f>
        <v>43</v>
      </c>
      <c r="D42">
        <v>0</v>
      </c>
      <c r="E42">
        <v>0</v>
      </c>
      <c r="F42">
        <v>0</v>
      </c>
      <c r="G42">
        <v>0</v>
      </c>
      <c r="H42">
        <v>2</v>
      </c>
      <c r="I42">
        <v>41</v>
      </c>
      <c r="J42">
        <v>3</v>
      </c>
      <c r="K42">
        <v>17</v>
      </c>
      <c r="L42">
        <v>26</v>
      </c>
      <c r="M42">
        <v>27</v>
      </c>
      <c r="N42" s="3" t="s">
        <v>1558</v>
      </c>
      <c r="O42" s="3" t="s">
        <v>1559</v>
      </c>
    </row>
    <row r="43" spans="1:15" x14ac:dyDescent="0.25">
      <c r="A43" s="3" t="s">
        <v>173</v>
      </c>
      <c r="B43" s="3" t="s">
        <v>183</v>
      </c>
      <c r="C43" s="3">
        <f>SUM(prb_adultes_202303[[#This Row],[Visuel]:[Autres]])</f>
        <v>144</v>
      </c>
      <c r="D43">
        <v>0</v>
      </c>
      <c r="E43">
        <v>0</v>
      </c>
      <c r="F43">
        <v>0</v>
      </c>
      <c r="G43">
        <v>5</v>
      </c>
      <c r="H43">
        <v>8</v>
      </c>
      <c r="I43">
        <v>131</v>
      </c>
      <c r="J43">
        <v>6</v>
      </c>
      <c r="K43">
        <v>66</v>
      </c>
      <c r="L43">
        <v>78</v>
      </c>
      <c r="M43">
        <v>90</v>
      </c>
      <c r="N43" s="3" t="s">
        <v>1560</v>
      </c>
      <c r="O43" s="3" t="s">
        <v>1561</v>
      </c>
    </row>
    <row r="44" spans="1:15" x14ac:dyDescent="0.25">
      <c r="A44" s="3" t="s">
        <v>173</v>
      </c>
      <c r="B44" s="3" t="s">
        <v>186</v>
      </c>
      <c r="C44" s="3">
        <f>SUM(prb_adultes_202303[[#This Row],[Visuel]:[Autres]])</f>
        <v>318</v>
      </c>
      <c r="D44">
        <v>1</v>
      </c>
      <c r="E44">
        <v>0</v>
      </c>
      <c r="F44">
        <v>1</v>
      </c>
      <c r="G44">
        <v>23</v>
      </c>
      <c r="H44">
        <v>20</v>
      </c>
      <c r="I44">
        <v>273</v>
      </c>
      <c r="J44">
        <v>26</v>
      </c>
      <c r="K44">
        <v>130</v>
      </c>
      <c r="L44">
        <v>188</v>
      </c>
      <c r="M44">
        <v>197</v>
      </c>
      <c r="N44" s="3" t="s">
        <v>1562</v>
      </c>
      <c r="O44" s="3" t="s">
        <v>1563</v>
      </c>
    </row>
    <row r="45" spans="1:15" x14ac:dyDescent="0.25">
      <c r="A45" s="3" t="s">
        <v>173</v>
      </c>
      <c r="B45" s="3" t="s">
        <v>189</v>
      </c>
      <c r="C45" s="3">
        <f>SUM(prb_adultes_202303[[#This Row],[Visuel]:[Autres]])</f>
        <v>8996</v>
      </c>
      <c r="D45">
        <v>88</v>
      </c>
      <c r="E45">
        <v>62</v>
      </c>
      <c r="F45">
        <v>2190</v>
      </c>
      <c r="G45">
        <v>3869</v>
      </c>
      <c r="H45">
        <v>2278</v>
      </c>
      <c r="I45">
        <v>509</v>
      </c>
      <c r="J45">
        <v>1154</v>
      </c>
      <c r="K45">
        <v>3559</v>
      </c>
      <c r="L45">
        <v>5437</v>
      </c>
      <c r="M45">
        <v>1438</v>
      </c>
      <c r="N45" s="3" t="s">
        <v>1564</v>
      </c>
      <c r="O45" s="3" t="s">
        <v>1565</v>
      </c>
    </row>
    <row r="46" spans="1:15" x14ac:dyDescent="0.25">
      <c r="A46" s="3" t="s">
        <v>173</v>
      </c>
      <c r="B46" s="3" t="s">
        <v>192</v>
      </c>
      <c r="C46" s="3">
        <f>SUM(prb_adultes_202303[[#This Row],[Visuel]:[Autres]])</f>
        <v>74721</v>
      </c>
      <c r="D46">
        <v>798</v>
      </c>
      <c r="E46">
        <v>406</v>
      </c>
      <c r="F46">
        <v>16780</v>
      </c>
      <c r="G46">
        <v>33611</v>
      </c>
      <c r="H46">
        <v>21341</v>
      </c>
      <c r="I46">
        <v>1785</v>
      </c>
      <c r="J46">
        <v>5589</v>
      </c>
      <c r="K46">
        <v>34226</v>
      </c>
      <c r="L46">
        <v>40495</v>
      </c>
      <c r="M46">
        <v>0</v>
      </c>
      <c r="N46" s="3" t="s">
        <v>1566</v>
      </c>
      <c r="O46" s="3" t="s">
        <v>1567</v>
      </c>
    </row>
    <row r="47" spans="1:15" x14ac:dyDescent="0.25">
      <c r="A47" s="3" t="s">
        <v>195</v>
      </c>
      <c r="B47" s="3" t="s">
        <v>53</v>
      </c>
      <c r="C47" s="3">
        <f>SUM(prb_adultes_202303[[#This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381</v>
      </c>
      <c r="L47">
        <v>506</v>
      </c>
      <c r="M47">
        <v>6</v>
      </c>
      <c r="N47" s="3" t="s">
        <v>1568</v>
      </c>
      <c r="O47" s="3" t="s">
        <v>1569</v>
      </c>
    </row>
    <row r="48" spans="1:15" x14ac:dyDescent="0.25">
      <c r="A48" s="3" t="s">
        <v>195</v>
      </c>
      <c r="B48" s="3" t="s">
        <v>198</v>
      </c>
      <c r="C48" s="3">
        <f>SUM(prb_adultes_202303[[#This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254</v>
      </c>
      <c r="L48">
        <v>214</v>
      </c>
      <c r="M48">
        <v>4</v>
      </c>
      <c r="N48" s="3" t="s">
        <v>1570</v>
      </c>
      <c r="O48" s="3" t="s">
        <v>1571</v>
      </c>
    </row>
    <row r="49" spans="1:15" x14ac:dyDescent="0.25">
      <c r="A49" s="3" t="s">
        <v>195</v>
      </c>
      <c r="B49" s="3" t="s">
        <v>201</v>
      </c>
      <c r="C49" s="3">
        <f>SUM(prb_adultes_202303[[#This Row],[Visuel]:[Autres]])</f>
        <v>18971</v>
      </c>
      <c r="D49">
        <v>0</v>
      </c>
      <c r="E49">
        <v>0</v>
      </c>
      <c r="F49">
        <v>18971</v>
      </c>
      <c r="G49">
        <v>0</v>
      </c>
      <c r="H49">
        <v>0</v>
      </c>
      <c r="I49">
        <v>0</v>
      </c>
      <c r="J49">
        <v>841</v>
      </c>
      <c r="K49">
        <v>8789</v>
      </c>
      <c r="L49">
        <v>10182</v>
      </c>
      <c r="M49">
        <v>504</v>
      </c>
      <c r="N49" s="3" t="s">
        <v>1572</v>
      </c>
      <c r="O49" s="3" t="s">
        <v>1573</v>
      </c>
    </row>
    <row r="50" spans="1:15" x14ac:dyDescent="0.25">
      <c r="A50" s="3" t="s">
        <v>195</v>
      </c>
      <c r="B50" s="3" t="s">
        <v>204</v>
      </c>
      <c r="C50" s="3">
        <f>SUM(prb_adultes_202303[[#This Row],[Visuel]:[Autres]])</f>
        <v>37508</v>
      </c>
      <c r="D50">
        <v>0</v>
      </c>
      <c r="E50">
        <v>0</v>
      </c>
      <c r="F50">
        <v>0</v>
      </c>
      <c r="G50">
        <v>37508</v>
      </c>
      <c r="H50">
        <v>0</v>
      </c>
      <c r="I50">
        <v>0</v>
      </c>
      <c r="J50">
        <v>3233</v>
      </c>
      <c r="K50">
        <v>15538</v>
      </c>
      <c r="L50">
        <v>21970</v>
      </c>
      <c r="M50">
        <v>663</v>
      </c>
      <c r="N50" s="3" t="s">
        <v>1574</v>
      </c>
      <c r="O50" s="3" t="s">
        <v>1575</v>
      </c>
    </row>
    <row r="51" spans="1:15" x14ac:dyDescent="0.25">
      <c r="A51" s="3" t="s">
        <v>195</v>
      </c>
      <c r="B51" s="3" t="s">
        <v>57</v>
      </c>
      <c r="C51" s="3">
        <f>SUM(prb_adultes_202303[[#This Row],[Visuel]:[Autres]])</f>
        <v>23649</v>
      </c>
      <c r="D51">
        <v>0</v>
      </c>
      <c r="E51">
        <v>0</v>
      </c>
      <c r="F51">
        <v>0</v>
      </c>
      <c r="G51">
        <v>0</v>
      </c>
      <c r="H51">
        <v>23649</v>
      </c>
      <c r="I51">
        <v>0</v>
      </c>
      <c r="J51">
        <v>2311</v>
      </c>
      <c r="K51">
        <v>11786</v>
      </c>
      <c r="L51">
        <v>11863</v>
      </c>
      <c r="M51">
        <v>195</v>
      </c>
      <c r="N51" s="3" t="s">
        <v>1576</v>
      </c>
      <c r="O51" s="3" t="s">
        <v>1577</v>
      </c>
    </row>
    <row r="52" spans="1:15" x14ac:dyDescent="0.25">
      <c r="A52" s="3" t="s">
        <v>195</v>
      </c>
      <c r="B52" s="3" t="s">
        <v>58</v>
      </c>
      <c r="C52" s="3">
        <f>SUM(prb_adultes_202303[[#This Row],[Visuel]:[Autres]])</f>
        <v>2783</v>
      </c>
      <c r="D52">
        <v>0</v>
      </c>
      <c r="E52">
        <v>0</v>
      </c>
      <c r="F52">
        <v>0</v>
      </c>
      <c r="G52">
        <v>0</v>
      </c>
      <c r="H52">
        <v>0</v>
      </c>
      <c r="I52">
        <v>2783</v>
      </c>
      <c r="J52">
        <v>201</v>
      </c>
      <c r="K52">
        <v>1265</v>
      </c>
      <c r="L52">
        <v>1518</v>
      </c>
      <c r="M52">
        <v>416</v>
      </c>
      <c r="N52" s="3" t="s">
        <v>1578</v>
      </c>
      <c r="O52" s="3" t="s">
        <v>1579</v>
      </c>
    </row>
    <row r="53" spans="1:15" x14ac:dyDescent="0.25">
      <c r="A53" s="3" t="s">
        <v>13</v>
      </c>
      <c r="B53" s="3" t="s">
        <v>14</v>
      </c>
      <c r="C53" s="3">
        <f>SUM(prb_adultes_202303[[#This Row],[Visuel]:[Autres]])</f>
        <v>2740</v>
      </c>
      <c r="D53">
        <v>19</v>
      </c>
      <c r="E53">
        <v>10</v>
      </c>
      <c r="F53">
        <v>723</v>
      </c>
      <c r="G53">
        <v>1131</v>
      </c>
      <c r="H53">
        <v>784</v>
      </c>
      <c r="I53">
        <v>73</v>
      </c>
      <c r="J53">
        <v>11</v>
      </c>
      <c r="K53">
        <v>1215</v>
      </c>
      <c r="L53">
        <v>1525</v>
      </c>
      <c r="M53">
        <v>52</v>
      </c>
      <c r="N53" s="3" t="s">
        <v>1580</v>
      </c>
      <c r="O53" s="3" t="s">
        <v>1581</v>
      </c>
    </row>
    <row r="54" spans="1:15" x14ac:dyDescent="0.25">
      <c r="A54" s="3" t="s">
        <v>13</v>
      </c>
      <c r="B54" s="3" t="s">
        <v>15</v>
      </c>
      <c r="C54" s="3">
        <f>SUM(prb_adultes_202303[[#This Row],[Visuel]:[Autres]])</f>
        <v>3378</v>
      </c>
      <c r="D54">
        <v>32</v>
      </c>
      <c r="E54">
        <v>19</v>
      </c>
      <c r="F54">
        <v>869</v>
      </c>
      <c r="G54">
        <v>1317</v>
      </c>
      <c r="H54">
        <v>1031</v>
      </c>
      <c r="I54">
        <v>110</v>
      </c>
      <c r="J54">
        <v>21</v>
      </c>
      <c r="K54">
        <v>1560</v>
      </c>
      <c r="L54">
        <v>1818</v>
      </c>
      <c r="M54">
        <v>88</v>
      </c>
      <c r="N54" s="3" t="s">
        <v>1582</v>
      </c>
      <c r="O54" s="3" t="s">
        <v>1583</v>
      </c>
    </row>
    <row r="55" spans="1:15" x14ac:dyDescent="0.25">
      <c r="A55" s="3" t="s">
        <v>13</v>
      </c>
      <c r="B55" s="3" t="s">
        <v>16</v>
      </c>
      <c r="C55" s="3">
        <f>SUM(prb_adultes_202303[[#This Row],[Visuel]:[Autres]])</f>
        <v>6880</v>
      </c>
      <c r="D55">
        <v>75</v>
      </c>
      <c r="E55">
        <v>28</v>
      </c>
      <c r="F55">
        <v>1493</v>
      </c>
      <c r="G55">
        <v>3426</v>
      </c>
      <c r="H55">
        <v>1610</v>
      </c>
      <c r="I55">
        <v>248</v>
      </c>
      <c r="J55">
        <v>204</v>
      </c>
      <c r="K55">
        <v>3016</v>
      </c>
      <c r="L55">
        <v>3864</v>
      </c>
      <c r="M55">
        <v>103</v>
      </c>
      <c r="N55" s="3" t="s">
        <v>1584</v>
      </c>
      <c r="O55" s="3" t="s">
        <v>1585</v>
      </c>
    </row>
    <row r="56" spans="1:15" x14ac:dyDescent="0.25">
      <c r="A56" s="3" t="s">
        <v>13</v>
      </c>
      <c r="B56" s="3" t="s">
        <v>17</v>
      </c>
      <c r="C56" s="3">
        <f>SUM(prb_adultes_202303[[#This Row],[Visuel]:[Autres]])</f>
        <v>4126</v>
      </c>
      <c r="D56">
        <v>34</v>
      </c>
      <c r="E56">
        <v>23</v>
      </c>
      <c r="F56">
        <v>961</v>
      </c>
      <c r="G56">
        <v>1857</v>
      </c>
      <c r="H56">
        <v>1130</v>
      </c>
      <c r="I56">
        <v>121</v>
      </c>
      <c r="J56">
        <v>66</v>
      </c>
      <c r="K56">
        <v>1921</v>
      </c>
      <c r="L56">
        <v>2205</v>
      </c>
      <c r="M56">
        <v>62</v>
      </c>
      <c r="N56" s="3" t="s">
        <v>1586</v>
      </c>
      <c r="O56" s="3" t="s">
        <v>1587</v>
      </c>
    </row>
    <row r="57" spans="1:15" x14ac:dyDescent="0.25">
      <c r="A57" s="3" t="s">
        <v>13</v>
      </c>
      <c r="B57" s="3" t="s">
        <v>18</v>
      </c>
      <c r="C57" s="3">
        <f>SUM(prb_adultes_202303[[#This Row],[Visuel]:[Autres]])</f>
        <v>6135</v>
      </c>
      <c r="D57">
        <v>62</v>
      </c>
      <c r="E57">
        <v>32</v>
      </c>
      <c r="F57">
        <v>1552</v>
      </c>
      <c r="G57">
        <v>2603</v>
      </c>
      <c r="H57">
        <v>1674</v>
      </c>
      <c r="I57">
        <v>212</v>
      </c>
      <c r="J57">
        <v>217</v>
      </c>
      <c r="K57">
        <v>2772</v>
      </c>
      <c r="L57">
        <v>3363</v>
      </c>
      <c r="M57">
        <v>129</v>
      </c>
      <c r="N57" s="3" t="s">
        <v>1588</v>
      </c>
      <c r="O57" s="3" t="s">
        <v>1589</v>
      </c>
    </row>
    <row r="58" spans="1:15" x14ac:dyDescent="0.25">
      <c r="A58" s="3" t="s">
        <v>13</v>
      </c>
      <c r="B58" s="3" t="s">
        <v>19</v>
      </c>
      <c r="C58" s="3">
        <f>SUM(prb_adultes_202303[[#This Row],[Visuel]:[Autres]])</f>
        <v>20820</v>
      </c>
      <c r="D58">
        <v>241</v>
      </c>
      <c r="E58">
        <v>141</v>
      </c>
      <c r="F58">
        <v>3510</v>
      </c>
      <c r="G58">
        <v>10523</v>
      </c>
      <c r="H58">
        <v>5767</v>
      </c>
      <c r="I58">
        <v>638</v>
      </c>
      <c r="J58">
        <v>4442</v>
      </c>
      <c r="K58">
        <v>8982</v>
      </c>
      <c r="L58">
        <v>11838</v>
      </c>
      <c r="M58">
        <v>389</v>
      </c>
      <c r="N58" s="3" t="s">
        <v>1590</v>
      </c>
      <c r="O58" s="3" t="s">
        <v>1591</v>
      </c>
    </row>
    <row r="59" spans="1:15" x14ac:dyDescent="0.25">
      <c r="A59" s="3" t="s">
        <v>13</v>
      </c>
      <c r="B59" s="3" t="s">
        <v>20</v>
      </c>
      <c r="C59" s="3">
        <f>SUM(prb_adultes_202303[[#This Row],[Visuel]:[Autres]])</f>
        <v>3982</v>
      </c>
      <c r="D59">
        <v>44</v>
      </c>
      <c r="E59">
        <v>25</v>
      </c>
      <c r="F59">
        <v>912</v>
      </c>
      <c r="G59">
        <v>1671</v>
      </c>
      <c r="H59">
        <v>1158</v>
      </c>
      <c r="I59">
        <v>172</v>
      </c>
      <c r="J59">
        <v>188</v>
      </c>
      <c r="K59">
        <v>1878</v>
      </c>
      <c r="L59">
        <v>2104</v>
      </c>
      <c r="M59">
        <v>81</v>
      </c>
      <c r="N59" s="3" t="s">
        <v>1592</v>
      </c>
      <c r="O59" s="3" t="s">
        <v>1593</v>
      </c>
    </row>
    <row r="60" spans="1:15" x14ac:dyDescent="0.25">
      <c r="A60" s="3" t="s">
        <v>13</v>
      </c>
      <c r="B60" s="3" t="s">
        <v>21</v>
      </c>
      <c r="C60" s="3">
        <f>SUM(prb_adultes_202303[[#This Row],[Visuel]:[Autres]])</f>
        <v>1537</v>
      </c>
      <c r="D60">
        <v>18</v>
      </c>
      <c r="E60">
        <v>8</v>
      </c>
      <c r="F60">
        <v>430</v>
      </c>
      <c r="G60">
        <v>568</v>
      </c>
      <c r="H60">
        <v>451</v>
      </c>
      <c r="I60">
        <v>62</v>
      </c>
      <c r="J60">
        <v>7</v>
      </c>
      <c r="K60">
        <v>707</v>
      </c>
      <c r="L60">
        <v>830</v>
      </c>
      <c r="M60">
        <v>23</v>
      </c>
      <c r="N60" s="3" t="s">
        <v>1594</v>
      </c>
      <c r="O60" s="3" t="s">
        <v>1595</v>
      </c>
    </row>
    <row r="61" spans="1:15" x14ac:dyDescent="0.25">
      <c r="A61" s="3" t="s">
        <v>13</v>
      </c>
      <c r="B61" s="3" t="s">
        <v>22</v>
      </c>
      <c r="C61" s="3">
        <f>SUM(prb_adultes_202303[[#This Row],[Visuel]:[Autres]])</f>
        <v>861</v>
      </c>
      <c r="D61">
        <v>11</v>
      </c>
      <c r="E61">
        <v>5</v>
      </c>
      <c r="F61">
        <v>234</v>
      </c>
      <c r="G61">
        <v>328</v>
      </c>
      <c r="H61">
        <v>257</v>
      </c>
      <c r="I61">
        <v>26</v>
      </c>
      <c r="J61">
        <v>6</v>
      </c>
      <c r="K61">
        <v>376</v>
      </c>
      <c r="L61">
        <v>485</v>
      </c>
      <c r="M61">
        <v>13</v>
      </c>
      <c r="N61" s="3" t="s">
        <v>1596</v>
      </c>
      <c r="O61" s="3" t="s">
        <v>1597</v>
      </c>
    </row>
    <row r="62" spans="1:15" x14ac:dyDescent="0.25">
      <c r="A62" s="3" t="s">
        <v>13</v>
      </c>
      <c r="B62" s="3" t="s">
        <v>23</v>
      </c>
      <c r="C62" s="3">
        <f>SUM(prb_adultes_202303[[#This Row],[Visuel]:[Autres]])</f>
        <v>237</v>
      </c>
      <c r="D62">
        <v>3</v>
      </c>
      <c r="E62">
        <v>0</v>
      </c>
      <c r="F62">
        <v>44</v>
      </c>
      <c r="G62">
        <v>102</v>
      </c>
      <c r="H62">
        <v>74</v>
      </c>
      <c r="I62">
        <v>14</v>
      </c>
      <c r="J62">
        <v>1</v>
      </c>
      <c r="K62">
        <v>87</v>
      </c>
      <c r="L62">
        <v>150</v>
      </c>
      <c r="M62">
        <v>1</v>
      </c>
      <c r="N62" s="3" t="s">
        <v>1598</v>
      </c>
      <c r="O62" s="3" t="s">
        <v>1599</v>
      </c>
    </row>
    <row r="63" spans="1:15" x14ac:dyDescent="0.25">
      <c r="A63" s="3" t="s">
        <v>13</v>
      </c>
      <c r="B63" s="3" t="s">
        <v>24</v>
      </c>
      <c r="C63" s="3">
        <f>SUM(prb_adultes_202303[[#This Row],[Visuel]:[Autres]])</f>
        <v>1480</v>
      </c>
      <c r="D63">
        <v>20</v>
      </c>
      <c r="E63">
        <v>8</v>
      </c>
      <c r="F63">
        <v>396</v>
      </c>
      <c r="G63">
        <v>522</v>
      </c>
      <c r="H63">
        <v>482</v>
      </c>
      <c r="I63">
        <v>52</v>
      </c>
      <c r="J63">
        <v>10</v>
      </c>
      <c r="K63">
        <v>680</v>
      </c>
      <c r="L63">
        <v>800</v>
      </c>
      <c r="M63">
        <v>30</v>
      </c>
      <c r="N63" s="3" t="s">
        <v>1600</v>
      </c>
      <c r="O63" s="3" t="s">
        <v>1601</v>
      </c>
    </row>
    <row r="64" spans="1:15" x14ac:dyDescent="0.25">
      <c r="A64" s="3" t="s">
        <v>13</v>
      </c>
      <c r="B64" s="3" t="s">
        <v>25</v>
      </c>
      <c r="C64" s="3">
        <f>SUM(prb_adultes_202303[[#This Row],[Visuel]:[Autres]])</f>
        <v>3823</v>
      </c>
      <c r="D64">
        <v>33</v>
      </c>
      <c r="E64">
        <v>15</v>
      </c>
      <c r="F64">
        <v>1113</v>
      </c>
      <c r="G64">
        <v>1510</v>
      </c>
      <c r="H64">
        <v>1009</v>
      </c>
      <c r="I64">
        <v>143</v>
      </c>
      <c r="J64">
        <v>42</v>
      </c>
      <c r="K64">
        <v>1759</v>
      </c>
      <c r="L64">
        <v>2064</v>
      </c>
      <c r="M64">
        <v>77</v>
      </c>
      <c r="N64" s="3" t="s">
        <v>1602</v>
      </c>
      <c r="O64" s="3" t="s">
        <v>1603</v>
      </c>
    </row>
    <row r="65" spans="1:15" x14ac:dyDescent="0.25">
      <c r="A65" s="3" t="s">
        <v>13</v>
      </c>
      <c r="B65" s="3" t="s">
        <v>26</v>
      </c>
      <c r="C65" s="3">
        <f>SUM(prb_adultes_202303[[#This Row],[Visuel]:[Autres]])</f>
        <v>3043</v>
      </c>
      <c r="D65">
        <v>32</v>
      </c>
      <c r="E65">
        <v>22</v>
      </c>
      <c r="F65">
        <v>748</v>
      </c>
      <c r="G65">
        <v>1276</v>
      </c>
      <c r="H65">
        <v>870</v>
      </c>
      <c r="I65">
        <v>95</v>
      </c>
      <c r="J65">
        <v>593</v>
      </c>
      <c r="K65">
        <v>1392</v>
      </c>
      <c r="L65">
        <v>1651</v>
      </c>
      <c r="M65">
        <v>98</v>
      </c>
      <c r="N65" s="3" t="s">
        <v>1604</v>
      </c>
      <c r="O65" s="3" t="s">
        <v>1605</v>
      </c>
    </row>
    <row r="66" spans="1:15" x14ac:dyDescent="0.25">
      <c r="A66" s="3" t="s">
        <v>13</v>
      </c>
      <c r="B66" s="3" t="s">
        <v>27</v>
      </c>
      <c r="C66" s="3">
        <f>SUM(prb_adultes_202303[[#This Row],[Visuel]:[Autres]])</f>
        <v>4631</v>
      </c>
      <c r="D66">
        <v>51</v>
      </c>
      <c r="E66">
        <v>23</v>
      </c>
      <c r="F66">
        <v>1155</v>
      </c>
      <c r="G66">
        <v>1808</v>
      </c>
      <c r="H66">
        <v>1405</v>
      </c>
      <c r="I66">
        <v>189</v>
      </c>
      <c r="J66">
        <v>121</v>
      </c>
      <c r="K66">
        <v>2133</v>
      </c>
      <c r="L66">
        <v>2498</v>
      </c>
      <c r="M66">
        <v>140</v>
      </c>
      <c r="N66" s="3" t="s">
        <v>1606</v>
      </c>
      <c r="O66" s="3" t="s">
        <v>1607</v>
      </c>
    </row>
    <row r="67" spans="1:15" x14ac:dyDescent="0.25">
      <c r="A67" s="3" t="s">
        <v>13</v>
      </c>
      <c r="B67" s="3" t="s">
        <v>28</v>
      </c>
      <c r="C67" s="3">
        <f>SUM(prb_adultes_202303[[#This Row],[Visuel]:[Autres]])</f>
        <v>5572</v>
      </c>
      <c r="D67">
        <v>35</v>
      </c>
      <c r="E67">
        <v>23</v>
      </c>
      <c r="F67">
        <v>1310</v>
      </c>
      <c r="G67">
        <v>2372</v>
      </c>
      <c r="H67">
        <v>1631</v>
      </c>
      <c r="I67">
        <v>201</v>
      </c>
      <c r="J67">
        <v>160</v>
      </c>
      <c r="K67">
        <v>2588</v>
      </c>
      <c r="L67">
        <v>2984</v>
      </c>
      <c r="M67">
        <v>153</v>
      </c>
      <c r="N67" s="3" t="s">
        <v>1608</v>
      </c>
      <c r="O67" s="3" t="s">
        <v>1609</v>
      </c>
    </row>
    <row r="68" spans="1:15" x14ac:dyDescent="0.25">
      <c r="A68" s="3" t="s">
        <v>13</v>
      </c>
      <c r="B68" s="3" t="s">
        <v>29</v>
      </c>
      <c r="C68" s="3">
        <f>SUM(prb_adultes_202303[[#This Row],[Visuel]:[Autres]])</f>
        <v>11948</v>
      </c>
      <c r="D68">
        <v>129</v>
      </c>
      <c r="E68">
        <v>71</v>
      </c>
      <c r="F68">
        <v>2801</v>
      </c>
      <c r="G68">
        <v>5189</v>
      </c>
      <c r="H68">
        <v>3442</v>
      </c>
      <c r="I68">
        <v>316</v>
      </c>
      <c r="J68">
        <v>631</v>
      </c>
      <c r="K68">
        <v>5563</v>
      </c>
      <c r="L68">
        <v>6385</v>
      </c>
      <c r="M68">
        <v>295</v>
      </c>
      <c r="N68" s="3" t="s">
        <v>1610</v>
      </c>
      <c r="O68" s="3" t="s">
        <v>1611</v>
      </c>
    </row>
    <row r="69" spans="1:15" x14ac:dyDescent="0.25">
      <c r="A69" s="3" t="s">
        <v>13</v>
      </c>
      <c r="B69" s="3" t="s">
        <v>30</v>
      </c>
      <c r="C69" s="3">
        <f>SUM(prb_adultes_202303[[#This Row],[Visuel]:[Autres]])</f>
        <v>2974</v>
      </c>
      <c r="D69">
        <v>47</v>
      </c>
      <c r="E69">
        <v>15</v>
      </c>
      <c r="F69">
        <v>680</v>
      </c>
      <c r="G69">
        <v>1268</v>
      </c>
      <c r="H69">
        <v>857</v>
      </c>
      <c r="I69">
        <v>107</v>
      </c>
      <c r="J69">
        <v>53</v>
      </c>
      <c r="K69">
        <v>1348</v>
      </c>
      <c r="L69">
        <v>1626</v>
      </c>
      <c r="M69">
        <v>53</v>
      </c>
      <c r="N69" s="3" t="s">
        <v>1612</v>
      </c>
      <c r="O69" s="3" t="s">
        <v>1613</v>
      </c>
    </row>
    <row r="70" spans="1:15" x14ac:dyDescent="0.25">
      <c r="A70" s="3" t="s">
        <v>13</v>
      </c>
      <c r="B70" s="3" t="s">
        <v>31</v>
      </c>
      <c r="C70" s="3">
        <f>SUM(prb_adultes_202303[[#This Row],[Visuel]:[Autres]])</f>
        <v>99</v>
      </c>
      <c r="D70">
        <v>1</v>
      </c>
      <c r="E70">
        <v>0</v>
      </c>
      <c r="F70">
        <v>40</v>
      </c>
      <c r="G70">
        <v>37</v>
      </c>
      <c r="H70">
        <v>17</v>
      </c>
      <c r="I70">
        <v>4</v>
      </c>
      <c r="J70">
        <v>6</v>
      </c>
      <c r="K70">
        <v>36</v>
      </c>
      <c r="L70">
        <v>63</v>
      </c>
      <c r="M70">
        <v>1</v>
      </c>
      <c r="N70" s="3" t="s">
        <v>1614</v>
      </c>
      <c r="O70" s="3" t="s">
        <v>1615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872-7357-4576-8873-029E92462180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SUM(prb_adultes_202302[[#This Row],[Visuel]:[Autres]])</f>
        <v>78772</v>
      </c>
      <c r="D2">
        <v>765</v>
      </c>
      <c r="E2">
        <v>398</v>
      </c>
      <c r="F2">
        <v>18110</v>
      </c>
      <c r="G2">
        <v>35748</v>
      </c>
      <c r="H2">
        <v>21156</v>
      </c>
      <c r="I2">
        <v>2595</v>
      </c>
      <c r="J2">
        <v>5833</v>
      </c>
      <c r="K2">
        <v>34645</v>
      </c>
      <c r="L2">
        <v>44127</v>
      </c>
      <c r="M2">
        <v>1779</v>
      </c>
      <c r="N2" s="3" t="s">
        <v>1343</v>
      </c>
      <c r="O2" s="3" t="s">
        <v>1344</v>
      </c>
    </row>
    <row r="3" spans="1:15" x14ac:dyDescent="0.25">
      <c r="A3" s="3" t="s">
        <v>11</v>
      </c>
      <c r="B3" s="3" t="s">
        <v>2</v>
      </c>
      <c r="C3" s="3">
        <f>SUM(prb_adultes_202302[[#This Row],[Visuel]:[Autres]])</f>
        <v>3023</v>
      </c>
      <c r="D3">
        <v>68</v>
      </c>
      <c r="E3">
        <v>28</v>
      </c>
      <c r="F3">
        <v>542</v>
      </c>
      <c r="G3">
        <v>916</v>
      </c>
      <c r="H3">
        <v>1345</v>
      </c>
      <c r="I3">
        <v>124</v>
      </c>
      <c r="J3">
        <v>367</v>
      </c>
      <c r="K3">
        <v>1600</v>
      </c>
      <c r="L3">
        <v>1423</v>
      </c>
      <c r="M3">
        <v>8</v>
      </c>
      <c r="N3" s="3" t="s">
        <v>1345</v>
      </c>
      <c r="O3" s="3" t="s">
        <v>1346</v>
      </c>
    </row>
    <row r="4" spans="1:15" x14ac:dyDescent="0.25">
      <c r="A4" s="3" t="s">
        <v>11</v>
      </c>
      <c r="B4" s="3" t="s">
        <v>3</v>
      </c>
      <c r="C4" s="3">
        <f>SUM(prb_adultes_202302[[#This Row],[Visuel]:[Autres]])</f>
        <v>1652</v>
      </c>
      <c r="D4">
        <v>25</v>
      </c>
      <c r="E4">
        <v>28</v>
      </c>
      <c r="F4">
        <v>190</v>
      </c>
      <c r="G4">
        <v>638</v>
      </c>
      <c r="H4">
        <v>741</v>
      </c>
      <c r="I4">
        <v>30</v>
      </c>
      <c r="J4">
        <v>273</v>
      </c>
      <c r="K4">
        <v>1408</v>
      </c>
      <c r="L4">
        <v>244</v>
      </c>
      <c r="M4">
        <v>10</v>
      </c>
      <c r="N4" s="3" t="s">
        <v>1347</v>
      </c>
      <c r="O4" s="3" t="s">
        <v>1348</v>
      </c>
    </row>
    <row r="5" spans="1:15" x14ac:dyDescent="0.25">
      <c r="A5" s="3" t="s">
        <v>11</v>
      </c>
      <c r="B5" s="3" t="s">
        <v>4</v>
      </c>
      <c r="C5" s="3">
        <f>SUM(prb_adultes_202302[[#This Row],[Visuel]:[Autres]])</f>
        <v>759</v>
      </c>
      <c r="D5">
        <v>26</v>
      </c>
      <c r="E5">
        <v>15</v>
      </c>
      <c r="F5">
        <v>109</v>
      </c>
      <c r="G5">
        <v>220</v>
      </c>
      <c r="H5">
        <v>366</v>
      </c>
      <c r="I5">
        <v>23</v>
      </c>
      <c r="J5">
        <v>285</v>
      </c>
      <c r="K5">
        <v>320</v>
      </c>
      <c r="L5">
        <v>439</v>
      </c>
      <c r="M5">
        <v>3</v>
      </c>
      <c r="N5" s="3" t="s">
        <v>1349</v>
      </c>
      <c r="O5" s="3" t="s">
        <v>1350</v>
      </c>
    </row>
    <row r="6" spans="1:15" x14ac:dyDescent="0.25">
      <c r="A6" s="3" t="s">
        <v>12</v>
      </c>
      <c r="B6" s="3" t="s">
        <v>5</v>
      </c>
      <c r="C6" s="3">
        <f>SUM(prb_adultes_202302[[#This Row],[Visuel]:[Autres]])</f>
        <v>80424</v>
      </c>
      <c r="D6">
        <v>790</v>
      </c>
      <c r="E6">
        <v>426</v>
      </c>
      <c r="F6">
        <v>18300</v>
      </c>
      <c r="G6">
        <v>36386</v>
      </c>
      <c r="H6">
        <v>21897</v>
      </c>
      <c r="I6">
        <v>2625</v>
      </c>
      <c r="J6">
        <v>6106</v>
      </c>
      <c r="K6">
        <v>36053</v>
      </c>
      <c r="L6">
        <v>44371</v>
      </c>
      <c r="M6">
        <v>1789</v>
      </c>
      <c r="N6" s="3" t="s">
        <v>1351</v>
      </c>
      <c r="O6" s="3" t="s">
        <v>1352</v>
      </c>
    </row>
    <row r="7" spans="1:15" x14ac:dyDescent="0.25">
      <c r="A7" s="3" t="s">
        <v>12</v>
      </c>
      <c r="B7" s="3" t="s">
        <v>6</v>
      </c>
      <c r="C7" s="3">
        <f>SUM(prb_adultes_202302[[#This Row],[Visuel]:[Autres]])</f>
        <v>2505</v>
      </c>
      <c r="D7">
        <v>63</v>
      </c>
      <c r="E7">
        <v>19</v>
      </c>
      <c r="F7">
        <v>329</v>
      </c>
      <c r="G7">
        <v>717</v>
      </c>
      <c r="H7">
        <v>1274</v>
      </c>
      <c r="I7">
        <v>103</v>
      </c>
      <c r="J7">
        <v>514</v>
      </c>
      <c r="K7">
        <v>1253</v>
      </c>
      <c r="L7">
        <v>1252</v>
      </c>
      <c r="M7">
        <v>7</v>
      </c>
      <c r="N7" s="3" t="s">
        <v>1353</v>
      </c>
      <c r="O7" s="3" t="s">
        <v>1354</v>
      </c>
    </row>
    <row r="8" spans="1:15" x14ac:dyDescent="0.25">
      <c r="A8" s="3" t="s">
        <v>12</v>
      </c>
      <c r="B8" s="3" t="s">
        <v>7</v>
      </c>
      <c r="C8" s="3">
        <f>SUM(prb_adultes_202302[[#This Row],[Visuel]:[Autres]])</f>
        <v>1036</v>
      </c>
      <c r="D8">
        <v>27</v>
      </c>
      <c r="E8">
        <v>17</v>
      </c>
      <c r="F8">
        <v>287</v>
      </c>
      <c r="G8">
        <v>351</v>
      </c>
      <c r="H8">
        <v>318</v>
      </c>
      <c r="I8">
        <v>36</v>
      </c>
      <c r="J8">
        <v>82</v>
      </c>
      <c r="K8">
        <v>525</v>
      </c>
      <c r="L8">
        <v>511</v>
      </c>
      <c r="M8">
        <v>4</v>
      </c>
      <c r="N8" s="3" t="s">
        <v>1355</v>
      </c>
      <c r="O8" s="3" t="s">
        <v>1356</v>
      </c>
    </row>
    <row r="9" spans="1:15" x14ac:dyDescent="0.25">
      <c r="A9" s="3" t="s">
        <v>12</v>
      </c>
      <c r="B9" s="3" t="s">
        <v>8</v>
      </c>
      <c r="C9" s="3">
        <f>SUM(prb_adultes_202302[[#This Row],[Visuel]:[Autres]])</f>
        <v>241</v>
      </c>
      <c r="D9">
        <v>4</v>
      </c>
      <c r="E9">
        <v>7</v>
      </c>
      <c r="F9">
        <v>35</v>
      </c>
      <c r="G9">
        <v>68</v>
      </c>
      <c r="H9">
        <v>119</v>
      </c>
      <c r="I9">
        <v>8</v>
      </c>
      <c r="J9">
        <v>56</v>
      </c>
      <c r="K9">
        <v>142</v>
      </c>
      <c r="L9">
        <v>99</v>
      </c>
      <c r="M9">
        <v>0</v>
      </c>
      <c r="N9" s="3" t="s">
        <v>1357</v>
      </c>
      <c r="O9" s="3" t="s">
        <v>1358</v>
      </c>
    </row>
    <row r="10" spans="1:15" x14ac:dyDescent="0.25">
      <c r="A10" s="3" t="s">
        <v>81</v>
      </c>
      <c r="B10" s="3" t="s">
        <v>61</v>
      </c>
      <c r="C10" s="3">
        <f>SUM(prb_adultes_202302[[#This Row],[Visuel]:[Autres]])</f>
        <v>46233</v>
      </c>
      <c r="D10">
        <v>504</v>
      </c>
      <c r="E10">
        <v>216</v>
      </c>
      <c r="F10">
        <v>10171</v>
      </c>
      <c r="G10">
        <v>21977</v>
      </c>
      <c r="H10">
        <v>11860</v>
      </c>
      <c r="I10">
        <v>1505</v>
      </c>
      <c r="J10">
        <v>3637</v>
      </c>
      <c r="K10">
        <v>0</v>
      </c>
      <c r="L10">
        <v>46233</v>
      </c>
      <c r="M10">
        <v>1133</v>
      </c>
      <c r="N10" s="3" t="s">
        <v>1359</v>
      </c>
      <c r="O10" s="3" t="s">
        <v>1360</v>
      </c>
    </row>
    <row r="11" spans="1:15" x14ac:dyDescent="0.25">
      <c r="A11" s="3" t="s">
        <v>81</v>
      </c>
      <c r="B11" s="3" t="s">
        <v>60</v>
      </c>
      <c r="C11" s="3">
        <f>SUM(prb_adultes_202302[[#This Row],[Visuel]:[Autres]])</f>
        <v>37973</v>
      </c>
      <c r="D11">
        <v>380</v>
      </c>
      <c r="E11">
        <v>253</v>
      </c>
      <c r="F11">
        <v>8780</v>
      </c>
      <c r="G11">
        <v>15545</v>
      </c>
      <c r="H11">
        <v>11748</v>
      </c>
      <c r="I11">
        <v>1267</v>
      </c>
      <c r="J11">
        <v>3121</v>
      </c>
      <c r="K11">
        <v>37973</v>
      </c>
      <c r="L11">
        <v>0</v>
      </c>
      <c r="M11">
        <v>667</v>
      </c>
      <c r="N11" s="3" t="s">
        <v>1361</v>
      </c>
      <c r="O11" s="3" t="s">
        <v>1362</v>
      </c>
    </row>
    <row r="12" spans="1:15" x14ac:dyDescent="0.25">
      <c r="A12" s="3" t="s">
        <v>86</v>
      </c>
      <c r="B12" s="3" t="s">
        <v>87</v>
      </c>
      <c r="C12" s="3">
        <f>SUM(prb_adultes_202302[[#This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8</v>
      </c>
      <c r="K12">
        <v>59</v>
      </c>
      <c r="L12">
        <v>97</v>
      </c>
      <c r="M12">
        <v>156</v>
      </c>
      <c r="N12" s="3" t="s">
        <v>1363</v>
      </c>
      <c r="O12" s="3" t="s">
        <v>1364</v>
      </c>
    </row>
    <row r="13" spans="1:15" x14ac:dyDescent="0.25">
      <c r="A13" s="3" t="s">
        <v>86</v>
      </c>
      <c r="B13" s="3" t="s">
        <v>90</v>
      </c>
      <c r="C13" s="3">
        <f>SUM(prb_adultes_202302[[#This Row],[Visuel]:[Autres]])</f>
        <v>1644</v>
      </c>
      <c r="D13">
        <v>5</v>
      </c>
      <c r="E13">
        <v>4</v>
      </c>
      <c r="F13">
        <v>505</v>
      </c>
      <c r="G13">
        <v>687</v>
      </c>
      <c r="H13">
        <v>193</v>
      </c>
      <c r="I13">
        <v>250</v>
      </c>
      <c r="J13">
        <v>98</v>
      </c>
      <c r="K13">
        <v>608</v>
      </c>
      <c r="L13">
        <v>1036</v>
      </c>
      <c r="M13">
        <v>1644</v>
      </c>
      <c r="N13" s="3" t="s">
        <v>1365</v>
      </c>
      <c r="O13" s="3" t="s">
        <v>1366</v>
      </c>
    </row>
    <row r="14" spans="1:15" x14ac:dyDescent="0.25">
      <c r="A14" s="3" t="s">
        <v>86</v>
      </c>
      <c r="B14" s="3" t="s">
        <v>93</v>
      </c>
      <c r="C14" s="3">
        <f>SUM(prb_adultes_202302[[#This Row],[Visuel]:[Autres]])</f>
        <v>5788</v>
      </c>
      <c r="D14">
        <v>40</v>
      </c>
      <c r="E14">
        <v>31</v>
      </c>
      <c r="F14">
        <v>2237</v>
      </c>
      <c r="G14">
        <v>2363</v>
      </c>
      <c r="H14">
        <v>1057</v>
      </c>
      <c r="I14">
        <v>60</v>
      </c>
      <c r="J14">
        <v>381</v>
      </c>
      <c r="K14">
        <v>2122</v>
      </c>
      <c r="L14">
        <v>3666</v>
      </c>
      <c r="M14">
        <v>0</v>
      </c>
      <c r="N14" s="3" t="s">
        <v>1367</v>
      </c>
      <c r="O14" s="3" t="s">
        <v>1368</v>
      </c>
    </row>
    <row r="15" spans="1:15" x14ac:dyDescent="0.25">
      <c r="A15" s="3" t="s">
        <v>86</v>
      </c>
      <c r="B15" s="3" t="s">
        <v>96</v>
      </c>
      <c r="C15" s="3">
        <f>SUM(prb_adultes_202302[[#This Row],[Visuel]:[Autres]])</f>
        <v>6155</v>
      </c>
      <c r="D15">
        <v>48</v>
      </c>
      <c r="E15">
        <v>31</v>
      </c>
      <c r="F15">
        <v>2375</v>
      </c>
      <c r="G15">
        <v>2422</v>
      </c>
      <c r="H15">
        <v>1206</v>
      </c>
      <c r="I15">
        <v>73</v>
      </c>
      <c r="J15">
        <v>400</v>
      </c>
      <c r="K15">
        <v>2346</v>
      </c>
      <c r="L15">
        <v>3809</v>
      </c>
      <c r="M15">
        <v>0</v>
      </c>
      <c r="N15" s="3" t="s">
        <v>1369</v>
      </c>
      <c r="O15" s="3" t="s">
        <v>1370</v>
      </c>
    </row>
    <row r="16" spans="1:15" x14ac:dyDescent="0.25">
      <c r="A16" s="3" t="s">
        <v>86</v>
      </c>
      <c r="B16" s="3" t="s">
        <v>99</v>
      </c>
      <c r="C16" s="3">
        <f>SUM(prb_adultes_202302[[#This Row],[Visuel]:[Autres]])</f>
        <v>6413</v>
      </c>
      <c r="D16">
        <v>70</v>
      </c>
      <c r="E16">
        <v>39</v>
      </c>
      <c r="F16">
        <v>2088</v>
      </c>
      <c r="G16">
        <v>2921</v>
      </c>
      <c r="H16">
        <v>1201</v>
      </c>
      <c r="I16">
        <v>94</v>
      </c>
      <c r="J16">
        <v>496</v>
      </c>
      <c r="K16">
        <v>2430</v>
      </c>
      <c r="L16">
        <v>3983</v>
      </c>
      <c r="M16">
        <v>0</v>
      </c>
      <c r="N16" s="3" t="s">
        <v>1371</v>
      </c>
      <c r="O16" s="3" t="s">
        <v>1372</v>
      </c>
    </row>
    <row r="17" spans="1:15" x14ac:dyDescent="0.25">
      <c r="A17" s="3" t="s">
        <v>86</v>
      </c>
      <c r="B17" s="3" t="s">
        <v>102</v>
      </c>
      <c r="C17" s="3">
        <f>SUM(prb_adultes_202302[[#This Row],[Visuel]:[Autres]])</f>
        <v>7786</v>
      </c>
      <c r="D17">
        <v>74</v>
      </c>
      <c r="E17">
        <v>45</v>
      </c>
      <c r="F17">
        <v>2133</v>
      </c>
      <c r="G17">
        <v>3766</v>
      </c>
      <c r="H17">
        <v>1641</v>
      </c>
      <c r="I17">
        <v>127</v>
      </c>
      <c r="J17">
        <v>587</v>
      </c>
      <c r="K17">
        <v>3111</v>
      </c>
      <c r="L17">
        <v>4675</v>
      </c>
      <c r="M17">
        <v>0</v>
      </c>
      <c r="N17" s="3" t="s">
        <v>1373</v>
      </c>
      <c r="O17" s="3" t="s">
        <v>1374</v>
      </c>
    </row>
    <row r="18" spans="1:15" x14ac:dyDescent="0.25">
      <c r="A18" s="3" t="s">
        <v>86</v>
      </c>
      <c r="B18" s="3" t="s">
        <v>105</v>
      </c>
      <c r="C18" s="3">
        <f>SUM(prb_adultes_202302[[#This Row],[Visuel]:[Autres]])</f>
        <v>8660</v>
      </c>
      <c r="D18">
        <v>98</v>
      </c>
      <c r="E18">
        <v>47</v>
      </c>
      <c r="F18">
        <v>2160</v>
      </c>
      <c r="G18">
        <v>4082</v>
      </c>
      <c r="H18">
        <v>2040</v>
      </c>
      <c r="I18">
        <v>233</v>
      </c>
      <c r="J18">
        <v>715</v>
      </c>
      <c r="K18">
        <v>3776</v>
      </c>
      <c r="L18">
        <v>4884</v>
      </c>
      <c r="M18">
        <v>0</v>
      </c>
      <c r="N18" s="3" t="s">
        <v>1375</v>
      </c>
      <c r="O18" s="3" t="s">
        <v>1376</v>
      </c>
    </row>
    <row r="19" spans="1:15" x14ac:dyDescent="0.25">
      <c r="A19" s="3" t="s">
        <v>86</v>
      </c>
      <c r="B19" s="3" t="s">
        <v>108</v>
      </c>
      <c r="C19" s="3">
        <f>SUM(prb_adultes_202302[[#This Row],[Visuel]:[Autres]])</f>
        <v>10331</v>
      </c>
      <c r="D19">
        <v>111</v>
      </c>
      <c r="E19">
        <v>51</v>
      </c>
      <c r="F19">
        <v>2083</v>
      </c>
      <c r="G19">
        <v>4726</v>
      </c>
      <c r="H19">
        <v>3047</v>
      </c>
      <c r="I19">
        <v>313</v>
      </c>
      <c r="J19">
        <v>935</v>
      </c>
      <c r="K19">
        <v>4920</v>
      </c>
      <c r="L19">
        <v>5411</v>
      </c>
      <c r="M19">
        <v>0</v>
      </c>
      <c r="N19" s="3" t="s">
        <v>1377</v>
      </c>
      <c r="O19" s="3" t="s">
        <v>1378</v>
      </c>
    </row>
    <row r="20" spans="1:15" x14ac:dyDescent="0.25">
      <c r="A20" s="3" t="s">
        <v>86</v>
      </c>
      <c r="B20" s="3" t="s">
        <v>111</v>
      </c>
      <c r="C20" s="3">
        <f>SUM(prb_adultes_202302[[#This Row],[Visuel]:[Autres]])</f>
        <v>37273</v>
      </c>
      <c r="D20">
        <v>438</v>
      </c>
      <c r="E20">
        <v>221</v>
      </c>
      <c r="F20">
        <v>5370</v>
      </c>
      <c r="G20">
        <v>16555</v>
      </c>
      <c r="H20">
        <v>13223</v>
      </c>
      <c r="I20">
        <v>1466</v>
      </c>
      <c r="J20">
        <v>3138</v>
      </c>
      <c r="K20">
        <v>18601</v>
      </c>
      <c r="L20">
        <v>18672</v>
      </c>
      <c r="M20">
        <v>0</v>
      </c>
      <c r="N20" s="3" t="s">
        <v>1379</v>
      </c>
      <c r="O20" s="3" t="s">
        <v>1380</v>
      </c>
    </row>
    <row r="21" spans="1:15" x14ac:dyDescent="0.25">
      <c r="A21" s="3" t="s">
        <v>86</v>
      </c>
      <c r="B21" s="3" t="s">
        <v>114</v>
      </c>
      <c r="C21" s="3">
        <f>SUM(prb_adultes_202302[[#This Row],[Visuel]:[Autres]])</f>
        <v>14932</v>
      </c>
      <c r="D21">
        <v>106</v>
      </c>
      <c r="E21">
        <v>72</v>
      </c>
      <c r="F21">
        <v>5541</v>
      </c>
      <c r="G21">
        <v>5999</v>
      </c>
      <c r="H21">
        <v>2663</v>
      </c>
      <c r="I21">
        <v>551</v>
      </c>
      <c r="J21">
        <v>988</v>
      </c>
      <c r="K21">
        <v>5585</v>
      </c>
      <c r="L21">
        <v>9347</v>
      </c>
      <c r="M21">
        <v>1800</v>
      </c>
      <c r="N21" s="3" t="s">
        <v>1381</v>
      </c>
      <c r="O21" s="3" t="s">
        <v>1382</v>
      </c>
    </row>
    <row r="22" spans="1:15" x14ac:dyDescent="0.25">
      <c r="A22" s="3" t="s">
        <v>86</v>
      </c>
      <c r="B22" s="3" t="s">
        <v>117</v>
      </c>
      <c r="C22" s="3">
        <f>SUM(prb_adultes_202302[[#This Row],[Visuel]:[Autres]])</f>
        <v>69274</v>
      </c>
      <c r="D22">
        <v>778</v>
      </c>
      <c r="E22">
        <v>397</v>
      </c>
      <c r="F22">
        <v>13410</v>
      </c>
      <c r="G22">
        <v>31523</v>
      </c>
      <c r="H22">
        <v>20945</v>
      </c>
      <c r="I22">
        <v>2221</v>
      </c>
      <c r="J22">
        <v>5770</v>
      </c>
      <c r="K22">
        <v>32388</v>
      </c>
      <c r="L22">
        <v>36886</v>
      </c>
      <c r="M22">
        <v>0</v>
      </c>
      <c r="N22" s="3" t="s">
        <v>1383</v>
      </c>
      <c r="O22" s="3" t="s">
        <v>1384</v>
      </c>
    </row>
    <row r="23" spans="1:15" x14ac:dyDescent="0.25">
      <c r="A23" s="3" t="s">
        <v>120</v>
      </c>
      <c r="B23" s="3" t="s">
        <v>121</v>
      </c>
      <c r="C23" s="3">
        <f>SUM(prb_adultes_202302[[#This Row],[Visuel]:[Autres]])</f>
        <v>7341</v>
      </c>
      <c r="D23">
        <v>78</v>
      </c>
      <c r="E23">
        <v>61</v>
      </c>
      <c r="F23">
        <v>3193</v>
      </c>
      <c r="G23">
        <v>2154</v>
      </c>
      <c r="H23">
        <v>1686</v>
      </c>
      <c r="I23">
        <v>169</v>
      </c>
      <c r="J23">
        <v>609</v>
      </c>
      <c r="K23">
        <v>3236</v>
      </c>
      <c r="L23">
        <v>4105</v>
      </c>
      <c r="M23">
        <v>282</v>
      </c>
      <c r="N23" s="3" t="s">
        <v>1385</v>
      </c>
      <c r="O23" s="3" t="s">
        <v>1386</v>
      </c>
    </row>
    <row r="24" spans="1:15" x14ac:dyDescent="0.25">
      <c r="A24" s="3" t="s">
        <v>120</v>
      </c>
      <c r="B24" s="3" t="s">
        <v>124</v>
      </c>
      <c r="C24" s="3">
        <f>SUM(prb_adultes_202302[[#This Row],[Visuel]:[Autres]])</f>
        <v>26774</v>
      </c>
      <c r="D24">
        <v>286</v>
      </c>
      <c r="E24">
        <v>172</v>
      </c>
      <c r="F24">
        <v>3800</v>
      </c>
      <c r="G24">
        <v>13261</v>
      </c>
      <c r="H24">
        <v>8701</v>
      </c>
      <c r="I24">
        <v>554</v>
      </c>
      <c r="J24">
        <v>1444</v>
      </c>
      <c r="K24">
        <v>11965</v>
      </c>
      <c r="L24">
        <v>14809</v>
      </c>
      <c r="M24">
        <v>323</v>
      </c>
      <c r="N24" s="3" t="s">
        <v>1387</v>
      </c>
      <c r="O24" s="3" t="s">
        <v>1388</v>
      </c>
    </row>
    <row r="25" spans="1:15" x14ac:dyDescent="0.25">
      <c r="A25" s="3" t="s">
        <v>120</v>
      </c>
      <c r="B25" s="3" t="s">
        <v>127</v>
      </c>
      <c r="C25" s="3">
        <f>SUM(prb_adultes_202302[[#This Row],[Visuel]:[Autres]])</f>
        <v>14477</v>
      </c>
      <c r="D25">
        <v>186</v>
      </c>
      <c r="E25">
        <v>87</v>
      </c>
      <c r="F25">
        <v>751</v>
      </c>
      <c r="G25">
        <v>8197</v>
      </c>
      <c r="H25">
        <v>4801</v>
      </c>
      <c r="I25">
        <v>455</v>
      </c>
      <c r="J25">
        <v>1220</v>
      </c>
      <c r="K25">
        <v>6976</v>
      </c>
      <c r="L25">
        <v>7501</v>
      </c>
      <c r="M25">
        <v>72</v>
      </c>
      <c r="N25" s="3" t="s">
        <v>1389</v>
      </c>
      <c r="O25" s="3" t="s">
        <v>1390</v>
      </c>
    </row>
    <row r="26" spans="1:15" x14ac:dyDescent="0.25">
      <c r="A26" s="3" t="s">
        <v>120</v>
      </c>
      <c r="B26" s="3" t="s">
        <v>130</v>
      </c>
      <c r="C26" s="3">
        <f>SUM(prb_adultes_202302[[#This Row],[Visuel]:[Autres]])</f>
        <v>5084</v>
      </c>
      <c r="D26">
        <v>48</v>
      </c>
      <c r="E26">
        <v>25</v>
      </c>
      <c r="F26">
        <v>31</v>
      </c>
      <c r="G26">
        <v>3425</v>
      </c>
      <c r="H26">
        <v>1386</v>
      </c>
      <c r="I26">
        <v>169</v>
      </c>
      <c r="J26">
        <v>556</v>
      </c>
      <c r="K26">
        <v>2520</v>
      </c>
      <c r="L26">
        <v>2564</v>
      </c>
      <c r="M26">
        <v>0</v>
      </c>
      <c r="N26" s="3" t="s">
        <v>1391</v>
      </c>
      <c r="O26" s="3" t="s">
        <v>1392</v>
      </c>
    </row>
    <row r="27" spans="1:15" x14ac:dyDescent="0.25">
      <c r="A27" s="3" t="s">
        <v>120</v>
      </c>
      <c r="B27" s="3" t="s">
        <v>133</v>
      </c>
      <c r="C27" s="3">
        <f>SUM(prb_adultes_202302[[#This Row],[Visuel]:[Autres]])</f>
        <v>2989</v>
      </c>
      <c r="D27">
        <v>38</v>
      </c>
      <c r="E27">
        <v>14</v>
      </c>
      <c r="F27">
        <v>5</v>
      </c>
      <c r="G27">
        <v>2120</v>
      </c>
      <c r="H27">
        <v>719</v>
      </c>
      <c r="I27">
        <v>93</v>
      </c>
      <c r="J27">
        <v>605</v>
      </c>
      <c r="K27">
        <v>1447</v>
      </c>
      <c r="L27">
        <v>1542</v>
      </c>
      <c r="M27">
        <v>0</v>
      </c>
      <c r="N27" s="3" t="s">
        <v>1393</v>
      </c>
      <c r="O27" s="3" t="s">
        <v>1394</v>
      </c>
    </row>
    <row r="28" spans="1:15" x14ac:dyDescent="0.25">
      <c r="A28" s="3" t="s">
        <v>120</v>
      </c>
      <c r="B28" s="3" t="s">
        <v>136</v>
      </c>
      <c r="C28" s="3">
        <f>SUM(prb_adultes_202302[[#This Row],[Visuel]:[Autres]])</f>
        <v>27541</v>
      </c>
      <c r="D28">
        <v>248</v>
      </c>
      <c r="E28">
        <v>110</v>
      </c>
      <c r="F28">
        <v>11171</v>
      </c>
      <c r="G28">
        <v>8365</v>
      </c>
      <c r="H28">
        <v>6315</v>
      </c>
      <c r="I28">
        <v>1332</v>
      </c>
      <c r="J28">
        <v>2324</v>
      </c>
      <c r="K28">
        <v>11829</v>
      </c>
      <c r="L28">
        <v>15712</v>
      </c>
      <c r="M28">
        <v>1123</v>
      </c>
      <c r="N28" s="3" t="s">
        <v>1395</v>
      </c>
      <c r="O28" s="3" t="s">
        <v>1396</v>
      </c>
    </row>
    <row r="29" spans="1:15" x14ac:dyDescent="0.25">
      <c r="A29" s="3" t="s">
        <v>139</v>
      </c>
      <c r="B29" s="3" t="s">
        <v>140</v>
      </c>
      <c r="C29" s="3">
        <f>SUM(prb_adultes_202302[[#This Row],[Visuel]:[Autres]])</f>
        <v>37775</v>
      </c>
      <c r="D29">
        <v>423</v>
      </c>
      <c r="E29">
        <v>262</v>
      </c>
      <c r="F29">
        <v>7357</v>
      </c>
      <c r="G29">
        <v>17333</v>
      </c>
      <c r="H29">
        <v>11570</v>
      </c>
      <c r="I29">
        <v>830</v>
      </c>
      <c r="J29">
        <v>2675</v>
      </c>
      <c r="K29">
        <v>16932</v>
      </c>
      <c r="L29">
        <v>20843</v>
      </c>
      <c r="M29">
        <v>643</v>
      </c>
      <c r="N29" s="3" t="s">
        <v>1397</v>
      </c>
      <c r="O29" s="3" t="s">
        <v>1398</v>
      </c>
    </row>
    <row r="30" spans="1:15" x14ac:dyDescent="0.25">
      <c r="A30" s="3" t="s">
        <v>139</v>
      </c>
      <c r="B30" s="3" t="s">
        <v>143</v>
      </c>
      <c r="C30" s="3">
        <f>SUM(prb_adultes_202302[[#This Row],[Visuel]:[Autres]])</f>
        <v>9606</v>
      </c>
      <c r="D30">
        <v>115</v>
      </c>
      <c r="E30">
        <v>49</v>
      </c>
      <c r="F30">
        <v>303</v>
      </c>
      <c r="G30">
        <v>5929</v>
      </c>
      <c r="H30">
        <v>2915</v>
      </c>
      <c r="I30">
        <v>295</v>
      </c>
      <c r="J30">
        <v>641</v>
      </c>
      <c r="K30">
        <v>4630</v>
      </c>
      <c r="L30">
        <v>4976</v>
      </c>
      <c r="M30">
        <v>33</v>
      </c>
      <c r="N30" s="3" t="s">
        <v>1399</v>
      </c>
      <c r="O30" s="3" t="s">
        <v>1400</v>
      </c>
    </row>
    <row r="31" spans="1:15" x14ac:dyDescent="0.25">
      <c r="A31" s="3" t="s">
        <v>139</v>
      </c>
      <c r="B31" s="3" t="s">
        <v>146</v>
      </c>
      <c r="C31" s="3">
        <f>SUM(prb_adultes_202302[[#This Row],[Visuel]:[Autres]])</f>
        <v>2792</v>
      </c>
      <c r="D31">
        <v>25</v>
      </c>
      <c r="E31">
        <v>11</v>
      </c>
      <c r="F31">
        <v>82</v>
      </c>
      <c r="G31">
        <v>1512</v>
      </c>
      <c r="H31">
        <v>1065</v>
      </c>
      <c r="I31">
        <v>97</v>
      </c>
      <c r="J31">
        <v>96</v>
      </c>
      <c r="K31">
        <v>1373</v>
      </c>
      <c r="L31">
        <v>1419</v>
      </c>
      <c r="M31">
        <v>1</v>
      </c>
      <c r="N31" s="3" t="s">
        <v>1401</v>
      </c>
      <c r="O31" s="3" t="s">
        <v>1402</v>
      </c>
    </row>
    <row r="32" spans="1:15" x14ac:dyDescent="0.25">
      <c r="A32" s="3" t="s">
        <v>139</v>
      </c>
      <c r="B32" s="3" t="s">
        <v>149</v>
      </c>
      <c r="C32" s="3">
        <f>SUM(prb_adultes_202302[[#This Row],[Visuel]:[Autres]])</f>
        <v>276</v>
      </c>
      <c r="D32">
        <v>4</v>
      </c>
      <c r="E32">
        <v>4</v>
      </c>
      <c r="F32">
        <v>11</v>
      </c>
      <c r="G32">
        <v>144</v>
      </c>
      <c r="H32">
        <v>108</v>
      </c>
      <c r="I32">
        <v>5</v>
      </c>
      <c r="J32">
        <v>17</v>
      </c>
      <c r="K32">
        <v>110</v>
      </c>
      <c r="L32">
        <v>166</v>
      </c>
      <c r="M32">
        <v>0</v>
      </c>
      <c r="N32" s="3" t="s">
        <v>1403</v>
      </c>
      <c r="O32" s="3" t="s">
        <v>1404</v>
      </c>
    </row>
    <row r="33" spans="1:15" x14ac:dyDescent="0.25">
      <c r="A33" s="3" t="s">
        <v>139</v>
      </c>
      <c r="B33" s="3" t="s">
        <v>152</v>
      </c>
      <c r="C33" s="3">
        <f>SUM(prb_adultes_202302[[#This Row],[Visuel]:[Autres]])</f>
        <v>738</v>
      </c>
      <c r="D33">
        <v>7</v>
      </c>
      <c r="E33">
        <v>4</v>
      </c>
      <c r="F33">
        <v>0</v>
      </c>
      <c r="G33">
        <v>437</v>
      </c>
      <c r="H33">
        <v>258</v>
      </c>
      <c r="I33">
        <v>32</v>
      </c>
      <c r="J33">
        <v>70</v>
      </c>
      <c r="K33">
        <v>372</v>
      </c>
      <c r="L33">
        <v>366</v>
      </c>
      <c r="M33">
        <v>0</v>
      </c>
      <c r="N33" s="3" t="s">
        <v>1405</v>
      </c>
      <c r="O33" s="3" t="s">
        <v>1406</v>
      </c>
    </row>
    <row r="34" spans="1:15" x14ac:dyDescent="0.25">
      <c r="A34" s="3" t="s">
        <v>139</v>
      </c>
      <c r="B34" s="3" t="s">
        <v>155</v>
      </c>
      <c r="C34" s="3">
        <f>SUM(prb_adultes_202302[[#This Row],[Visuel]:[Autres]])</f>
        <v>956</v>
      </c>
      <c r="D34">
        <v>7</v>
      </c>
      <c r="E34">
        <v>3</v>
      </c>
      <c r="F34">
        <v>6</v>
      </c>
      <c r="G34">
        <v>720</v>
      </c>
      <c r="H34">
        <v>197</v>
      </c>
      <c r="I34">
        <v>23</v>
      </c>
      <c r="J34">
        <v>94</v>
      </c>
      <c r="K34">
        <v>454</v>
      </c>
      <c r="L34">
        <v>502</v>
      </c>
      <c r="M34">
        <v>0</v>
      </c>
      <c r="N34" s="3" t="s">
        <v>1407</v>
      </c>
      <c r="O34" s="3" t="s">
        <v>1408</v>
      </c>
    </row>
    <row r="35" spans="1:15" x14ac:dyDescent="0.25">
      <c r="A35" s="3" t="s">
        <v>139</v>
      </c>
      <c r="B35" s="3" t="s">
        <v>158</v>
      </c>
      <c r="C35" s="3">
        <f>SUM(prb_adultes_202302[[#This Row],[Visuel]:[Autres]])</f>
        <v>1068</v>
      </c>
      <c r="D35">
        <v>8</v>
      </c>
      <c r="E35">
        <v>10</v>
      </c>
      <c r="F35">
        <v>3</v>
      </c>
      <c r="G35">
        <v>719</v>
      </c>
      <c r="H35">
        <v>290</v>
      </c>
      <c r="I35">
        <v>38</v>
      </c>
      <c r="J35">
        <v>88</v>
      </c>
      <c r="K35">
        <v>577</v>
      </c>
      <c r="L35">
        <v>491</v>
      </c>
      <c r="M35">
        <v>0</v>
      </c>
      <c r="N35" s="3" t="s">
        <v>1409</v>
      </c>
      <c r="O35" s="3" t="s">
        <v>1410</v>
      </c>
    </row>
    <row r="36" spans="1:15" x14ac:dyDescent="0.25">
      <c r="A36" s="3" t="s">
        <v>139</v>
      </c>
      <c r="B36" s="3" t="s">
        <v>161</v>
      </c>
      <c r="C36" s="3">
        <f>SUM(prb_adultes_202302[[#This Row],[Visuel]:[Autres]])</f>
        <v>362</v>
      </c>
      <c r="D36">
        <v>1</v>
      </c>
      <c r="E36">
        <v>1</v>
      </c>
      <c r="F36">
        <v>0</v>
      </c>
      <c r="G36">
        <v>260</v>
      </c>
      <c r="H36">
        <v>87</v>
      </c>
      <c r="I36">
        <v>13</v>
      </c>
      <c r="J36">
        <v>52</v>
      </c>
      <c r="K36">
        <v>181</v>
      </c>
      <c r="L36">
        <v>181</v>
      </c>
      <c r="M36">
        <v>0</v>
      </c>
      <c r="N36" s="3" t="s">
        <v>1411</v>
      </c>
      <c r="O36" s="3" t="s">
        <v>1412</v>
      </c>
    </row>
    <row r="37" spans="1:15" x14ac:dyDescent="0.25">
      <c r="A37" s="3" t="s">
        <v>139</v>
      </c>
      <c r="B37" s="3" t="s">
        <v>164</v>
      </c>
      <c r="C37" s="3">
        <f>SUM(prb_adultes_202302[[#This Row],[Visuel]:[Autres]])</f>
        <v>1141</v>
      </c>
      <c r="D37">
        <v>13</v>
      </c>
      <c r="E37">
        <v>5</v>
      </c>
      <c r="F37">
        <v>2</v>
      </c>
      <c r="G37">
        <v>820</v>
      </c>
      <c r="H37">
        <v>259</v>
      </c>
      <c r="I37">
        <v>42</v>
      </c>
      <c r="J37">
        <v>217</v>
      </c>
      <c r="K37">
        <v>589</v>
      </c>
      <c r="L37">
        <v>552</v>
      </c>
      <c r="M37">
        <v>0</v>
      </c>
      <c r="N37" s="3" t="s">
        <v>1413</v>
      </c>
      <c r="O37" s="3" t="s">
        <v>1414</v>
      </c>
    </row>
    <row r="38" spans="1:15" x14ac:dyDescent="0.25">
      <c r="A38" s="3" t="s">
        <v>139</v>
      </c>
      <c r="B38" s="3" t="s">
        <v>167</v>
      </c>
      <c r="C38" s="3">
        <f>SUM(prb_adultes_202302[[#This Row],[Visuel]:[Autres]])</f>
        <v>204</v>
      </c>
      <c r="D38">
        <v>5</v>
      </c>
      <c r="E38">
        <v>1</v>
      </c>
      <c r="F38">
        <v>0</v>
      </c>
      <c r="G38">
        <v>134</v>
      </c>
      <c r="H38">
        <v>54</v>
      </c>
      <c r="I38">
        <v>10</v>
      </c>
      <c r="J38">
        <v>52</v>
      </c>
      <c r="K38">
        <v>104</v>
      </c>
      <c r="L38">
        <v>100</v>
      </c>
      <c r="M38">
        <v>0</v>
      </c>
      <c r="N38" s="3" t="s">
        <v>1415</v>
      </c>
      <c r="O38" s="3" t="s">
        <v>1416</v>
      </c>
    </row>
    <row r="39" spans="1:15" x14ac:dyDescent="0.25">
      <c r="A39" s="3" t="s">
        <v>139</v>
      </c>
      <c r="B39" s="3" t="s">
        <v>170</v>
      </c>
      <c r="C39" s="3">
        <f>SUM(prb_adultes_202302[[#This Row],[Visuel]:[Autres]])</f>
        <v>29288</v>
      </c>
      <c r="D39">
        <v>276</v>
      </c>
      <c r="E39">
        <v>119</v>
      </c>
      <c r="F39">
        <v>11187</v>
      </c>
      <c r="G39">
        <v>9514</v>
      </c>
      <c r="H39">
        <v>6805</v>
      </c>
      <c r="I39">
        <v>1387</v>
      </c>
      <c r="J39">
        <v>2756</v>
      </c>
      <c r="K39">
        <v>12651</v>
      </c>
      <c r="L39">
        <v>16637</v>
      </c>
      <c r="M39">
        <v>1123</v>
      </c>
      <c r="N39" s="3" t="s">
        <v>1417</v>
      </c>
      <c r="O39" s="3" t="s">
        <v>1418</v>
      </c>
    </row>
    <row r="40" spans="1:15" x14ac:dyDescent="0.25">
      <c r="A40" s="3" t="s">
        <v>173</v>
      </c>
      <c r="B40" s="3" t="s">
        <v>174</v>
      </c>
      <c r="C40" s="3">
        <f>SUM(prb_adultes_202302[[#This Row],[Visuel]:[Autres]])</f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5</v>
      </c>
      <c r="L40">
        <v>4</v>
      </c>
      <c r="M40">
        <v>7</v>
      </c>
      <c r="N40" s="3" t="s">
        <v>1419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SUM(prb_adultes_202302[[#This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2</v>
      </c>
      <c r="K41">
        <v>14</v>
      </c>
      <c r="L41">
        <v>24</v>
      </c>
      <c r="M41">
        <v>29</v>
      </c>
      <c r="N41" s="3" t="s">
        <v>1420</v>
      </c>
      <c r="O41" s="3" t="s">
        <v>1421</v>
      </c>
    </row>
    <row r="42" spans="1:15" x14ac:dyDescent="0.25">
      <c r="A42" s="3" t="s">
        <v>173</v>
      </c>
      <c r="B42" s="3" t="s">
        <v>180</v>
      </c>
      <c r="C42" s="3">
        <f>SUM(prb_adultes_202302[[#This Row],[Visuel]:[Autres]])</f>
        <v>41</v>
      </c>
      <c r="D42">
        <v>0</v>
      </c>
      <c r="E42">
        <v>0</v>
      </c>
      <c r="F42">
        <v>0</v>
      </c>
      <c r="G42">
        <v>0</v>
      </c>
      <c r="H42">
        <v>2</v>
      </c>
      <c r="I42">
        <v>39</v>
      </c>
      <c r="J42">
        <v>2</v>
      </c>
      <c r="K42">
        <v>13</v>
      </c>
      <c r="L42">
        <v>28</v>
      </c>
      <c r="M42">
        <v>29</v>
      </c>
      <c r="N42" s="3" t="s">
        <v>1422</v>
      </c>
      <c r="O42" s="3" t="s">
        <v>1423</v>
      </c>
    </row>
    <row r="43" spans="1:15" x14ac:dyDescent="0.25">
      <c r="A43" s="3" t="s">
        <v>173</v>
      </c>
      <c r="B43" s="3" t="s">
        <v>183</v>
      </c>
      <c r="C43" s="3">
        <f>SUM(prb_adultes_202302[[#This Row],[Visuel]:[Autres]])</f>
        <v>148</v>
      </c>
      <c r="D43">
        <v>0</v>
      </c>
      <c r="E43">
        <v>0</v>
      </c>
      <c r="F43">
        <v>0</v>
      </c>
      <c r="G43">
        <v>6</v>
      </c>
      <c r="H43">
        <v>9</v>
      </c>
      <c r="I43">
        <v>133</v>
      </c>
      <c r="J43">
        <v>6</v>
      </c>
      <c r="K43">
        <v>72</v>
      </c>
      <c r="L43">
        <v>76</v>
      </c>
      <c r="M43">
        <v>90</v>
      </c>
      <c r="N43" s="3" t="s">
        <v>1424</v>
      </c>
      <c r="O43" s="3" t="s">
        <v>1425</v>
      </c>
    </row>
    <row r="44" spans="1:15" x14ac:dyDescent="0.25">
      <c r="A44" s="3" t="s">
        <v>173</v>
      </c>
      <c r="B44" s="3" t="s">
        <v>186</v>
      </c>
      <c r="C44" s="3">
        <f>SUM(prb_adultes_202302[[#This Row],[Visuel]:[Autres]])</f>
        <v>322</v>
      </c>
      <c r="D44">
        <v>1</v>
      </c>
      <c r="E44">
        <v>0</v>
      </c>
      <c r="F44">
        <v>4</v>
      </c>
      <c r="G44">
        <v>21</v>
      </c>
      <c r="H44">
        <v>21</v>
      </c>
      <c r="I44">
        <v>275</v>
      </c>
      <c r="J44">
        <v>28</v>
      </c>
      <c r="K44">
        <v>130</v>
      </c>
      <c r="L44">
        <v>192</v>
      </c>
      <c r="M44">
        <v>198</v>
      </c>
      <c r="N44" s="3" t="s">
        <v>1426</v>
      </c>
      <c r="O44" s="3" t="s">
        <v>1427</v>
      </c>
    </row>
    <row r="45" spans="1:15" x14ac:dyDescent="0.25">
      <c r="A45" s="3" t="s">
        <v>173</v>
      </c>
      <c r="B45" s="3" t="s">
        <v>189</v>
      </c>
      <c r="C45" s="3">
        <f>SUM(prb_adultes_202302[[#This Row],[Visuel]:[Autres]])</f>
        <v>8979</v>
      </c>
      <c r="D45">
        <v>86</v>
      </c>
      <c r="E45">
        <v>64</v>
      </c>
      <c r="F45">
        <v>2176</v>
      </c>
      <c r="G45">
        <v>3890</v>
      </c>
      <c r="H45">
        <v>2275</v>
      </c>
      <c r="I45">
        <v>488</v>
      </c>
      <c r="J45">
        <v>1138</v>
      </c>
      <c r="K45">
        <v>3531</v>
      </c>
      <c r="L45">
        <v>5448</v>
      </c>
      <c r="M45">
        <v>1447</v>
      </c>
      <c r="N45" s="3" t="s">
        <v>1428</v>
      </c>
      <c r="O45" s="3" t="s">
        <v>1429</v>
      </c>
    </row>
    <row r="46" spans="1:15" x14ac:dyDescent="0.25">
      <c r="A46" s="3" t="s">
        <v>173</v>
      </c>
      <c r="B46" s="3" t="s">
        <v>192</v>
      </c>
      <c r="C46" s="3">
        <f>SUM(prb_adultes_202302[[#This Row],[Visuel]:[Autres]])</f>
        <v>74669</v>
      </c>
      <c r="D46">
        <v>797</v>
      </c>
      <c r="E46">
        <v>405</v>
      </c>
      <c r="F46">
        <v>16771</v>
      </c>
      <c r="G46">
        <v>33605</v>
      </c>
      <c r="H46">
        <v>21301</v>
      </c>
      <c r="I46">
        <v>1790</v>
      </c>
      <c r="J46">
        <v>5582</v>
      </c>
      <c r="K46">
        <v>34208</v>
      </c>
      <c r="L46">
        <v>40461</v>
      </c>
      <c r="M46">
        <v>0</v>
      </c>
      <c r="N46" s="3" t="s">
        <v>1430</v>
      </c>
      <c r="O46" s="3" t="s">
        <v>1431</v>
      </c>
    </row>
    <row r="47" spans="1:15" x14ac:dyDescent="0.25">
      <c r="A47" s="3" t="s">
        <v>195</v>
      </c>
      <c r="B47" s="3" t="s">
        <v>53</v>
      </c>
      <c r="C47" s="3">
        <f>SUM(prb_adultes_202302[[#This Row],[Visuel]:[Autres]])</f>
        <v>884</v>
      </c>
      <c r="D47">
        <v>884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380</v>
      </c>
      <c r="L47">
        <v>504</v>
      </c>
      <c r="M47">
        <v>5</v>
      </c>
      <c r="N47" s="3" t="s">
        <v>1432</v>
      </c>
      <c r="O47" s="3" t="s">
        <v>1433</v>
      </c>
    </row>
    <row r="48" spans="1:15" x14ac:dyDescent="0.25">
      <c r="A48" s="3" t="s">
        <v>195</v>
      </c>
      <c r="B48" s="3" t="s">
        <v>198</v>
      </c>
      <c r="C48" s="3">
        <f>SUM(prb_adultes_202302[[#This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71</v>
      </c>
      <c r="K48">
        <v>253</v>
      </c>
      <c r="L48">
        <v>216</v>
      </c>
      <c r="M48">
        <v>4</v>
      </c>
      <c r="N48" s="3" t="s">
        <v>1434</v>
      </c>
      <c r="O48" s="3" t="s">
        <v>1435</v>
      </c>
    </row>
    <row r="49" spans="1:15" x14ac:dyDescent="0.25">
      <c r="A49" s="3" t="s">
        <v>195</v>
      </c>
      <c r="B49" s="3" t="s">
        <v>201</v>
      </c>
      <c r="C49" s="3">
        <f>SUM(prb_adultes_202302[[#This Row],[Visuel]:[Autres]])</f>
        <v>18951</v>
      </c>
      <c r="D49">
        <v>0</v>
      </c>
      <c r="E49">
        <v>0</v>
      </c>
      <c r="F49">
        <v>18951</v>
      </c>
      <c r="G49">
        <v>0</v>
      </c>
      <c r="H49">
        <v>0</v>
      </c>
      <c r="I49">
        <v>0</v>
      </c>
      <c r="J49">
        <v>839</v>
      </c>
      <c r="K49">
        <v>8780</v>
      </c>
      <c r="L49">
        <v>10171</v>
      </c>
      <c r="M49">
        <v>505</v>
      </c>
      <c r="N49" s="3" t="s">
        <v>1436</v>
      </c>
      <c r="O49" s="3" t="s">
        <v>1437</v>
      </c>
    </row>
    <row r="50" spans="1:15" x14ac:dyDescent="0.25">
      <c r="A50" s="3" t="s">
        <v>195</v>
      </c>
      <c r="B50" s="3" t="s">
        <v>204</v>
      </c>
      <c r="C50" s="3">
        <f>SUM(prb_adultes_202302[[#This Row],[Visuel]:[Autres]])</f>
        <v>37522</v>
      </c>
      <c r="D50">
        <v>0</v>
      </c>
      <c r="E50">
        <v>0</v>
      </c>
      <c r="F50">
        <v>0</v>
      </c>
      <c r="G50">
        <v>37522</v>
      </c>
      <c r="H50">
        <v>0</v>
      </c>
      <c r="I50">
        <v>0</v>
      </c>
      <c r="J50">
        <v>3230</v>
      </c>
      <c r="K50">
        <v>15545</v>
      </c>
      <c r="L50">
        <v>21977</v>
      </c>
      <c r="M50">
        <v>687</v>
      </c>
      <c r="N50" s="3" t="s">
        <v>1438</v>
      </c>
      <c r="O50" s="3" t="s">
        <v>1439</v>
      </c>
    </row>
    <row r="51" spans="1:15" x14ac:dyDescent="0.25">
      <c r="A51" s="3" t="s">
        <v>195</v>
      </c>
      <c r="B51" s="3" t="s">
        <v>57</v>
      </c>
      <c r="C51" s="3">
        <f>SUM(prb_adultes_202302[[#This Row],[Visuel]:[Autres]])</f>
        <v>23608</v>
      </c>
      <c r="D51">
        <v>0</v>
      </c>
      <c r="E51">
        <v>0</v>
      </c>
      <c r="F51">
        <v>0</v>
      </c>
      <c r="G51">
        <v>0</v>
      </c>
      <c r="H51">
        <v>23608</v>
      </c>
      <c r="I51">
        <v>0</v>
      </c>
      <c r="J51">
        <v>2295</v>
      </c>
      <c r="K51">
        <v>11748</v>
      </c>
      <c r="L51">
        <v>11860</v>
      </c>
      <c r="M51">
        <v>193</v>
      </c>
      <c r="N51" s="3" t="s">
        <v>1440</v>
      </c>
      <c r="O51" s="3" t="s">
        <v>1441</v>
      </c>
    </row>
    <row r="52" spans="1:15" x14ac:dyDescent="0.25">
      <c r="A52" s="3" t="s">
        <v>195</v>
      </c>
      <c r="B52" s="3" t="s">
        <v>58</v>
      </c>
      <c r="C52" s="3">
        <f>SUM(prb_adultes_202302[[#This Row],[Visuel]:[Autres]])</f>
        <v>2772</v>
      </c>
      <c r="D52">
        <v>0</v>
      </c>
      <c r="E52">
        <v>0</v>
      </c>
      <c r="F52">
        <v>0</v>
      </c>
      <c r="G52">
        <v>0</v>
      </c>
      <c r="H52">
        <v>0</v>
      </c>
      <c r="I52">
        <v>2772</v>
      </c>
      <c r="J52">
        <v>200</v>
      </c>
      <c r="K52">
        <v>1267</v>
      </c>
      <c r="L52">
        <v>1505</v>
      </c>
      <c r="M52">
        <v>406</v>
      </c>
      <c r="N52" s="3" t="s">
        <v>1442</v>
      </c>
      <c r="O52" s="3" t="s">
        <v>1443</v>
      </c>
    </row>
    <row r="53" spans="1:15" x14ac:dyDescent="0.25">
      <c r="A53" s="3" t="s">
        <v>13</v>
      </c>
      <c r="B53" s="3" t="s">
        <v>14</v>
      </c>
      <c r="C53" s="3">
        <f>SUM(prb_adultes_202302[[#This Row],[Visuel]:[Autres]])</f>
        <v>2742</v>
      </c>
      <c r="D53">
        <v>19</v>
      </c>
      <c r="E53">
        <v>11</v>
      </c>
      <c r="F53">
        <v>719</v>
      </c>
      <c r="G53">
        <v>1136</v>
      </c>
      <c r="H53">
        <v>783</v>
      </c>
      <c r="I53">
        <v>74</v>
      </c>
      <c r="J53">
        <v>11</v>
      </c>
      <c r="K53">
        <v>1220</v>
      </c>
      <c r="L53">
        <v>1522</v>
      </c>
      <c r="M53">
        <v>55</v>
      </c>
      <c r="N53" s="3" t="s">
        <v>1444</v>
      </c>
      <c r="O53" s="3" t="s">
        <v>1445</v>
      </c>
    </row>
    <row r="54" spans="1:15" x14ac:dyDescent="0.25">
      <c r="A54" s="3" t="s">
        <v>13</v>
      </c>
      <c r="B54" s="3" t="s">
        <v>15</v>
      </c>
      <c r="C54" s="3">
        <f>SUM(prb_adultes_202302[[#This Row],[Visuel]:[Autres]])</f>
        <v>3383</v>
      </c>
      <c r="D54">
        <v>32</v>
      </c>
      <c r="E54">
        <v>18</v>
      </c>
      <c r="F54">
        <v>873</v>
      </c>
      <c r="G54">
        <v>1316</v>
      </c>
      <c r="H54">
        <v>1031</v>
      </c>
      <c r="I54">
        <v>113</v>
      </c>
      <c r="J54">
        <v>20</v>
      </c>
      <c r="K54">
        <v>1562</v>
      </c>
      <c r="L54">
        <v>1821</v>
      </c>
      <c r="M54">
        <v>91</v>
      </c>
      <c r="N54" s="3" t="s">
        <v>1446</v>
      </c>
      <c r="O54" s="3" t="s">
        <v>1447</v>
      </c>
    </row>
    <row r="55" spans="1:15" x14ac:dyDescent="0.25">
      <c r="A55" s="3" t="s">
        <v>13</v>
      </c>
      <c r="B55" s="3" t="s">
        <v>16</v>
      </c>
      <c r="C55" s="3">
        <f>SUM(prb_adultes_202302[[#This Row],[Visuel]:[Autres]])</f>
        <v>6874</v>
      </c>
      <c r="D55">
        <v>74</v>
      </c>
      <c r="E55">
        <v>29</v>
      </c>
      <c r="F55">
        <v>1491</v>
      </c>
      <c r="G55">
        <v>3425</v>
      </c>
      <c r="H55">
        <v>1613</v>
      </c>
      <c r="I55">
        <v>242</v>
      </c>
      <c r="J55">
        <v>204</v>
      </c>
      <c r="K55">
        <v>3010</v>
      </c>
      <c r="L55">
        <v>3864</v>
      </c>
      <c r="M55">
        <v>108</v>
      </c>
      <c r="N55" s="3" t="s">
        <v>1448</v>
      </c>
      <c r="O55" s="3" t="s">
        <v>1449</v>
      </c>
    </row>
    <row r="56" spans="1:15" x14ac:dyDescent="0.25">
      <c r="A56" s="3" t="s">
        <v>13</v>
      </c>
      <c r="B56" s="3" t="s">
        <v>17</v>
      </c>
      <c r="C56" s="3">
        <f>SUM(prb_adultes_202302[[#This Row],[Visuel]:[Autres]])</f>
        <v>4114</v>
      </c>
      <c r="D56">
        <v>34</v>
      </c>
      <c r="E56">
        <v>22</v>
      </c>
      <c r="F56">
        <v>954</v>
      </c>
      <c r="G56">
        <v>1855</v>
      </c>
      <c r="H56">
        <v>1131</v>
      </c>
      <c r="I56">
        <v>118</v>
      </c>
      <c r="J56">
        <v>67</v>
      </c>
      <c r="K56">
        <v>1912</v>
      </c>
      <c r="L56">
        <v>2202</v>
      </c>
      <c r="M56">
        <v>64</v>
      </c>
      <c r="N56" s="3" t="s">
        <v>1450</v>
      </c>
      <c r="O56" s="3" t="s">
        <v>1451</v>
      </c>
    </row>
    <row r="57" spans="1:15" x14ac:dyDescent="0.25">
      <c r="A57" s="3" t="s">
        <v>13</v>
      </c>
      <c r="B57" s="3" t="s">
        <v>18</v>
      </c>
      <c r="C57" s="3">
        <f>SUM(prb_adultes_202302[[#This Row],[Visuel]:[Autres]])</f>
        <v>6132</v>
      </c>
      <c r="D57">
        <v>64</v>
      </c>
      <c r="E57">
        <v>32</v>
      </c>
      <c r="F57">
        <v>1546</v>
      </c>
      <c r="G57">
        <v>2602</v>
      </c>
      <c r="H57">
        <v>1676</v>
      </c>
      <c r="I57">
        <v>212</v>
      </c>
      <c r="J57">
        <v>215</v>
      </c>
      <c r="K57">
        <v>2768</v>
      </c>
      <c r="L57">
        <v>3364</v>
      </c>
      <c r="M57">
        <v>130</v>
      </c>
      <c r="N57" s="3" t="s">
        <v>1452</v>
      </c>
      <c r="O57" s="3" t="s">
        <v>1453</v>
      </c>
    </row>
    <row r="58" spans="1:15" x14ac:dyDescent="0.25">
      <c r="A58" s="3" t="s">
        <v>13</v>
      </c>
      <c r="B58" s="3" t="s">
        <v>19</v>
      </c>
      <c r="C58" s="3">
        <f>SUM(prb_adultes_202302[[#This Row],[Visuel]:[Autres]])</f>
        <v>20840</v>
      </c>
      <c r="D58">
        <v>237</v>
      </c>
      <c r="E58">
        <v>143</v>
      </c>
      <c r="F58">
        <v>3519</v>
      </c>
      <c r="G58">
        <v>10547</v>
      </c>
      <c r="H58">
        <v>5756</v>
      </c>
      <c r="I58">
        <v>638</v>
      </c>
      <c r="J58">
        <v>4431</v>
      </c>
      <c r="K58">
        <v>8978</v>
      </c>
      <c r="L58">
        <v>11862</v>
      </c>
      <c r="M58">
        <v>390</v>
      </c>
      <c r="N58" s="3" t="s">
        <v>1454</v>
      </c>
      <c r="O58" s="3" t="s">
        <v>1455</v>
      </c>
    </row>
    <row r="59" spans="1:15" x14ac:dyDescent="0.25">
      <c r="A59" s="3" t="s">
        <v>13</v>
      </c>
      <c r="B59" s="3" t="s">
        <v>20</v>
      </c>
      <c r="C59" s="3">
        <f>SUM(prb_adultes_202302[[#This Row],[Visuel]:[Autres]])</f>
        <v>3979</v>
      </c>
      <c r="D59">
        <v>44</v>
      </c>
      <c r="E59">
        <v>24</v>
      </c>
      <c r="F59">
        <v>912</v>
      </c>
      <c r="G59">
        <v>1670</v>
      </c>
      <c r="H59">
        <v>1159</v>
      </c>
      <c r="I59">
        <v>170</v>
      </c>
      <c r="J59">
        <v>192</v>
      </c>
      <c r="K59">
        <v>1872</v>
      </c>
      <c r="L59">
        <v>2107</v>
      </c>
      <c r="M59">
        <v>85</v>
      </c>
      <c r="N59" s="3" t="s">
        <v>1456</v>
      </c>
      <c r="O59" s="3" t="s">
        <v>1457</v>
      </c>
    </row>
    <row r="60" spans="1:15" x14ac:dyDescent="0.25">
      <c r="A60" s="3" t="s">
        <v>13</v>
      </c>
      <c r="B60" s="3" t="s">
        <v>21</v>
      </c>
      <c r="C60" s="3">
        <f>SUM(prb_adultes_202302[[#This Row],[Visuel]:[Autres]])</f>
        <v>1533</v>
      </c>
      <c r="D60">
        <v>18</v>
      </c>
      <c r="E60">
        <v>8</v>
      </c>
      <c r="F60">
        <v>429</v>
      </c>
      <c r="G60">
        <v>568</v>
      </c>
      <c r="H60">
        <v>448</v>
      </c>
      <c r="I60">
        <v>62</v>
      </c>
      <c r="J60">
        <v>7</v>
      </c>
      <c r="K60">
        <v>706</v>
      </c>
      <c r="L60">
        <v>827</v>
      </c>
      <c r="M60">
        <v>21</v>
      </c>
      <c r="N60" s="3" t="s">
        <v>1458</v>
      </c>
      <c r="O60" s="3" t="s">
        <v>1459</v>
      </c>
    </row>
    <row r="61" spans="1:15" x14ac:dyDescent="0.25">
      <c r="A61" s="3" t="s">
        <v>13</v>
      </c>
      <c r="B61" s="3" t="s">
        <v>22</v>
      </c>
      <c r="C61" s="3">
        <f>SUM(prb_adultes_202302[[#This Row],[Visuel]:[Autres]])</f>
        <v>860</v>
      </c>
      <c r="D61">
        <v>11</v>
      </c>
      <c r="E61">
        <v>5</v>
      </c>
      <c r="F61">
        <v>235</v>
      </c>
      <c r="G61">
        <v>328</v>
      </c>
      <c r="H61">
        <v>256</v>
      </c>
      <c r="I61">
        <v>25</v>
      </c>
      <c r="J61">
        <v>5</v>
      </c>
      <c r="K61">
        <v>373</v>
      </c>
      <c r="L61">
        <v>487</v>
      </c>
      <c r="M61">
        <v>12</v>
      </c>
      <c r="N61" s="3" t="s">
        <v>1460</v>
      </c>
      <c r="O61" s="3" t="s">
        <v>1461</v>
      </c>
    </row>
    <row r="62" spans="1:15" x14ac:dyDescent="0.25">
      <c r="A62" s="3" t="s">
        <v>13</v>
      </c>
      <c r="B62" s="3" t="s">
        <v>23</v>
      </c>
      <c r="C62" s="3">
        <f>SUM(prb_adultes_202302[[#This Row],[Visuel]:[Autres]])</f>
        <v>236</v>
      </c>
      <c r="D62">
        <v>3</v>
      </c>
      <c r="E62">
        <v>0</v>
      </c>
      <c r="F62">
        <v>45</v>
      </c>
      <c r="G62">
        <v>102</v>
      </c>
      <c r="H62">
        <v>73</v>
      </c>
      <c r="I62">
        <v>13</v>
      </c>
      <c r="J62">
        <v>1</v>
      </c>
      <c r="K62">
        <v>87</v>
      </c>
      <c r="L62">
        <v>149</v>
      </c>
      <c r="M62">
        <v>1</v>
      </c>
      <c r="N62" s="3" t="s">
        <v>1462</v>
      </c>
      <c r="O62" s="3" t="s">
        <v>1463</v>
      </c>
    </row>
    <row r="63" spans="1:15" x14ac:dyDescent="0.25">
      <c r="A63" s="3" t="s">
        <v>13</v>
      </c>
      <c r="B63" s="3" t="s">
        <v>24</v>
      </c>
      <c r="C63" s="3">
        <f>SUM(prb_adultes_202302[[#This Row],[Visuel]:[Autres]])</f>
        <v>1479</v>
      </c>
      <c r="D63">
        <v>20</v>
      </c>
      <c r="E63">
        <v>8</v>
      </c>
      <c r="F63">
        <v>394</v>
      </c>
      <c r="G63">
        <v>526</v>
      </c>
      <c r="H63">
        <v>480</v>
      </c>
      <c r="I63">
        <v>51</v>
      </c>
      <c r="J63">
        <v>10</v>
      </c>
      <c r="K63">
        <v>683</v>
      </c>
      <c r="L63">
        <v>796</v>
      </c>
      <c r="M63">
        <v>25</v>
      </c>
      <c r="N63" s="3" t="s">
        <v>1464</v>
      </c>
      <c r="O63" s="3" t="s">
        <v>1465</v>
      </c>
    </row>
    <row r="64" spans="1:15" x14ac:dyDescent="0.25">
      <c r="A64" s="3" t="s">
        <v>13</v>
      </c>
      <c r="B64" s="3" t="s">
        <v>25</v>
      </c>
      <c r="C64" s="3">
        <f>SUM(prb_adultes_202302[[#This Row],[Visuel]:[Autres]])</f>
        <v>3814</v>
      </c>
      <c r="D64">
        <v>33</v>
      </c>
      <c r="E64">
        <v>15</v>
      </c>
      <c r="F64">
        <v>1113</v>
      </c>
      <c r="G64">
        <v>1509</v>
      </c>
      <c r="H64">
        <v>1003</v>
      </c>
      <c r="I64">
        <v>141</v>
      </c>
      <c r="J64">
        <v>42</v>
      </c>
      <c r="K64">
        <v>1759</v>
      </c>
      <c r="L64">
        <v>2055</v>
      </c>
      <c r="M64">
        <v>77</v>
      </c>
      <c r="N64" s="3" t="s">
        <v>1466</v>
      </c>
      <c r="O64" s="3" t="s">
        <v>1467</v>
      </c>
    </row>
    <row r="65" spans="1:15" x14ac:dyDescent="0.25">
      <c r="A65" s="3" t="s">
        <v>13</v>
      </c>
      <c r="B65" s="3" t="s">
        <v>26</v>
      </c>
      <c r="C65" s="3">
        <f>SUM(prb_adultes_202302[[#This Row],[Visuel]:[Autres]])</f>
        <v>3019</v>
      </c>
      <c r="D65">
        <v>32</v>
      </c>
      <c r="E65">
        <v>22</v>
      </c>
      <c r="F65">
        <v>740</v>
      </c>
      <c r="G65">
        <v>1271</v>
      </c>
      <c r="H65">
        <v>861</v>
      </c>
      <c r="I65">
        <v>93</v>
      </c>
      <c r="J65">
        <v>582</v>
      </c>
      <c r="K65">
        <v>1383</v>
      </c>
      <c r="L65">
        <v>1636</v>
      </c>
      <c r="M65">
        <v>101</v>
      </c>
      <c r="N65" s="3" t="s">
        <v>1468</v>
      </c>
      <c r="O65" s="3" t="s">
        <v>1469</v>
      </c>
    </row>
    <row r="66" spans="1:15" x14ac:dyDescent="0.25">
      <c r="A66" s="3" t="s">
        <v>13</v>
      </c>
      <c r="B66" s="3" t="s">
        <v>27</v>
      </c>
      <c r="C66" s="3">
        <f>SUM(prb_adultes_202302[[#This Row],[Visuel]:[Autres]])</f>
        <v>4608</v>
      </c>
      <c r="D66">
        <v>51</v>
      </c>
      <c r="E66">
        <v>23</v>
      </c>
      <c r="F66">
        <v>1157</v>
      </c>
      <c r="G66">
        <v>1800</v>
      </c>
      <c r="H66">
        <v>1392</v>
      </c>
      <c r="I66">
        <v>185</v>
      </c>
      <c r="J66">
        <v>122</v>
      </c>
      <c r="K66">
        <v>2118</v>
      </c>
      <c r="L66">
        <v>2490</v>
      </c>
      <c r="M66">
        <v>143</v>
      </c>
      <c r="N66" s="3" t="s">
        <v>1470</v>
      </c>
      <c r="O66" s="3" t="s">
        <v>1471</v>
      </c>
    </row>
    <row r="67" spans="1:15" x14ac:dyDescent="0.25">
      <c r="A67" s="3" t="s">
        <v>13</v>
      </c>
      <c r="B67" s="3" t="s">
        <v>28</v>
      </c>
      <c r="C67" s="3">
        <f>SUM(prb_adultes_202302[[#This Row],[Visuel]:[Autres]])</f>
        <v>5576</v>
      </c>
      <c r="D67">
        <v>34</v>
      </c>
      <c r="E67">
        <v>23</v>
      </c>
      <c r="F67">
        <v>1302</v>
      </c>
      <c r="G67">
        <v>2384</v>
      </c>
      <c r="H67">
        <v>1632</v>
      </c>
      <c r="I67">
        <v>201</v>
      </c>
      <c r="J67">
        <v>160</v>
      </c>
      <c r="K67">
        <v>2601</v>
      </c>
      <c r="L67">
        <v>2975</v>
      </c>
      <c r="M67">
        <v>143</v>
      </c>
      <c r="N67" s="3" t="s">
        <v>1472</v>
      </c>
      <c r="O67" s="3" t="s">
        <v>1473</v>
      </c>
    </row>
    <row r="68" spans="1:15" x14ac:dyDescent="0.25">
      <c r="A68" s="3" t="s">
        <v>13</v>
      </c>
      <c r="B68" s="3" t="s">
        <v>29</v>
      </c>
      <c r="C68" s="3">
        <f>SUM(prb_adultes_202302[[#This Row],[Visuel]:[Autres]])</f>
        <v>11939</v>
      </c>
      <c r="D68">
        <v>131</v>
      </c>
      <c r="E68">
        <v>71</v>
      </c>
      <c r="F68">
        <v>2798</v>
      </c>
      <c r="G68">
        <v>5184</v>
      </c>
      <c r="H68">
        <v>3436</v>
      </c>
      <c r="I68">
        <v>319</v>
      </c>
      <c r="J68">
        <v>630</v>
      </c>
      <c r="K68">
        <v>5555</v>
      </c>
      <c r="L68">
        <v>6384</v>
      </c>
      <c r="M68">
        <v>297</v>
      </c>
      <c r="N68" s="3" t="s">
        <v>1474</v>
      </c>
      <c r="O68" s="3" t="s">
        <v>1475</v>
      </c>
    </row>
    <row r="69" spans="1:15" x14ac:dyDescent="0.25">
      <c r="A69" s="3" t="s">
        <v>13</v>
      </c>
      <c r="B69" s="3" t="s">
        <v>30</v>
      </c>
      <c r="C69" s="3">
        <f>SUM(prb_adultes_202302[[#This Row],[Visuel]:[Autres]])</f>
        <v>2980</v>
      </c>
      <c r="D69">
        <v>46</v>
      </c>
      <c r="E69">
        <v>15</v>
      </c>
      <c r="F69">
        <v>684</v>
      </c>
      <c r="G69">
        <v>1266</v>
      </c>
      <c r="H69">
        <v>859</v>
      </c>
      <c r="I69">
        <v>110</v>
      </c>
      <c r="J69">
        <v>53</v>
      </c>
      <c r="K69">
        <v>1350</v>
      </c>
      <c r="L69">
        <v>1630</v>
      </c>
      <c r="M69">
        <v>56</v>
      </c>
      <c r="N69" s="3" t="s">
        <v>1476</v>
      </c>
      <c r="O69" s="3" t="s">
        <v>1477</v>
      </c>
    </row>
    <row r="70" spans="1:15" x14ac:dyDescent="0.25">
      <c r="A70" s="3" t="s">
        <v>13</v>
      </c>
      <c r="B70" s="3" t="s">
        <v>31</v>
      </c>
      <c r="C70" s="3">
        <f>SUM(prb_adultes_202302[[#This Row],[Visuel]:[Autres]])</f>
        <v>98</v>
      </c>
      <c r="D70">
        <v>1</v>
      </c>
      <c r="E70">
        <v>0</v>
      </c>
      <c r="F70">
        <v>40</v>
      </c>
      <c r="G70">
        <v>33</v>
      </c>
      <c r="H70">
        <v>19</v>
      </c>
      <c r="I70">
        <v>5</v>
      </c>
      <c r="J70">
        <v>6</v>
      </c>
      <c r="K70">
        <v>36</v>
      </c>
      <c r="L70">
        <v>62</v>
      </c>
      <c r="M70">
        <v>1</v>
      </c>
      <c r="N70" s="3" t="s">
        <v>1478</v>
      </c>
      <c r="O70" s="3" t="s">
        <v>1479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795E-CFF3-4E59-B1D3-54259FBC0A08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SUM(prb_adultes_202301[[#This Row],[Visuel]:[Autres]])</f>
        <v>78458</v>
      </c>
      <c r="D2">
        <v>759</v>
      </c>
      <c r="E2">
        <v>396</v>
      </c>
      <c r="F2">
        <v>17999</v>
      </c>
      <c r="G2">
        <v>35622</v>
      </c>
      <c r="H2">
        <v>21149</v>
      </c>
      <c r="I2">
        <v>2533</v>
      </c>
      <c r="J2">
        <v>5777</v>
      </c>
      <c r="K2">
        <v>34530</v>
      </c>
      <c r="L2">
        <v>43928</v>
      </c>
      <c r="M2">
        <v>1737</v>
      </c>
      <c r="N2" s="3" t="s">
        <v>1206</v>
      </c>
      <c r="O2" s="3" t="s">
        <v>1207</v>
      </c>
    </row>
    <row r="3" spans="1:15" x14ac:dyDescent="0.25">
      <c r="A3" s="3" t="s">
        <v>11</v>
      </c>
      <c r="B3" s="3" t="s">
        <v>2</v>
      </c>
      <c r="C3" s="3">
        <f>SUM(prb_adultes_202301[[#This Row],[Visuel]:[Autres]])</f>
        <v>3012</v>
      </c>
      <c r="D3">
        <v>67</v>
      </c>
      <c r="E3">
        <v>28</v>
      </c>
      <c r="F3">
        <v>539</v>
      </c>
      <c r="G3">
        <v>909</v>
      </c>
      <c r="H3">
        <v>1344</v>
      </c>
      <c r="I3">
        <v>125</v>
      </c>
      <c r="J3">
        <v>363</v>
      </c>
      <c r="K3">
        <v>1593</v>
      </c>
      <c r="L3">
        <v>1419</v>
      </c>
      <c r="M3">
        <v>9</v>
      </c>
      <c r="N3" s="3" t="s">
        <v>1208</v>
      </c>
      <c r="O3" s="3" t="s">
        <v>1209</v>
      </c>
    </row>
    <row r="4" spans="1:15" x14ac:dyDescent="0.25">
      <c r="A4" s="3" t="s">
        <v>11</v>
      </c>
      <c r="B4" s="3" t="s">
        <v>3</v>
      </c>
      <c r="C4" s="3">
        <f>SUM(prb_adultes_202301[[#This Row],[Visuel]:[Autres]])</f>
        <v>1637</v>
      </c>
      <c r="D4">
        <v>26</v>
      </c>
      <c r="E4">
        <v>25</v>
      </c>
      <c r="F4">
        <v>187</v>
      </c>
      <c r="G4">
        <v>631</v>
      </c>
      <c r="H4">
        <v>740</v>
      </c>
      <c r="I4">
        <v>28</v>
      </c>
      <c r="J4">
        <v>277</v>
      </c>
      <c r="K4">
        <v>1400</v>
      </c>
      <c r="L4">
        <v>237</v>
      </c>
      <c r="M4">
        <v>10</v>
      </c>
      <c r="N4" s="3" t="s">
        <v>1210</v>
      </c>
      <c r="O4" s="3" t="s">
        <v>1211</v>
      </c>
    </row>
    <row r="5" spans="1:15" x14ac:dyDescent="0.25">
      <c r="A5" s="3" t="s">
        <v>11</v>
      </c>
      <c r="B5" s="3" t="s">
        <v>4</v>
      </c>
      <c r="C5" s="3">
        <f>SUM(prb_adultes_202301[[#This Row],[Visuel]:[Autres]])</f>
        <v>759</v>
      </c>
      <c r="D5">
        <v>27</v>
      </c>
      <c r="E5">
        <v>15</v>
      </c>
      <c r="F5">
        <v>111</v>
      </c>
      <c r="G5">
        <v>222</v>
      </c>
      <c r="H5">
        <v>364</v>
      </c>
      <c r="I5">
        <v>20</v>
      </c>
      <c r="J5">
        <v>287</v>
      </c>
      <c r="K5">
        <v>317</v>
      </c>
      <c r="L5">
        <v>442</v>
      </c>
      <c r="M5">
        <v>3</v>
      </c>
      <c r="N5" s="3" t="s">
        <v>1212</v>
      </c>
      <c r="O5" s="3" t="s">
        <v>1213</v>
      </c>
    </row>
    <row r="6" spans="1:15" x14ac:dyDescent="0.25">
      <c r="A6" s="3" t="s">
        <v>12</v>
      </c>
      <c r="B6" s="3" t="s">
        <v>5</v>
      </c>
      <c r="C6" s="3">
        <f>SUM(prb_adultes_202301[[#This Row],[Visuel]:[Autres]])</f>
        <v>80095</v>
      </c>
      <c r="D6">
        <v>785</v>
      </c>
      <c r="E6">
        <v>421</v>
      </c>
      <c r="F6">
        <v>18186</v>
      </c>
      <c r="G6">
        <v>36253</v>
      </c>
      <c r="H6">
        <v>21889</v>
      </c>
      <c r="I6">
        <v>2561</v>
      </c>
      <c r="J6">
        <v>6054</v>
      </c>
      <c r="K6">
        <v>35930</v>
      </c>
      <c r="L6">
        <v>44165</v>
      </c>
      <c r="M6">
        <v>1747</v>
      </c>
      <c r="N6" s="3" t="s">
        <v>1214</v>
      </c>
      <c r="O6" s="3" t="s">
        <v>1215</v>
      </c>
    </row>
    <row r="7" spans="1:15" x14ac:dyDescent="0.25">
      <c r="A7" s="3" t="s">
        <v>12</v>
      </c>
      <c r="B7" s="3" t="s">
        <v>6</v>
      </c>
      <c r="C7" s="3">
        <f>SUM(prb_adultes_202301[[#This Row],[Visuel]:[Autres]])</f>
        <v>2552</v>
      </c>
      <c r="D7">
        <v>64</v>
      </c>
      <c r="E7">
        <v>21</v>
      </c>
      <c r="F7">
        <v>334</v>
      </c>
      <c r="G7">
        <v>733</v>
      </c>
      <c r="H7">
        <v>1294</v>
      </c>
      <c r="I7">
        <v>106</v>
      </c>
      <c r="J7">
        <v>534</v>
      </c>
      <c r="K7">
        <v>1279</v>
      </c>
      <c r="L7">
        <v>1273</v>
      </c>
      <c r="M7">
        <v>7</v>
      </c>
      <c r="N7" s="3" t="s">
        <v>1216</v>
      </c>
      <c r="O7" s="3" t="s">
        <v>1217</v>
      </c>
    </row>
    <row r="8" spans="1:15" x14ac:dyDescent="0.25">
      <c r="A8" s="3" t="s">
        <v>12</v>
      </c>
      <c r="B8" s="3" t="s">
        <v>7</v>
      </c>
      <c r="C8" s="3">
        <f>SUM(prb_adultes_202301[[#This Row],[Visuel]:[Autres]])</f>
        <v>1032</v>
      </c>
      <c r="D8">
        <v>27</v>
      </c>
      <c r="E8">
        <v>17</v>
      </c>
      <c r="F8">
        <v>289</v>
      </c>
      <c r="G8">
        <v>344</v>
      </c>
      <c r="H8">
        <v>320</v>
      </c>
      <c r="I8">
        <v>35</v>
      </c>
      <c r="J8">
        <v>78</v>
      </c>
      <c r="K8">
        <v>523</v>
      </c>
      <c r="L8">
        <v>509</v>
      </c>
      <c r="M8">
        <v>5</v>
      </c>
      <c r="N8" s="3" t="s">
        <v>1218</v>
      </c>
      <c r="O8" s="3" t="s">
        <v>1219</v>
      </c>
    </row>
    <row r="9" spans="1:15" x14ac:dyDescent="0.25">
      <c r="A9" s="3" t="s">
        <v>12</v>
      </c>
      <c r="B9" s="3" t="s">
        <v>8</v>
      </c>
      <c r="C9" s="3">
        <f>SUM(prb_adultes_202301[[#This Row],[Visuel]:[Autres]])</f>
        <v>187</v>
      </c>
      <c r="D9">
        <v>3</v>
      </c>
      <c r="E9">
        <v>5</v>
      </c>
      <c r="F9">
        <v>27</v>
      </c>
      <c r="G9">
        <v>54</v>
      </c>
      <c r="H9">
        <v>94</v>
      </c>
      <c r="I9">
        <v>4</v>
      </c>
      <c r="J9">
        <v>38</v>
      </c>
      <c r="K9">
        <v>108</v>
      </c>
      <c r="L9">
        <v>79</v>
      </c>
      <c r="M9">
        <v>0</v>
      </c>
      <c r="N9" s="3" t="s">
        <v>1220</v>
      </c>
      <c r="O9" s="3" t="s">
        <v>1221</v>
      </c>
    </row>
    <row r="10" spans="1:15" x14ac:dyDescent="0.25">
      <c r="A10" s="3" t="s">
        <v>81</v>
      </c>
      <c r="B10" s="3" t="s">
        <v>61</v>
      </c>
      <c r="C10" s="3">
        <f>SUM(prb_adultes_202301[[#This Row],[Visuel]:[Autres]])</f>
        <v>46026</v>
      </c>
      <c r="D10">
        <v>501</v>
      </c>
      <c r="E10">
        <v>214</v>
      </c>
      <c r="F10">
        <v>10123</v>
      </c>
      <c r="G10">
        <v>21874</v>
      </c>
      <c r="H10">
        <v>11853</v>
      </c>
      <c r="I10">
        <v>1461</v>
      </c>
      <c r="J10">
        <v>3600</v>
      </c>
      <c r="K10">
        <v>0</v>
      </c>
      <c r="L10">
        <v>46026</v>
      </c>
      <c r="M10">
        <v>1121</v>
      </c>
      <c r="N10" s="3" t="s">
        <v>1222</v>
      </c>
      <c r="O10" s="3" t="s">
        <v>1223</v>
      </c>
    </row>
    <row r="11" spans="1:15" x14ac:dyDescent="0.25">
      <c r="A11" s="3" t="s">
        <v>81</v>
      </c>
      <c r="B11" s="3" t="s">
        <v>60</v>
      </c>
      <c r="C11" s="3">
        <f>SUM(prb_adultes_202301[[#This Row],[Visuel]:[Autres]])</f>
        <v>37840</v>
      </c>
      <c r="D11">
        <v>378</v>
      </c>
      <c r="E11">
        <v>250</v>
      </c>
      <c r="F11">
        <v>8713</v>
      </c>
      <c r="G11">
        <v>15510</v>
      </c>
      <c r="H11">
        <v>11744</v>
      </c>
      <c r="I11">
        <v>1245</v>
      </c>
      <c r="J11">
        <v>3104</v>
      </c>
      <c r="K11">
        <v>37840</v>
      </c>
      <c r="L11">
        <v>0</v>
      </c>
      <c r="M11">
        <v>638</v>
      </c>
      <c r="N11" s="3" t="s">
        <v>1224</v>
      </c>
      <c r="O11" s="3" t="s">
        <v>1225</v>
      </c>
    </row>
    <row r="12" spans="1:15" x14ac:dyDescent="0.25">
      <c r="A12" s="3" t="s">
        <v>86</v>
      </c>
      <c r="B12" s="3" t="s">
        <v>87</v>
      </c>
      <c r="C12" s="3">
        <f>SUM(prb_adultes_202301[[#This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10</v>
      </c>
      <c r="K12">
        <v>57</v>
      </c>
      <c r="L12">
        <v>94</v>
      </c>
      <c r="M12">
        <v>151</v>
      </c>
      <c r="N12" s="3" t="s">
        <v>1226</v>
      </c>
      <c r="O12" s="3" t="s">
        <v>1227</v>
      </c>
    </row>
    <row r="13" spans="1:15" x14ac:dyDescent="0.25">
      <c r="A13" s="3" t="s">
        <v>86</v>
      </c>
      <c r="B13" s="3" t="s">
        <v>90</v>
      </c>
      <c r="C13" s="3">
        <f>SUM(prb_adultes_202301[[#This Row],[Visuel]:[Autres]])</f>
        <v>1608</v>
      </c>
      <c r="D13">
        <v>5</v>
      </c>
      <c r="E13">
        <v>4</v>
      </c>
      <c r="F13">
        <v>491</v>
      </c>
      <c r="G13">
        <v>673</v>
      </c>
      <c r="H13">
        <v>195</v>
      </c>
      <c r="I13">
        <v>240</v>
      </c>
      <c r="J13">
        <v>95</v>
      </c>
      <c r="K13">
        <v>581</v>
      </c>
      <c r="L13">
        <v>1027</v>
      </c>
      <c r="M13">
        <v>1608</v>
      </c>
      <c r="N13" s="3" t="s">
        <v>1228</v>
      </c>
      <c r="O13" s="3" t="s">
        <v>1229</v>
      </c>
    </row>
    <row r="14" spans="1:15" x14ac:dyDescent="0.25">
      <c r="A14" s="3" t="s">
        <v>86</v>
      </c>
      <c r="B14" s="3" t="s">
        <v>93</v>
      </c>
      <c r="C14" s="3">
        <f>SUM(prb_adultes_202301[[#This Row],[Visuel]:[Autres]])</f>
        <v>5762</v>
      </c>
      <c r="D14">
        <v>40</v>
      </c>
      <c r="E14">
        <v>31</v>
      </c>
      <c r="F14">
        <v>2242</v>
      </c>
      <c r="G14">
        <v>2340</v>
      </c>
      <c r="H14">
        <v>1053</v>
      </c>
      <c r="I14">
        <v>56</v>
      </c>
      <c r="J14">
        <v>374</v>
      </c>
      <c r="K14">
        <v>2123</v>
      </c>
      <c r="L14">
        <v>3639</v>
      </c>
      <c r="M14">
        <v>0</v>
      </c>
      <c r="N14" s="3" t="s">
        <v>1230</v>
      </c>
      <c r="O14" s="3" t="s">
        <v>1231</v>
      </c>
    </row>
    <row r="15" spans="1:15" x14ac:dyDescent="0.25">
      <c r="A15" s="3" t="s">
        <v>86</v>
      </c>
      <c r="B15" s="3" t="s">
        <v>96</v>
      </c>
      <c r="C15" s="3">
        <f>SUM(prb_adultes_202301[[#This Row],[Visuel]:[Autres]])</f>
        <v>6114</v>
      </c>
      <c r="D15">
        <v>50</v>
      </c>
      <c r="E15">
        <v>32</v>
      </c>
      <c r="F15">
        <v>2360</v>
      </c>
      <c r="G15">
        <v>2400</v>
      </c>
      <c r="H15">
        <v>1201</v>
      </c>
      <c r="I15">
        <v>71</v>
      </c>
      <c r="J15">
        <v>402</v>
      </c>
      <c r="K15">
        <v>2331</v>
      </c>
      <c r="L15">
        <v>3783</v>
      </c>
      <c r="M15">
        <v>0</v>
      </c>
      <c r="N15" s="3" t="s">
        <v>1232</v>
      </c>
      <c r="O15" s="3" t="s">
        <v>1233</v>
      </c>
    </row>
    <row r="16" spans="1:15" x14ac:dyDescent="0.25">
      <c r="A16" s="3" t="s">
        <v>86</v>
      </c>
      <c r="B16" s="3" t="s">
        <v>99</v>
      </c>
      <c r="C16" s="3">
        <f>SUM(prb_adultes_202301[[#This Row],[Visuel]:[Autres]])</f>
        <v>6367</v>
      </c>
      <c r="D16">
        <v>67</v>
      </c>
      <c r="E16">
        <v>37</v>
      </c>
      <c r="F16">
        <v>2071</v>
      </c>
      <c r="G16">
        <v>2901</v>
      </c>
      <c r="H16">
        <v>1198</v>
      </c>
      <c r="I16">
        <v>93</v>
      </c>
      <c r="J16">
        <v>486</v>
      </c>
      <c r="K16">
        <v>2415</v>
      </c>
      <c r="L16">
        <v>3952</v>
      </c>
      <c r="M16">
        <v>0</v>
      </c>
      <c r="N16" s="3" t="s">
        <v>1234</v>
      </c>
      <c r="O16" s="3" t="s">
        <v>1235</v>
      </c>
    </row>
    <row r="17" spans="1:15" x14ac:dyDescent="0.25">
      <c r="A17" s="3" t="s">
        <v>86</v>
      </c>
      <c r="B17" s="3" t="s">
        <v>102</v>
      </c>
      <c r="C17" s="3">
        <f>SUM(prb_adultes_202301[[#This Row],[Visuel]:[Autres]])</f>
        <v>7791</v>
      </c>
      <c r="D17">
        <v>70</v>
      </c>
      <c r="E17">
        <v>43</v>
      </c>
      <c r="F17">
        <v>2134</v>
      </c>
      <c r="G17">
        <v>3762</v>
      </c>
      <c r="H17">
        <v>1655</v>
      </c>
      <c r="I17">
        <v>127</v>
      </c>
      <c r="J17">
        <v>586</v>
      </c>
      <c r="K17">
        <v>3122</v>
      </c>
      <c r="L17">
        <v>4669</v>
      </c>
      <c r="M17">
        <v>0</v>
      </c>
      <c r="N17" s="3" t="s">
        <v>1236</v>
      </c>
      <c r="O17" s="3" t="s">
        <v>1237</v>
      </c>
    </row>
    <row r="18" spans="1:15" x14ac:dyDescent="0.25">
      <c r="A18" s="3" t="s">
        <v>86</v>
      </c>
      <c r="B18" s="3" t="s">
        <v>105</v>
      </c>
      <c r="C18" s="3">
        <f>SUM(prb_adultes_202301[[#This Row],[Visuel]:[Autres]])</f>
        <v>8593</v>
      </c>
      <c r="D18">
        <v>100</v>
      </c>
      <c r="E18">
        <v>46</v>
      </c>
      <c r="F18">
        <v>2139</v>
      </c>
      <c r="G18">
        <v>4056</v>
      </c>
      <c r="H18">
        <v>2029</v>
      </c>
      <c r="I18">
        <v>223</v>
      </c>
      <c r="J18">
        <v>708</v>
      </c>
      <c r="K18">
        <v>3743</v>
      </c>
      <c r="L18">
        <v>4850</v>
      </c>
      <c r="M18">
        <v>0</v>
      </c>
      <c r="N18" s="3" t="s">
        <v>1238</v>
      </c>
      <c r="O18" s="3" t="s">
        <v>1239</v>
      </c>
    </row>
    <row r="19" spans="1:15" x14ac:dyDescent="0.25">
      <c r="A19" s="3" t="s">
        <v>86</v>
      </c>
      <c r="B19" s="3" t="s">
        <v>108</v>
      </c>
      <c r="C19" s="3">
        <f>SUM(prb_adultes_202301[[#This Row],[Visuel]:[Autres]])</f>
        <v>10305</v>
      </c>
      <c r="D19">
        <v>111</v>
      </c>
      <c r="E19">
        <v>52</v>
      </c>
      <c r="F19">
        <v>2075</v>
      </c>
      <c r="G19">
        <v>4713</v>
      </c>
      <c r="H19">
        <v>3044</v>
      </c>
      <c r="I19">
        <v>310</v>
      </c>
      <c r="J19">
        <v>929</v>
      </c>
      <c r="K19">
        <v>4919</v>
      </c>
      <c r="L19">
        <v>5386</v>
      </c>
      <c r="M19">
        <v>0</v>
      </c>
      <c r="N19" s="3" t="s">
        <v>1240</v>
      </c>
      <c r="O19" s="3" t="s">
        <v>1241</v>
      </c>
    </row>
    <row r="20" spans="1:15" x14ac:dyDescent="0.25">
      <c r="A20" s="3" t="s">
        <v>86</v>
      </c>
      <c r="B20" s="3" t="s">
        <v>111</v>
      </c>
      <c r="C20" s="3">
        <f>SUM(prb_adultes_202301[[#This Row],[Visuel]:[Autres]])</f>
        <v>37175</v>
      </c>
      <c r="D20">
        <v>436</v>
      </c>
      <c r="E20">
        <v>219</v>
      </c>
      <c r="F20">
        <v>5324</v>
      </c>
      <c r="G20">
        <v>16539</v>
      </c>
      <c r="H20">
        <v>13222</v>
      </c>
      <c r="I20">
        <v>1435</v>
      </c>
      <c r="J20">
        <v>3114</v>
      </c>
      <c r="K20">
        <v>18549</v>
      </c>
      <c r="L20">
        <v>18626</v>
      </c>
      <c r="M20">
        <v>0</v>
      </c>
      <c r="N20" s="3" t="s">
        <v>1242</v>
      </c>
      <c r="O20" s="3" t="s">
        <v>1243</v>
      </c>
    </row>
    <row r="21" spans="1:15" x14ac:dyDescent="0.25">
      <c r="A21" s="3" t="s">
        <v>86</v>
      </c>
      <c r="B21" s="3" t="s">
        <v>114</v>
      </c>
      <c r="C21" s="3">
        <f>SUM(prb_adultes_202301[[#This Row],[Visuel]:[Autres]])</f>
        <v>14832</v>
      </c>
      <c r="D21">
        <v>106</v>
      </c>
      <c r="E21">
        <v>72</v>
      </c>
      <c r="F21">
        <v>5508</v>
      </c>
      <c r="G21">
        <v>5953</v>
      </c>
      <c r="H21">
        <v>2665</v>
      </c>
      <c r="I21">
        <v>528</v>
      </c>
      <c r="J21">
        <v>980</v>
      </c>
      <c r="K21">
        <v>5538</v>
      </c>
      <c r="L21">
        <v>9294</v>
      </c>
      <c r="M21">
        <v>1759</v>
      </c>
      <c r="N21" s="3" t="s">
        <v>1244</v>
      </c>
      <c r="O21" s="3" t="s">
        <v>1245</v>
      </c>
    </row>
    <row r="22" spans="1:15" x14ac:dyDescent="0.25">
      <c r="A22" s="3" t="s">
        <v>86</v>
      </c>
      <c r="B22" s="3" t="s">
        <v>117</v>
      </c>
      <c r="C22" s="3">
        <f>SUM(prb_adultes_202301[[#This Row],[Visuel]:[Autres]])</f>
        <v>69034</v>
      </c>
      <c r="D22">
        <v>773</v>
      </c>
      <c r="E22">
        <v>392</v>
      </c>
      <c r="F22">
        <v>13328</v>
      </c>
      <c r="G22">
        <v>31431</v>
      </c>
      <c r="H22">
        <v>20932</v>
      </c>
      <c r="I22">
        <v>2178</v>
      </c>
      <c r="J22">
        <v>5724</v>
      </c>
      <c r="K22">
        <v>32302</v>
      </c>
      <c r="L22">
        <v>36732</v>
      </c>
      <c r="M22">
        <v>0</v>
      </c>
      <c r="N22" s="3" t="s">
        <v>1246</v>
      </c>
      <c r="O22" s="3" t="s">
        <v>1247</v>
      </c>
    </row>
    <row r="23" spans="1:15" x14ac:dyDescent="0.25">
      <c r="A23" s="3" t="s">
        <v>120</v>
      </c>
      <c r="B23" s="3" t="s">
        <v>121</v>
      </c>
      <c r="C23" s="3">
        <f>SUM(prb_adultes_202301[[#This Row],[Visuel]:[Autres]])</f>
        <v>7289</v>
      </c>
      <c r="D23">
        <v>78</v>
      </c>
      <c r="E23">
        <v>59</v>
      </c>
      <c r="F23">
        <v>3176</v>
      </c>
      <c r="G23">
        <v>2138</v>
      </c>
      <c r="H23">
        <v>1676</v>
      </c>
      <c r="I23">
        <v>162</v>
      </c>
      <c r="J23">
        <v>597</v>
      </c>
      <c r="K23">
        <v>3212</v>
      </c>
      <c r="L23">
        <v>4077</v>
      </c>
      <c r="M23">
        <v>265</v>
      </c>
      <c r="N23" s="3" t="s">
        <v>1248</v>
      </c>
      <c r="O23" s="3" t="s">
        <v>1249</v>
      </c>
    </row>
    <row r="24" spans="1:15" x14ac:dyDescent="0.25">
      <c r="A24" s="3" t="s">
        <v>120</v>
      </c>
      <c r="B24" s="3" t="s">
        <v>124</v>
      </c>
      <c r="C24" s="3">
        <f>SUM(prb_adultes_202301[[#This Row],[Visuel]:[Autres]])</f>
        <v>26693</v>
      </c>
      <c r="D24">
        <v>285</v>
      </c>
      <c r="E24">
        <v>171</v>
      </c>
      <c r="F24">
        <v>3773</v>
      </c>
      <c r="G24">
        <v>13215</v>
      </c>
      <c r="H24">
        <v>8705</v>
      </c>
      <c r="I24">
        <v>544</v>
      </c>
      <c r="J24">
        <v>1432</v>
      </c>
      <c r="K24">
        <v>11949</v>
      </c>
      <c r="L24">
        <v>14744</v>
      </c>
      <c r="M24">
        <v>325</v>
      </c>
      <c r="N24" s="3" t="s">
        <v>1250</v>
      </c>
      <c r="O24" s="3" t="s">
        <v>1251</v>
      </c>
    </row>
    <row r="25" spans="1:15" x14ac:dyDescent="0.25">
      <c r="A25" s="3" t="s">
        <v>120</v>
      </c>
      <c r="B25" s="3" t="s">
        <v>127</v>
      </c>
      <c r="C25" s="3">
        <f>SUM(prb_adultes_202301[[#This Row],[Visuel]:[Autres]])</f>
        <v>14430</v>
      </c>
      <c r="D25">
        <v>183</v>
      </c>
      <c r="E25">
        <v>89</v>
      </c>
      <c r="F25">
        <v>741</v>
      </c>
      <c r="G25">
        <v>8175</v>
      </c>
      <c r="H25">
        <v>4795</v>
      </c>
      <c r="I25">
        <v>447</v>
      </c>
      <c r="J25">
        <v>1217</v>
      </c>
      <c r="K25">
        <v>6961</v>
      </c>
      <c r="L25">
        <v>7469</v>
      </c>
      <c r="M25">
        <v>70</v>
      </c>
      <c r="N25" s="3" t="s">
        <v>1252</v>
      </c>
      <c r="O25" s="3" t="s">
        <v>1253</v>
      </c>
    </row>
    <row r="26" spans="1:15" x14ac:dyDescent="0.25">
      <c r="A26" s="3" t="s">
        <v>120</v>
      </c>
      <c r="B26" s="3" t="s">
        <v>130</v>
      </c>
      <c r="C26" s="3">
        <f>SUM(prb_adultes_202301[[#This Row],[Visuel]:[Autres]])</f>
        <v>5062</v>
      </c>
      <c r="D26">
        <v>48</v>
      </c>
      <c r="E26">
        <v>23</v>
      </c>
      <c r="F26">
        <v>31</v>
      </c>
      <c r="G26">
        <v>3407</v>
      </c>
      <c r="H26">
        <v>1385</v>
      </c>
      <c r="I26">
        <v>168</v>
      </c>
      <c r="J26">
        <v>553</v>
      </c>
      <c r="K26">
        <v>2516</v>
      </c>
      <c r="L26">
        <v>2546</v>
      </c>
      <c r="M26">
        <v>0</v>
      </c>
      <c r="N26" s="3" t="s">
        <v>1254</v>
      </c>
      <c r="O26" s="3" t="s">
        <v>1255</v>
      </c>
    </row>
    <row r="27" spans="1:15" x14ac:dyDescent="0.25">
      <c r="A27" s="3" t="s">
        <v>120</v>
      </c>
      <c r="B27" s="3" t="s">
        <v>133</v>
      </c>
      <c r="C27" s="3">
        <f>SUM(prb_adultes_202301[[#This Row],[Visuel]:[Autres]])</f>
        <v>2978</v>
      </c>
      <c r="D27">
        <v>37</v>
      </c>
      <c r="E27">
        <v>13</v>
      </c>
      <c r="F27">
        <v>5</v>
      </c>
      <c r="G27">
        <v>2109</v>
      </c>
      <c r="H27">
        <v>723</v>
      </c>
      <c r="I27">
        <v>91</v>
      </c>
      <c r="J27">
        <v>599</v>
      </c>
      <c r="K27">
        <v>1439</v>
      </c>
      <c r="L27">
        <v>1539</v>
      </c>
      <c r="M27">
        <v>0</v>
      </c>
      <c r="N27" s="3" t="s">
        <v>1256</v>
      </c>
      <c r="O27" s="3" t="s">
        <v>1257</v>
      </c>
    </row>
    <row r="28" spans="1:15" x14ac:dyDescent="0.25">
      <c r="A28" s="3" t="s">
        <v>120</v>
      </c>
      <c r="B28" s="3" t="s">
        <v>136</v>
      </c>
      <c r="C28" s="3">
        <f>SUM(prb_adultes_202301[[#This Row],[Visuel]:[Autres]])</f>
        <v>27414</v>
      </c>
      <c r="D28">
        <v>248</v>
      </c>
      <c r="E28">
        <v>109</v>
      </c>
      <c r="F28">
        <v>11110</v>
      </c>
      <c r="G28">
        <v>8340</v>
      </c>
      <c r="H28">
        <v>6313</v>
      </c>
      <c r="I28">
        <v>1294</v>
      </c>
      <c r="J28">
        <v>2306</v>
      </c>
      <c r="K28">
        <v>11763</v>
      </c>
      <c r="L28">
        <v>15651</v>
      </c>
      <c r="M28">
        <v>1099</v>
      </c>
      <c r="N28" s="3" t="s">
        <v>1258</v>
      </c>
      <c r="O28" s="3" t="s">
        <v>1259</v>
      </c>
    </row>
    <row r="29" spans="1:15" x14ac:dyDescent="0.25">
      <c r="A29" s="3" t="s">
        <v>139</v>
      </c>
      <c r="B29" s="3" t="s">
        <v>140</v>
      </c>
      <c r="C29" s="3">
        <f>SUM(prb_adultes_202301[[#This Row],[Visuel]:[Autres]])</f>
        <v>37643</v>
      </c>
      <c r="D29">
        <v>422</v>
      </c>
      <c r="E29">
        <v>260</v>
      </c>
      <c r="F29">
        <v>7307</v>
      </c>
      <c r="G29">
        <v>17274</v>
      </c>
      <c r="H29">
        <v>11567</v>
      </c>
      <c r="I29">
        <v>813</v>
      </c>
      <c r="J29">
        <v>2654</v>
      </c>
      <c r="K29">
        <v>16892</v>
      </c>
      <c r="L29">
        <v>20751</v>
      </c>
      <c r="M29">
        <v>625</v>
      </c>
      <c r="N29" s="3" t="s">
        <v>1260</v>
      </c>
      <c r="O29" s="3" t="s">
        <v>1261</v>
      </c>
    </row>
    <row r="30" spans="1:15" x14ac:dyDescent="0.25">
      <c r="A30" s="3" t="s">
        <v>139</v>
      </c>
      <c r="B30" s="3" t="s">
        <v>143</v>
      </c>
      <c r="C30" s="3">
        <f>SUM(prb_adultes_202301[[#This Row],[Visuel]:[Autres]])</f>
        <v>9560</v>
      </c>
      <c r="D30">
        <v>113</v>
      </c>
      <c r="E30">
        <v>49</v>
      </c>
      <c r="F30">
        <v>301</v>
      </c>
      <c r="G30">
        <v>5910</v>
      </c>
      <c r="H30">
        <v>2900</v>
      </c>
      <c r="I30">
        <v>287</v>
      </c>
      <c r="J30">
        <v>634</v>
      </c>
      <c r="K30">
        <v>4611</v>
      </c>
      <c r="L30">
        <v>4949</v>
      </c>
      <c r="M30">
        <v>34</v>
      </c>
      <c r="N30" s="3" t="s">
        <v>1262</v>
      </c>
      <c r="O30" s="3" t="s">
        <v>1263</v>
      </c>
    </row>
    <row r="31" spans="1:15" x14ac:dyDescent="0.25">
      <c r="A31" s="3" t="s">
        <v>139</v>
      </c>
      <c r="B31" s="3" t="s">
        <v>146</v>
      </c>
      <c r="C31" s="3">
        <f>SUM(prb_adultes_202301[[#This Row],[Visuel]:[Autres]])</f>
        <v>2783</v>
      </c>
      <c r="D31">
        <v>24</v>
      </c>
      <c r="E31">
        <v>11</v>
      </c>
      <c r="F31">
        <v>80</v>
      </c>
      <c r="G31">
        <v>1500</v>
      </c>
      <c r="H31">
        <v>1074</v>
      </c>
      <c r="I31">
        <v>94</v>
      </c>
      <c r="J31">
        <v>93</v>
      </c>
      <c r="K31">
        <v>1370</v>
      </c>
      <c r="L31">
        <v>1413</v>
      </c>
      <c r="M31">
        <v>1</v>
      </c>
      <c r="N31" s="3" t="s">
        <v>1264</v>
      </c>
      <c r="O31" s="3" t="s">
        <v>1265</v>
      </c>
    </row>
    <row r="32" spans="1:15" x14ac:dyDescent="0.25">
      <c r="A32" s="3" t="s">
        <v>139</v>
      </c>
      <c r="B32" s="3" t="s">
        <v>149</v>
      </c>
      <c r="C32" s="3">
        <f>SUM(prb_adultes_202301[[#This Row],[Visuel]:[Autres]])</f>
        <v>273</v>
      </c>
      <c r="D32">
        <v>4</v>
      </c>
      <c r="E32">
        <v>4</v>
      </c>
      <c r="F32">
        <v>11</v>
      </c>
      <c r="G32">
        <v>145</v>
      </c>
      <c r="H32">
        <v>104</v>
      </c>
      <c r="I32">
        <v>5</v>
      </c>
      <c r="J32">
        <v>17</v>
      </c>
      <c r="K32">
        <v>110</v>
      </c>
      <c r="L32">
        <v>163</v>
      </c>
      <c r="M32">
        <v>0</v>
      </c>
      <c r="N32" s="3" t="s">
        <v>1266</v>
      </c>
      <c r="O32" s="3" t="s">
        <v>1267</v>
      </c>
    </row>
    <row r="33" spans="1:15" x14ac:dyDescent="0.25">
      <c r="A33" s="3" t="s">
        <v>139</v>
      </c>
      <c r="B33" s="3" t="s">
        <v>152</v>
      </c>
      <c r="C33" s="3">
        <f>SUM(prb_adultes_202301[[#This Row],[Visuel]:[Autres]])</f>
        <v>732</v>
      </c>
      <c r="D33">
        <v>7</v>
      </c>
      <c r="E33">
        <v>4</v>
      </c>
      <c r="F33">
        <v>0</v>
      </c>
      <c r="G33">
        <v>432</v>
      </c>
      <c r="H33">
        <v>258</v>
      </c>
      <c r="I33">
        <v>31</v>
      </c>
      <c r="J33">
        <v>68</v>
      </c>
      <c r="K33">
        <v>371</v>
      </c>
      <c r="L33">
        <v>361</v>
      </c>
      <c r="M33">
        <v>0</v>
      </c>
      <c r="N33" s="3" t="s">
        <v>1268</v>
      </c>
      <c r="O33" s="3" t="s">
        <v>1269</v>
      </c>
    </row>
    <row r="34" spans="1:15" x14ac:dyDescent="0.25">
      <c r="A34" s="3" t="s">
        <v>139</v>
      </c>
      <c r="B34" s="3" t="s">
        <v>155</v>
      </c>
      <c r="C34" s="3">
        <f>SUM(prb_adultes_202301[[#This Row],[Visuel]:[Autres]])</f>
        <v>950</v>
      </c>
      <c r="D34">
        <v>7</v>
      </c>
      <c r="E34">
        <v>3</v>
      </c>
      <c r="F34">
        <v>5</v>
      </c>
      <c r="G34">
        <v>714</v>
      </c>
      <c r="H34">
        <v>197</v>
      </c>
      <c r="I34">
        <v>24</v>
      </c>
      <c r="J34">
        <v>93</v>
      </c>
      <c r="K34">
        <v>452</v>
      </c>
      <c r="L34">
        <v>498</v>
      </c>
      <c r="M34">
        <v>0</v>
      </c>
      <c r="N34" s="3" t="s">
        <v>1270</v>
      </c>
      <c r="O34" s="3" t="s">
        <v>1271</v>
      </c>
    </row>
    <row r="35" spans="1:15" x14ac:dyDescent="0.25">
      <c r="A35" s="3" t="s">
        <v>139</v>
      </c>
      <c r="B35" s="3" t="s">
        <v>158</v>
      </c>
      <c r="C35" s="3">
        <f>SUM(prb_adultes_202301[[#This Row],[Visuel]:[Autres]])</f>
        <v>1066</v>
      </c>
      <c r="D35">
        <v>8</v>
      </c>
      <c r="E35">
        <v>9</v>
      </c>
      <c r="F35">
        <v>3</v>
      </c>
      <c r="G35">
        <v>715</v>
      </c>
      <c r="H35">
        <v>292</v>
      </c>
      <c r="I35">
        <v>39</v>
      </c>
      <c r="J35">
        <v>88</v>
      </c>
      <c r="K35">
        <v>578</v>
      </c>
      <c r="L35">
        <v>488</v>
      </c>
      <c r="M35">
        <v>0</v>
      </c>
      <c r="N35" s="3" t="s">
        <v>1272</v>
      </c>
      <c r="O35" s="3" t="s">
        <v>1273</v>
      </c>
    </row>
    <row r="36" spans="1:15" x14ac:dyDescent="0.25">
      <c r="A36" s="3" t="s">
        <v>139</v>
      </c>
      <c r="B36" s="3" t="s">
        <v>161</v>
      </c>
      <c r="C36" s="3">
        <f>SUM(prb_adultes_202301[[#This Row],[Visuel]:[Autres]])</f>
        <v>361</v>
      </c>
      <c r="D36">
        <v>1</v>
      </c>
      <c r="E36">
        <v>1</v>
      </c>
      <c r="F36">
        <v>0</v>
      </c>
      <c r="G36">
        <v>258</v>
      </c>
      <c r="H36">
        <v>88</v>
      </c>
      <c r="I36">
        <v>13</v>
      </c>
      <c r="J36">
        <v>52</v>
      </c>
      <c r="K36">
        <v>182</v>
      </c>
      <c r="L36">
        <v>179</v>
      </c>
      <c r="M36">
        <v>0</v>
      </c>
      <c r="N36" s="3" t="s">
        <v>1274</v>
      </c>
      <c r="O36" s="3" t="s">
        <v>1275</v>
      </c>
    </row>
    <row r="37" spans="1:15" x14ac:dyDescent="0.25">
      <c r="A37" s="3" t="s">
        <v>139</v>
      </c>
      <c r="B37" s="3" t="s">
        <v>164</v>
      </c>
      <c r="C37" s="3">
        <f>SUM(prb_adultes_202301[[#This Row],[Visuel]:[Autres]])</f>
        <v>1130</v>
      </c>
      <c r="D37">
        <v>13</v>
      </c>
      <c r="E37">
        <v>4</v>
      </c>
      <c r="F37">
        <v>2</v>
      </c>
      <c r="G37">
        <v>811</v>
      </c>
      <c r="H37">
        <v>259</v>
      </c>
      <c r="I37">
        <v>41</v>
      </c>
      <c r="J37">
        <v>214</v>
      </c>
      <c r="K37">
        <v>583</v>
      </c>
      <c r="L37">
        <v>547</v>
      </c>
      <c r="M37">
        <v>0</v>
      </c>
      <c r="N37" s="3" t="s">
        <v>1276</v>
      </c>
      <c r="O37" s="3" t="s">
        <v>1277</v>
      </c>
    </row>
    <row r="38" spans="1:15" x14ac:dyDescent="0.25">
      <c r="A38" s="3" t="s">
        <v>139</v>
      </c>
      <c r="B38" s="3" t="s">
        <v>167</v>
      </c>
      <c r="C38" s="3">
        <f>SUM(prb_adultes_202301[[#This Row],[Visuel]:[Autres]])</f>
        <v>202</v>
      </c>
      <c r="D38">
        <v>4</v>
      </c>
      <c r="E38">
        <v>1</v>
      </c>
      <c r="F38">
        <v>0</v>
      </c>
      <c r="G38">
        <v>133</v>
      </c>
      <c r="H38">
        <v>54</v>
      </c>
      <c r="I38">
        <v>10</v>
      </c>
      <c r="J38">
        <v>52</v>
      </c>
      <c r="K38">
        <v>102</v>
      </c>
      <c r="L38">
        <v>100</v>
      </c>
      <c r="M38">
        <v>0</v>
      </c>
      <c r="N38" s="3" t="s">
        <v>1278</v>
      </c>
      <c r="O38" s="3" t="s">
        <v>1279</v>
      </c>
    </row>
    <row r="39" spans="1:15" x14ac:dyDescent="0.25">
      <c r="A39" s="3" t="s">
        <v>139</v>
      </c>
      <c r="B39" s="3" t="s">
        <v>170</v>
      </c>
      <c r="C39" s="3">
        <f>SUM(prb_adultes_202301[[#This Row],[Visuel]:[Autres]])</f>
        <v>29166</v>
      </c>
      <c r="D39">
        <v>276</v>
      </c>
      <c r="E39">
        <v>118</v>
      </c>
      <c r="F39">
        <v>11127</v>
      </c>
      <c r="G39">
        <v>9492</v>
      </c>
      <c r="H39">
        <v>6804</v>
      </c>
      <c r="I39">
        <v>1349</v>
      </c>
      <c r="J39">
        <v>2739</v>
      </c>
      <c r="K39">
        <v>12589</v>
      </c>
      <c r="L39">
        <v>16577</v>
      </c>
      <c r="M39">
        <v>1099</v>
      </c>
      <c r="N39" s="3" t="s">
        <v>1280</v>
      </c>
      <c r="O39" s="3" t="s">
        <v>1281</v>
      </c>
    </row>
    <row r="40" spans="1:15" x14ac:dyDescent="0.25">
      <c r="A40" s="3" t="s">
        <v>173</v>
      </c>
      <c r="B40" s="3" t="s">
        <v>174</v>
      </c>
      <c r="C40" s="3">
        <f>SUM(prb_adultes_202301[[#This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4</v>
      </c>
      <c r="N40" s="3" t="s">
        <v>1282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SUM(prb_adultes_202301[[#This Row],[Visuel]:[Autres]])</f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27</v>
      </c>
      <c r="J41">
        <v>2</v>
      </c>
      <c r="K41">
        <v>12</v>
      </c>
      <c r="L41">
        <v>15</v>
      </c>
      <c r="M41">
        <v>21</v>
      </c>
      <c r="N41" s="3" t="s">
        <v>1283</v>
      </c>
      <c r="O41" s="3" t="s">
        <v>1284</v>
      </c>
    </row>
    <row r="42" spans="1:15" x14ac:dyDescent="0.25">
      <c r="A42" s="3" t="s">
        <v>173</v>
      </c>
      <c r="B42" s="3" t="s">
        <v>180</v>
      </c>
      <c r="C42" s="3">
        <f>SUM(prb_adultes_202301[[#This Row],[Visuel]:[Autres]])</f>
        <v>46</v>
      </c>
      <c r="D42">
        <v>0</v>
      </c>
      <c r="E42">
        <v>0</v>
      </c>
      <c r="F42">
        <v>0</v>
      </c>
      <c r="G42">
        <v>0</v>
      </c>
      <c r="H42">
        <v>4</v>
      </c>
      <c r="I42">
        <v>42</v>
      </c>
      <c r="J42">
        <v>4</v>
      </c>
      <c r="K42">
        <v>18</v>
      </c>
      <c r="L42">
        <v>28</v>
      </c>
      <c r="M42">
        <v>32</v>
      </c>
      <c r="N42" s="3" t="s">
        <v>1285</v>
      </c>
      <c r="O42" s="3" t="s">
        <v>1286</v>
      </c>
    </row>
    <row r="43" spans="1:15" x14ac:dyDescent="0.25">
      <c r="A43" s="3" t="s">
        <v>173</v>
      </c>
      <c r="B43" s="3" t="s">
        <v>183</v>
      </c>
      <c r="C43" s="3">
        <f>SUM(prb_adultes_202301[[#This Row],[Visuel]:[Autres]])</f>
        <v>145</v>
      </c>
      <c r="D43">
        <v>0</v>
      </c>
      <c r="E43">
        <v>0</v>
      </c>
      <c r="F43">
        <v>0</v>
      </c>
      <c r="G43">
        <v>6</v>
      </c>
      <c r="H43">
        <v>8</v>
      </c>
      <c r="I43">
        <v>131</v>
      </c>
      <c r="J43">
        <v>5</v>
      </c>
      <c r="K43">
        <v>73</v>
      </c>
      <c r="L43">
        <v>72</v>
      </c>
      <c r="M43">
        <v>91</v>
      </c>
      <c r="N43" s="3" t="s">
        <v>1287</v>
      </c>
      <c r="O43" s="3" t="s">
        <v>1288</v>
      </c>
    </row>
    <row r="44" spans="1:15" x14ac:dyDescent="0.25">
      <c r="A44" s="3" t="s">
        <v>173</v>
      </c>
      <c r="B44" s="3" t="s">
        <v>186</v>
      </c>
      <c r="C44" s="3">
        <f>SUM(prb_adultes_202301[[#This Row],[Visuel]:[Autres]])</f>
        <v>324</v>
      </c>
      <c r="D44">
        <v>2</v>
      </c>
      <c r="E44">
        <v>0</v>
      </c>
      <c r="F44">
        <v>3</v>
      </c>
      <c r="G44">
        <v>21</v>
      </c>
      <c r="H44">
        <v>22</v>
      </c>
      <c r="I44">
        <v>276</v>
      </c>
      <c r="J44">
        <v>27</v>
      </c>
      <c r="K44">
        <v>130</v>
      </c>
      <c r="L44">
        <v>194</v>
      </c>
      <c r="M44">
        <v>195</v>
      </c>
      <c r="N44" s="3" t="s">
        <v>1289</v>
      </c>
      <c r="O44" s="3" t="s">
        <v>1290</v>
      </c>
    </row>
    <row r="45" spans="1:15" x14ac:dyDescent="0.25">
      <c r="A45" s="3" t="s">
        <v>173</v>
      </c>
      <c r="B45" s="3" t="s">
        <v>189</v>
      </c>
      <c r="C45" s="3">
        <f>SUM(prb_adultes_202301[[#This Row],[Visuel]:[Autres]])</f>
        <v>8928</v>
      </c>
      <c r="D45">
        <v>86</v>
      </c>
      <c r="E45">
        <v>60</v>
      </c>
      <c r="F45">
        <v>2159</v>
      </c>
      <c r="G45">
        <v>3881</v>
      </c>
      <c r="H45">
        <v>2260</v>
      </c>
      <c r="I45">
        <v>482</v>
      </c>
      <c r="J45">
        <v>1112</v>
      </c>
      <c r="K45">
        <v>3501</v>
      </c>
      <c r="L45">
        <v>5427</v>
      </c>
      <c r="M45">
        <v>1416</v>
      </c>
      <c r="N45" s="3" t="s">
        <v>1291</v>
      </c>
      <c r="O45" s="3" t="s">
        <v>1292</v>
      </c>
    </row>
    <row r="46" spans="1:15" x14ac:dyDescent="0.25">
      <c r="A46" s="3" t="s">
        <v>173</v>
      </c>
      <c r="B46" s="3" t="s">
        <v>192</v>
      </c>
      <c r="C46" s="3">
        <f>SUM(prb_adultes_202301[[#This Row],[Visuel]:[Autres]])</f>
        <v>74391</v>
      </c>
      <c r="D46">
        <v>791</v>
      </c>
      <c r="E46">
        <v>404</v>
      </c>
      <c r="F46">
        <v>16674</v>
      </c>
      <c r="G46">
        <v>33476</v>
      </c>
      <c r="H46">
        <v>21303</v>
      </c>
      <c r="I46">
        <v>1743</v>
      </c>
      <c r="J46">
        <v>5554</v>
      </c>
      <c r="K46">
        <v>34105</v>
      </c>
      <c r="L46">
        <v>40286</v>
      </c>
      <c r="M46">
        <v>0</v>
      </c>
      <c r="N46" s="3" t="s">
        <v>1293</v>
      </c>
      <c r="O46" s="3" t="s">
        <v>1294</v>
      </c>
    </row>
    <row r="47" spans="1:15" x14ac:dyDescent="0.25">
      <c r="A47" s="3" t="s">
        <v>195</v>
      </c>
      <c r="B47" s="3" t="s">
        <v>53</v>
      </c>
      <c r="C47" s="3">
        <f>SUM(prb_adultes_202301[[#This Row],[Visuel]:[Autres]])</f>
        <v>879</v>
      </c>
      <c r="D47">
        <v>879</v>
      </c>
      <c r="E47">
        <v>0</v>
      </c>
      <c r="F47">
        <v>0</v>
      </c>
      <c r="G47">
        <v>0</v>
      </c>
      <c r="H47">
        <v>0</v>
      </c>
      <c r="I47">
        <v>0</v>
      </c>
      <c r="J47">
        <v>121</v>
      </c>
      <c r="K47">
        <v>378</v>
      </c>
      <c r="L47">
        <v>501</v>
      </c>
      <c r="M47">
        <v>5</v>
      </c>
      <c r="N47" s="3" t="s">
        <v>1295</v>
      </c>
      <c r="O47" s="3" t="s">
        <v>1296</v>
      </c>
    </row>
    <row r="48" spans="1:15" x14ac:dyDescent="0.25">
      <c r="A48" s="3" t="s">
        <v>195</v>
      </c>
      <c r="B48" s="3" t="s">
        <v>198</v>
      </c>
      <c r="C48" s="3">
        <f>SUM(prb_adultes_202301[[#This Row],[Visuel]:[Autres]])</f>
        <v>464</v>
      </c>
      <c r="D48">
        <v>0</v>
      </c>
      <c r="E48">
        <v>464</v>
      </c>
      <c r="F48">
        <v>0</v>
      </c>
      <c r="G48">
        <v>0</v>
      </c>
      <c r="H48">
        <v>0</v>
      </c>
      <c r="I48">
        <v>0</v>
      </c>
      <c r="J48">
        <v>69</v>
      </c>
      <c r="K48">
        <v>250</v>
      </c>
      <c r="L48">
        <v>214</v>
      </c>
      <c r="M48">
        <v>4</v>
      </c>
      <c r="N48" s="3" t="s">
        <v>1297</v>
      </c>
      <c r="O48" s="3" t="s">
        <v>1298</v>
      </c>
    </row>
    <row r="49" spans="1:15" x14ac:dyDescent="0.25">
      <c r="A49" s="3" t="s">
        <v>195</v>
      </c>
      <c r="B49" s="3" t="s">
        <v>201</v>
      </c>
      <c r="C49" s="3">
        <f>SUM(prb_adultes_202301[[#This Row],[Visuel]:[Autres]])</f>
        <v>18836</v>
      </c>
      <c r="D49">
        <v>0</v>
      </c>
      <c r="E49">
        <v>0</v>
      </c>
      <c r="F49">
        <v>18836</v>
      </c>
      <c r="G49">
        <v>0</v>
      </c>
      <c r="H49">
        <v>0</v>
      </c>
      <c r="I49">
        <v>0</v>
      </c>
      <c r="J49">
        <v>832</v>
      </c>
      <c r="K49">
        <v>8713</v>
      </c>
      <c r="L49">
        <v>10123</v>
      </c>
      <c r="M49">
        <v>491</v>
      </c>
      <c r="N49" s="3" t="s">
        <v>1299</v>
      </c>
      <c r="O49" s="3" t="s">
        <v>1300</v>
      </c>
    </row>
    <row r="50" spans="1:15" x14ac:dyDescent="0.25">
      <c r="A50" s="3" t="s">
        <v>195</v>
      </c>
      <c r="B50" s="3" t="s">
        <v>204</v>
      </c>
      <c r="C50" s="3">
        <f>SUM(prb_adultes_202301[[#This Row],[Visuel]:[Autres]])</f>
        <v>37384</v>
      </c>
      <c r="D50">
        <v>0</v>
      </c>
      <c r="E50">
        <v>0</v>
      </c>
      <c r="F50">
        <v>0</v>
      </c>
      <c r="G50">
        <v>37384</v>
      </c>
      <c r="H50">
        <v>0</v>
      </c>
      <c r="I50">
        <v>0</v>
      </c>
      <c r="J50">
        <v>3206</v>
      </c>
      <c r="K50">
        <v>15510</v>
      </c>
      <c r="L50">
        <v>21874</v>
      </c>
      <c r="M50">
        <v>673</v>
      </c>
      <c r="N50" s="3" t="s">
        <v>1301</v>
      </c>
      <c r="O50" s="3" t="s">
        <v>1302</v>
      </c>
    </row>
    <row r="51" spans="1:15" x14ac:dyDescent="0.25">
      <c r="A51" s="3" t="s">
        <v>195</v>
      </c>
      <c r="B51" s="3" t="s">
        <v>57</v>
      </c>
      <c r="C51" s="3">
        <f>SUM(prb_adultes_202301[[#This Row],[Visuel]:[Autres]])</f>
        <v>23597</v>
      </c>
      <c r="D51">
        <v>0</v>
      </c>
      <c r="E51">
        <v>0</v>
      </c>
      <c r="F51">
        <v>0</v>
      </c>
      <c r="G51">
        <v>0</v>
      </c>
      <c r="H51">
        <v>23597</v>
      </c>
      <c r="I51">
        <v>0</v>
      </c>
      <c r="J51">
        <v>2278</v>
      </c>
      <c r="K51">
        <v>11744</v>
      </c>
      <c r="L51">
        <v>11853</v>
      </c>
      <c r="M51">
        <v>195</v>
      </c>
      <c r="N51" s="3" t="s">
        <v>1303</v>
      </c>
      <c r="O51" s="3" t="s">
        <v>1304</v>
      </c>
    </row>
    <row r="52" spans="1:15" x14ac:dyDescent="0.25">
      <c r="A52" s="3" t="s">
        <v>195</v>
      </c>
      <c r="B52" s="3" t="s">
        <v>58</v>
      </c>
      <c r="C52" s="3">
        <f>SUM(prb_adultes_202301[[#This Row],[Visuel]:[Autres]])</f>
        <v>2706</v>
      </c>
      <c r="D52">
        <v>0</v>
      </c>
      <c r="E52">
        <v>0</v>
      </c>
      <c r="F52">
        <v>0</v>
      </c>
      <c r="G52">
        <v>0</v>
      </c>
      <c r="H52">
        <v>0</v>
      </c>
      <c r="I52">
        <v>2706</v>
      </c>
      <c r="J52">
        <v>198</v>
      </c>
      <c r="K52">
        <v>1245</v>
      </c>
      <c r="L52">
        <v>1461</v>
      </c>
      <c r="M52">
        <v>391</v>
      </c>
      <c r="N52" s="3" t="s">
        <v>1305</v>
      </c>
      <c r="O52" s="3" t="s">
        <v>1306</v>
      </c>
    </row>
    <row r="53" spans="1:15" x14ac:dyDescent="0.25">
      <c r="A53" s="3" t="s">
        <v>13</v>
      </c>
      <c r="B53" s="3" t="s">
        <v>14</v>
      </c>
      <c r="C53" s="3">
        <f>SUM(prb_adultes_202301[[#This Row],[Visuel]:[Autres]])</f>
        <v>2736</v>
      </c>
      <c r="D53">
        <v>19</v>
      </c>
      <c r="E53">
        <v>12</v>
      </c>
      <c r="F53">
        <v>713</v>
      </c>
      <c r="G53">
        <v>1137</v>
      </c>
      <c r="H53">
        <v>784</v>
      </c>
      <c r="I53">
        <v>71</v>
      </c>
      <c r="J53">
        <v>10</v>
      </c>
      <c r="K53">
        <v>1218</v>
      </c>
      <c r="L53">
        <v>1518</v>
      </c>
      <c r="M53">
        <v>50</v>
      </c>
      <c r="N53" s="3" t="s">
        <v>1307</v>
      </c>
      <c r="O53" s="3" t="s">
        <v>1308</v>
      </c>
    </row>
    <row r="54" spans="1:15" x14ac:dyDescent="0.25">
      <c r="A54" s="3" t="s">
        <v>13</v>
      </c>
      <c r="B54" s="3" t="s">
        <v>15</v>
      </c>
      <c r="C54" s="3">
        <f>SUM(prb_adultes_202301[[#This Row],[Visuel]:[Autres]])</f>
        <v>3370</v>
      </c>
      <c r="D54">
        <v>32</v>
      </c>
      <c r="E54">
        <v>19</v>
      </c>
      <c r="F54">
        <v>868</v>
      </c>
      <c r="G54">
        <v>1310</v>
      </c>
      <c r="H54">
        <v>1031</v>
      </c>
      <c r="I54">
        <v>110</v>
      </c>
      <c r="J54">
        <v>20</v>
      </c>
      <c r="K54">
        <v>1560</v>
      </c>
      <c r="L54">
        <v>1810</v>
      </c>
      <c r="M54">
        <v>85</v>
      </c>
      <c r="N54" s="3" t="s">
        <v>1309</v>
      </c>
      <c r="O54" s="3" t="s">
        <v>1310</v>
      </c>
    </row>
    <row r="55" spans="1:15" x14ac:dyDescent="0.25">
      <c r="A55" s="3" t="s">
        <v>13</v>
      </c>
      <c r="B55" s="3" t="s">
        <v>16</v>
      </c>
      <c r="C55" s="3">
        <f>SUM(prb_adultes_202301[[#This Row],[Visuel]:[Autres]])</f>
        <v>6838</v>
      </c>
      <c r="D55">
        <v>75</v>
      </c>
      <c r="E55">
        <v>28</v>
      </c>
      <c r="F55">
        <v>1480</v>
      </c>
      <c r="G55">
        <v>3408</v>
      </c>
      <c r="H55">
        <v>1613</v>
      </c>
      <c r="I55">
        <v>234</v>
      </c>
      <c r="J55">
        <v>199</v>
      </c>
      <c r="K55">
        <v>2995</v>
      </c>
      <c r="L55">
        <v>3843</v>
      </c>
      <c r="M55">
        <v>103</v>
      </c>
      <c r="N55" s="3" t="s">
        <v>1311</v>
      </c>
      <c r="O55" s="3" t="s">
        <v>1312</v>
      </c>
    </row>
    <row r="56" spans="1:15" x14ac:dyDescent="0.25">
      <c r="A56" s="3" t="s">
        <v>13</v>
      </c>
      <c r="B56" s="3" t="s">
        <v>17</v>
      </c>
      <c r="C56" s="3">
        <f>SUM(prb_adultes_202301[[#This Row],[Visuel]:[Autres]])</f>
        <v>4106</v>
      </c>
      <c r="D56">
        <v>34</v>
      </c>
      <c r="E56">
        <v>22</v>
      </c>
      <c r="F56">
        <v>948</v>
      </c>
      <c r="G56">
        <v>1859</v>
      </c>
      <c r="H56">
        <v>1127</v>
      </c>
      <c r="I56">
        <v>116</v>
      </c>
      <c r="J56">
        <v>63</v>
      </c>
      <c r="K56">
        <v>1905</v>
      </c>
      <c r="L56">
        <v>2201</v>
      </c>
      <c r="M56">
        <v>64</v>
      </c>
      <c r="N56" s="3" t="s">
        <v>1313</v>
      </c>
      <c r="O56" s="3" t="s">
        <v>1314</v>
      </c>
    </row>
    <row r="57" spans="1:15" x14ac:dyDescent="0.25">
      <c r="A57" s="3" t="s">
        <v>13</v>
      </c>
      <c r="B57" s="3" t="s">
        <v>18</v>
      </c>
      <c r="C57" s="3">
        <f>SUM(prb_adultes_202301[[#This Row],[Visuel]:[Autres]])</f>
        <v>6111</v>
      </c>
      <c r="D57">
        <v>64</v>
      </c>
      <c r="E57">
        <v>32</v>
      </c>
      <c r="F57">
        <v>1539</v>
      </c>
      <c r="G57">
        <v>2592</v>
      </c>
      <c r="H57">
        <v>1677</v>
      </c>
      <c r="I57">
        <v>207</v>
      </c>
      <c r="J57">
        <v>214</v>
      </c>
      <c r="K57">
        <v>2767</v>
      </c>
      <c r="L57">
        <v>3344</v>
      </c>
      <c r="M57">
        <v>129</v>
      </c>
      <c r="N57" s="3" t="s">
        <v>1315</v>
      </c>
      <c r="O57" s="3" t="s">
        <v>1316</v>
      </c>
    </row>
    <row r="58" spans="1:15" x14ac:dyDescent="0.25">
      <c r="A58" s="3" t="s">
        <v>13</v>
      </c>
      <c r="B58" s="3" t="s">
        <v>19</v>
      </c>
      <c r="C58" s="3">
        <f>SUM(prb_adultes_202301[[#This Row],[Visuel]:[Autres]])</f>
        <v>20744</v>
      </c>
      <c r="D58">
        <v>236</v>
      </c>
      <c r="E58">
        <v>142</v>
      </c>
      <c r="F58">
        <v>3488</v>
      </c>
      <c r="G58">
        <v>10506</v>
      </c>
      <c r="H58">
        <v>5752</v>
      </c>
      <c r="I58">
        <v>620</v>
      </c>
      <c r="J58">
        <v>4407</v>
      </c>
      <c r="K58">
        <v>8946</v>
      </c>
      <c r="L58">
        <v>11798</v>
      </c>
      <c r="M58">
        <v>380</v>
      </c>
      <c r="N58" s="3" t="s">
        <v>1317</v>
      </c>
      <c r="O58" s="3" t="s">
        <v>1318</v>
      </c>
    </row>
    <row r="59" spans="1:15" x14ac:dyDescent="0.25">
      <c r="A59" s="3" t="s">
        <v>13</v>
      </c>
      <c r="B59" s="3" t="s">
        <v>20</v>
      </c>
      <c r="C59" s="3">
        <f>SUM(prb_adultes_202301[[#This Row],[Visuel]:[Autres]])</f>
        <v>3955</v>
      </c>
      <c r="D59">
        <v>44</v>
      </c>
      <c r="E59">
        <v>24</v>
      </c>
      <c r="F59">
        <v>909</v>
      </c>
      <c r="G59">
        <v>1659</v>
      </c>
      <c r="H59">
        <v>1153</v>
      </c>
      <c r="I59">
        <v>166</v>
      </c>
      <c r="J59">
        <v>190</v>
      </c>
      <c r="K59">
        <v>1861</v>
      </c>
      <c r="L59">
        <v>2094</v>
      </c>
      <c r="M59">
        <v>88</v>
      </c>
      <c r="N59" s="3" t="s">
        <v>1319</v>
      </c>
      <c r="O59" s="3" t="s">
        <v>1320</v>
      </c>
    </row>
    <row r="60" spans="1:15" x14ac:dyDescent="0.25">
      <c r="A60" s="3" t="s">
        <v>13</v>
      </c>
      <c r="B60" s="3" t="s">
        <v>21</v>
      </c>
      <c r="C60" s="3">
        <f>SUM(prb_adultes_202301[[#This Row],[Visuel]:[Autres]])</f>
        <v>1519</v>
      </c>
      <c r="D60">
        <v>18</v>
      </c>
      <c r="E60">
        <v>8</v>
      </c>
      <c r="F60">
        <v>426</v>
      </c>
      <c r="G60">
        <v>560</v>
      </c>
      <c r="H60">
        <v>448</v>
      </c>
      <c r="I60">
        <v>59</v>
      </c>
      <c r="J60">
        <v>7</v>
      </c>
      <c r="K60">
        <v>701</v>
      </c>
      <c r="L60">
        <v>818</v>
      </c>
      <c r="M60">
        <v>22</v>
      </c>
      <c r="N60" s="3" t="s">
        <v>1321</v>
      </c>
      <c r="O60" s="3" t="s">
        <v>1322</v>
      </c>
    </row>
    <row r="61" spans="1:15" x14ac:dyDescent="0.25">
      <c r="A61" s="3" t="s">
        <v>13</v>
      </c>
      <c r="B61" s="3" t="s">
        <v>22</v>
      </c>
      <c r="C61" s="3">
        <f>SUM(prb_adultes_202301[[#This Row],[Visuel]:[Autres]])</f>
        <v>861</v>
      </c>
      <c r="D61">
        <v>11</v>
      </c>
      <c r="E61">
        <v>5</v>
      </c>
      <c r="F61">
        <v>235</v>
      </c>
      <c r="G61">
        <v>327</v>
      </c>
      <c r="H61">
        <v>258</v>
      </c>
      <c r="I61">
        <v>25</v>
      </c>
      <c r="J61">
        <v>5</v>
      </c>
      <c r="K61">
        <v>375</v>
      </c>
      <c r="L61">
        <v>486</v>
      </c>
      <c r="M61">
        <v>14</v>
      </c>
      <c r="N61" s="3" t="s">
        <v>1323</v>
      </c>
      <c r="O61" s="3" t="s">
        <v>1324</v>
      </c>
    </row>
    <row r="62" spans="1:15" x14ac:dyDescent="0.25">
      <c r="A62" s="3" t="s">
        <v>13</v>
      </c>
      <c r="B62" s="3" t="s">
        <v>23</v>
      </c>
      <c r="C62" s="3">
        <f>SUM(prb_adultes_202301[[#This Row],[Visuel]:[Autres]])</f>
        <v>235</v>
      </c>
      <c r="D62">
        <v>3</v>
      </c>
      <c r="E62">
        <v>0</v>
      </c>
      <c r="F62">
        <v>45</v>
      </c>
      <c r="G62">
        <v>101</v>
      </c>
      <c r="H62">
        <v>74</v>
      </c>
      <c r="I62">
        <v>12</v>
      </c>
      <c r="J62">
        <v>1</v>
      </c>
      <c r="K62">
        <v>87</v>
      </c>
      <c r="L62">
        <v>148</v>
      </c>
      <c r="M62">
        <v>1</v>
      </c>
      <c r="N62" s="3" t="s">
        <v>1325</v>
      </c>
      <c r="O62" s="3" t="s">
        <v>1326</v>
      </c>
    </row>
    <row r="63" spans="1:15" x14ac:dyDescent="0.25">
      <c r="A63" s="3" t="s">
        <v>13</v>
      </c>
      <c r="B63" s="3" t="s">
        <v>24</v>
      </c>
      <c r="C63" s="3">
        <f>SUM(prb_adultes_202301[[#This Row],[Visuel]:[Autres]])</f>
        <v>1468</v>
      </c>
      <c r="D63">
        <v>20</v>
      </c>
      <c r="E63">
        <v>8</v>
      </c>
      <c r="F63">
        <v>391</v>
      </c>
      <c r="G63">
        <v>520</v>
      </c>
      <c r="H63">
        <v>479</v>
      </c>
      <c r="I63">
        <v>50</v>
      </c>
      <c r="J63">
        <v>9</v>
      </c>
      <c r="K63">
        <v>679</v>
      </c>
      <c r="L63">
        <v>789</v>
      </c>
      <c r="M63">
        <v>24</v>
      </c>
      <c r="N63" s="3" t="s">
        <v>1327</v>
      </c>
      <c r="O63" s="3" t="s">
        <v>1328</v>
      </c>
    </row>
    <row r="64" spans="1:15" x14ac:dyDescent="0.25">
      <c r="A64" s="3" t="s">
        <v>13</v>
      </c>
      <c r="B64" s="3" t="s">
        <v>25</v>
      </c>
      <c r="C64" s="3">
        <f>SUM(prb_adultes_202301[[#This Row],[Visuel]:[Autres]])</f>
        <v>3789</v>
      </c>
      <c r="D64">
        <v>33</v>
      </c>
      <c r="E64">
        <v>15</v>
      </c>
      <c r="F64">
        <v>1104</v>
      </c>
      <c r="G64">
        <v>1502</v>
      </c>
      <c r="H64">
        <v>1000</v>
      </c>
      <c r="I64">
        <v>135</v>
      </c>
      <c r="J64">
        <v>42</v>
      </c>
      <c r="K64">
        <v>1751</v>
      </c>
      <c r="L64">
        <v>2038</v>
      </c>
      <c r="M64">
        <v>75</v>
      </c>
      <c r="N64" s="3" t="s">
        <v>1329</v>
      </c>
      <c r="O64" s="3" t="s">
        <v>1330</v>
      </c>
    </row>
    <row r="65" spans="1:15" x14ac:dyDescent="0.25">
      <c r="A65" s="3" t="s">
        <v>13</v>
      </c>
      <c r="B65" s="3" t="s">
        <v>26</v>
      </c>
      <c r="C65" s="3">
        <f>SUM(prb_adultes_202301[[#This Row],[Visuel]:[Autres]])</f>
        <v>2989</v>
      </c>
      <c r="D65">
        <v>32</v>
      </c>
      <c r="E65">
        <v>20</v>
      </c>
      <c r="F65">
        <v>730</v>
      </c>
      <c r="G65">
        <v>1254</v>
      </c>
      <c r="H65">
        <v>863</v>
      </c>
      <c r="I65">
        <v>90</v>
      </c>
      <c r="J65">
        <v>570</v>
      </c>
      <c r="K65">
        <v>1365</v>
      </c>
      <c r="L65">
        <v>1624</v>
      </c>
      <c r="M65">
        <v>93</v>
      </c>
      <c r="N65" s="3" t="s">
        <v>1331</v>
      </c>
      <c r="O65" s="3" t="s">
        <v>1332</v>
      </c>
    </row>
    <row r="66" spans="1:15" x14ac:dyDescent="0.25">
      <c r="A66" s="3" t="s">
        <v>13</v>
      </c>
      <c r="B66" s="3" t="s">
        <v>27</v>
      </c>
      <c r="C66" s="3">
        <f>SUM(prb_adultes_202301[[#This Row],[Visuel]:[Autres]])</f>
        <v>4594</v>
      </c>
      <c r="D66">
        <v>49</v>
      </c>
      <c r="E66">
        <v>23</v>
      </c>
      <c r="F66">
        <v>1157</v>
      </c>
      <c r="G66">
        <v>1795</v>
      </c>
      <c r="H66">
        <v>1389</v>
      </c>
      <c r="I66">
        <v>181</v>
      </c>
      <c r="J66">
        <v>122</v>
      </c>
      <c r="K66">
        <v>2111</v>
      </c>
      <c r="L66">
        <v>2483</v>
      </c>
      <c r="M66">
        <v>139</v>
      </c>
      <c r="N66" s="3" t="s">
        <v>1333</v>
      </c>
      <c r="O66" s="3" t="s">
        <v>1334</v>
      </c>
    </row>
    <row r="67" spans="1:15" x14ac:dyDescent="0.25">
      <c r="A67" s="3" t="s">
        <v>13</v>
      </c>
      <c r="B67" s="3" t="s">
        <v>28</v>
      </c>
      <c r="C67" s="3">
        <f>SUM(prb_adultes_202301[[#This Row],[Visuel]:[Autres]])</f>
        <v>5550</v>
      </c>
      <c r="D67">
        <v>33</v>
      </c>
      <c r="E67">
        <v>22</v>
      </c>
      <c r="F67">
        <v>1294</v>
      </c>
      <c r="G67">
        <v>2372</v>
      </c>
      <c r="H67">
        <v>1627</v>
      </c>
      <c r="I67">
        <v>202</v>
      </c>
      <c r="J67">
        <v>159</v>
      </c>
      <c r="K67">
        <v>2591</v>
      </c>
      <c r="L67">
        <v>2959</v>
      </c>
      <c r="M67">
        <v>142</v>
      </c>
      <c r="N67" s="3" t="s">
        <v>1335</v>
      </c>
      <c r="O67" s="3" t="s">
        <v>1336</v>
      </c>
    </row>
    <row r="68" spans="1:15" x14ac:dyDescent="0.25">
      <c r="A68" s="3" t="s">
        <v>13</v>
      </c>
      <c r="B68" s="3" t="s">
        <v>29</v>
      </c>
      <c r="C68" s="3">
        <f>SUM(prb_adultes_202301[[#This Row],[Visuel]:[Autres]])</f>
        <v>11931</v>
      </c>
      <c r="D68">
        <v>129</v>
      </c>
      <c r="E68">
        <v>70</v>
      </c>
      <c r="F68">
        <v>2794</v>
      </c>
      <c r="G68">
        <v>5182</v>
      </c>
      <c r="H68">
        <v>3443</v>
      </c>
      <c r="I68">
        <v>313</v>
      </c>
      <c r="J68">
        <v>628</v>
      </c>
      <c r="K68">
        <v>5552</v>
      </c>
      <c r="L68">
        <v>6379</v>
      </c>
      <c r="M68">
        <v>290</v>
      </c>
      <c r="N68" s="3" t="s">
        <v>1337</v>
      </c>
      <c r="O68" s="3" t="s">
        <v>1338</v>
      </c>
    </row>
    <row r="69" spans="1:15" x14ac:dyDescent="0.25">
      <c r="A69" s="3" t="s">
        <v>13</v>
      </c>
      <c r="B69" s="3" t="s">
        <v>30</v>
      </c>
      <c r="C69" s="3">
        <f>SUM(prb_adultes_202301[[#This Row],[Visuel]:[Autres]])</f>
        <v>2972</v>
      </c>
      <c r="D69">
        <v>46</v>
      </c>
      <c r="E69">
        <v>14</v>
      </c>
      <c r="F69">
        <v>676</v>
      </c>
      <c r="G69">
        <v>1265</v>
      </c>
      <c r="H69">
        <v>861</v>
      </c>
      <c r="I69">
        <v>110</v>
      </c>
      <c r="J69">
        <v>52</v>
      </c>
      <c r="K69">
        <v>1341</v>
      </c>
      <c r="L69">
        <v>1631</v>
      </c>
      <c r="M69">
        <v>59</v>
      </c>
      <c r="N69" s="3" t="s">
        <v>1339</v>
      </c>
      <c r="O69" s="3" t="s">
        <v>1340</v>
      </c>
    </row>
    <row r="70" spans="1:15" x14ac:dyDescent="0.25">
      <c r="A70" s="3" t="s">
        <v>13</v>
      </c>
      <c r="B70" s="3" t="s">
        <v>31</v>
      </c>
      <c r="C70" s="3">
        <f>SUM(prb_adultes_202301[[#This Row],[Visuel]:[Autres]])</f>
        <v>98</v>
      </c>
      <c r="D70">
        <v>1</v>
      </c>
      <c r="E70">
        <v>0</v>
      </c>
      <c r="F70">
        <v>39</v>
      </c>
      <c r="G70">
        <v>35</v>
      </c>
      <c r="H70">
        <v>18</v>
      </c>
      <c r="I70">
        <v>5</v>
      </c>
      <c r="J70">
        <v>6</v>
      </c>
      <c r="K70">
        <v>35</v>
      </c>
      <c r="L70">
        <v>63</v>
      </c>
      <c r="M70">
        <v>1</v>
      </c>
      <c r="N70" s="3" t="s">
        <v>1341</v>
      </c>
      <c r="O70" s="3" t="s">
        <v>1342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357F-2084-4719-809F-E9E4FE2900A4}">
  <dimension ref="A1:O70"/>
  <sheetViews>
    <sheetView topLeftCell="A43" workbookViewId="0">
      <selection activeCell="B53" sqref="B53:B70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SUM(prb_adultes_202401[[#This Row],[Visuel]:[Autres]])</f>
        <v>78467</v>
      </c>
      <c r="D2">
        <v>754</v>
      </c>
      <c r="E2">
        <v>391</v>
      </c>
      <c r="F2">
        <v>17961</v>
      </c>
      <c r="G2">
        <v>35782</v>
      </c>
      <c r="H2">
        <v>20928</v>
      </c>
      <c r="I2">
        <v>2651</v>
      </c>
      <c r="J2">
        <v>6045</v>
      </c>
      <c r="K2">
        <v>34378</v>
      </c>
      <c r="L2">
        <v>44089</v>
      </c>
      <c r="M2">
        <v>1786</v>
      </c>
      <c r="N2" s="3" t="s">
        <v>65</v>
      </c>
      <c r="O2" s="3" t="s">
        <v>66</v>
      </c>
    </row>
    <row r="3" spans="1:15" x14ac:dyDescent="0.25">
      <c r="A3" s="3" t="s">
        <v>11</v>
      </c>
      <c r="B3" s="3" t="s">
        <v>2</v>
      </c>
      <c r="C3" s="3">
        <f>SUM(prb_adultes_202401[[#This Row],[Visuel]:[Autres]])</f>
        <v>3019</v>
      </c>
      <c r="D3">
        <v>68</v>
      </c>
      <c r="E3">
        <v>26</v>
      </c>
      <c r="F3">
        <v>550</v>
      </c>
      <c r="G3">
        <v>911</v>
      </c>
      <c r="H3">
        <v>1345</v>
      </c>
      <c r="I3">
        <v>119</v>
      </c>
      <c r="J3">
        <v>412</v>
      </c>
      <c r="K3">
        <v>1641</v>
      </c>
      <c r="L3">
        <v>1378</v>
      </c>
      <c r="M3">
        <v>7</v>
      </c>
      <c r="N3" s="3" t="s">
        <v>67</v>
      </c>
      <c r="O3" s="3" t="s">
        <v>68</v>
      </c>
    </row>
    <row r="4" spans="1:15" x14ac:dyDescent="0.25">
      <c r="A4" s="3" t="s">
        <v>11</v>
      </c>
      <c r="B4" s="3" t="s">
        <v>3</v>
      </c>
      <c r="C4" s="3">
        <f>SUM(prb_adultes_202401[[#This Row],[Visuel]:[Autres]])</f>
        <v>1594</v>
      </c>
      <c r="D4">
        <v>26</v>
      </c>
      <c r="E4">
        <v>31</v>
      </c>
      <c r="F4">
        <v>209</v>
      </c>
      <c r="G4">
        <v>613</v>
      </c>
      <c r="H4">
        <v>680</v>
      </c>
      <c r="I4">
        <v>35</v>
      </c>
      <c r="J4">
        <v>247</v>
      </c>
      <c r="K4">
        <v>1353</v>
      </c>
      <c r="L4">
        <v>241</v>
      </c>
      <c r="M4">
        <v>9</v>
      </c>
      <c r="N4" s="3" t="s">
        <v>69</v>
      </c>
      <c r="O4" s="3" t="s">
        <v>70</v>
      </c>
    </row>
    <row r="5" spans="1:15" x14ac:dyDescent="0.25">
      <c r="A5" s="3" t="s">
        <v>11</v>
      </c>
      <c r="B5" s="3" t="s">
        <v>4</v>
      </c>
      <c r="C5" s="3">
        <f>SUM(prb_adultes_202401[[#This Row],[Visuel]:[Autres]])</f>
        <v>781</v>
      </c>
      <c r="D5">
        <v>27</v>
      </c>
      <c r="E5">
        <v>15</v>
      </c>
      <c r="F5">
        <v>105</v>
      </c>
      <c r="G5">
        <v>223</v>
      </c>
      <c r="H5">
        <v>387</v>
      </c>
      <c r="I5">
        <v>24</v>
      </c>
      <c r="J5">
        <v>281</v>
      </c>
      <c r="K5">
        <v>316</v>
      </c>
      <c r="L5">
        <v>465</v>
      </c>
      <c r="M5">
        <v>4</v>
      </c>
      <c r="N5" s="3" t="s">
        <v>71</v>
      </c>
      <c r="O5" s="3" t="s">
        <v>72</v>
      </c>
    </row>
    <row r="6" spans="1:15" x14ac:dyDescent="0.25">
      <c r="A6" s="3" t="s">
        <v>12</v>
      </c>
      <c r="B6" s="3" t="s">
        <v>5</v>
      </c>
      <c r="C6" s="3">
        <f>SUM(prb_adultes_202401[[#This Row],[Visuel]:[Autres]])</f>
        <v>80061</v>
      </c>
      <c r="D6">
        <v>780</v>
      </c>
      <c r="E6">
        <v>422</v>
      </c>
      <c r="F6">
        <v>18170</v>
      </c>
      <c r="G6">
        <v>36395</v>
      </c>
      <c r="H6">
        <v>21608</v>
      </c>
      <c r="I6">
        <v>2686</v>
      </c>
      <c r="J6">
        <v>6292</v>
      </c>
      <c r="K6">
        <v>35731</v>
      </c>
      <c r="L6">
        <v>44330</v>
      </c>
      <c r="M6">
        <v>1795</v>
      </c>
      <c r="N6" s="3" t="s">
        <v>73</v>
      </c>
      <c r="O6" s="3" t="s">
        <v>74</v>
      </c>
    </row>
    <row r="7" spans="1:15" x14ac:dyDescent="0.25">
      <c r="A7" s="3" t="s">
        <v>12</v>
      </c>
      <c r="B7" s="3" t="s">
        <v>6</v>
      </c>
      <c r="C7" s="3">
        <f>SUM(prb_adultes_202401[[#This Row],[Visuel]:[Autres]])</f>
        <v>2315</v>
      </c>
      <c r="D7">
        <v>65</v>
      </c>
      <c r="E7">
        <v>18</v>
      </c>
      <c r="F7">
        <v>286</v>
      </c>
      <c r="G7">
        <v>650</v>
      </c>
      <c r="H7">
        <v>1201</v>
      </c>
      <c r="I7">
        <v>95</v>
      </c>
      <c r="J7">
        <v>525</v>
      </c>
      <c r="K7">
        <v>1158</v>
      </c>
      <c r="L7">
        <v>1157</v>
      </c>
      <c r="M7">
        <v>7</v>
      </c>
      <c r="N7" s="3" t="s">
        <v>75</v>
      </c>
      <c r="O7" s="3" t="s">
        <v>76</v>
      </c>
    </row>
    <row r="8" spans="1:15" x14ac:dyDescent="0.25">
      <c r="A8" s="3" t="s">
        <v>12</v>
      </c>
      <c r="B8" s="3" t="s">
        <v>7</v>
      </c>
      <c r="C8" s="3">
        <f>SUM(prb_adultes_202401[[#This Row],[Visuel]:[Autres]])</f>
        <v>1026</v>
      </c>
      <c r="D8">
        <v>21</v>
      </c>
      <c r="E8">
        <v>17</v>
      </c>
      <c r="F8">
        <v>292</v>
      </c>
      <c r="G8">
        <v>338</v>
      </c>
      <c r="H8">
        <v>332</v>
      </c>
      <c r="I8">
        <v>26</v>
      </c>
      <c r="J8">
        <v>84</v>
      </c>
      <c r="K8">
        <v>520</v>
      </c>
      <c r="L8">
        <v>506</v>
      </c>
      <c r="M8">
        <v>0</v>
      </c>
      <c r="N8" s="3" t="s">
        <v>77</v>
      </c>
      <c r="O8" s="3" t="s">
        <v>78</v>
      </c>
    </row>
    <row r="9" spans="1:15" x14ac:dyDescent="0.25">
      <c r="A9" s="3" t="s">
        <v>12</v>
      </c>
      <c r="B9" s="3" t="s">
        <v>8</v>
      </c>
      <c r="C9" s="3">
        <f>SUM(prb_adultes_202401[[#This Row],[Visuel]:[Autres]])</f>
        <v>459</v>
      </c>
      <c r="D9">
        <v>9</v>
      </c>
      <c r="E9">
        <v>6</v>
      </c>
      <c r="F9">
        <v>77</v>
      </c>
      <c r="G9">
        <v>146</v>
      </c>
      <c r="H9">
        <v>199</v>
      </c>
      <c r="I9">
        <v>22</v>
      </c>
      <c r="J9">
        <v>84</v>
      </c>
      <c r="K9">
        <v>279</v>
      </c>
      <c r="L9">
        <v>180</v>
      </c>
      <c r="M9">
        <v>4</v>
      </c>
      <c r="N9" s="3" t="s">
        <v>79</v>
      </c>
      <c r="O9" s="3" t="s">
        <v>80</v>
      </c>
    </row>
    <row r="10" spans="1:15" x14ac:dyDescent="0.25">
      <c r="A10" s="3" t="s">
        <v>81</v>
      </c>
      <c r="B10" s="3" t="s">
        <v>61</v>
      </c>
      <c r="C10" s="3">
        <f>SUM(prb_adultes_202401[[#This Row],[Visuel]:[Autres]])</f>
        <v>46173</v>
      </c>
      <c r="D10">
        <v>497</v>
      </c>
      <c r="E10">
        <v>221</v>
      </c>
      <c r="F10">
        <v>10090</v>
      </c>
      <c r="G10">
        <v>22201</v>
      </c>
      <c r="H10">
        <v>11626</v>
      </c>
      <c r="I10">
        <v>1538</v>
      </c>
      <c r="J10">
        <v>3721</v>
      </c>
      <c r="K10">
        <v>0</v>
      </c>
      <c r="L10">
        <v>46173</v>
      </c>
      <c r="M10">
        <v>1148</v>
      </c>
      <c r="N10" s="3" t="s">
        <v>82</v>
      </c>
      <c r="O10" s="3" t="s">
        <v>83</v>
      </c>
    </row>
    <row r="11" spans="1:15" x14ac:dyDescent="0.25">
      <c r="A11" s="3" t="s">
        <v>81</v>
      </c>
      <c r="B11" s="3" t="s">
        <v>60</v>
      </c>
      <c r="C11" s="3">
        <f>SUM(prb_adultes_202401[[#This Row],[Visuel]:[Autres]])</f>
        <v>37688</v>
      </c>
      <c r="D11">
        <v>378</v>
      </c>
      <c r="E11">
        <v>242</v>
      </c>
      <c r="F11">
        <v>8735</v>
      </c>
      <c r="G11">
        <v>15328</v>
      </c>
      <c r="H11">
        <v>11714</v>
      </c>
      <c r="I11">
        <v>1291</v>
      </c>
      <c r="J11">
        <v>3264</v>
      </c>
      <c r="K11">
        <v>37688</v>
      </c>
      <c r="L11">
        <v>0</v>
      </c>
      <c r="M11">
        <v>658</v>
      </c>
      <c r="N11" s="3" t="s">
        <v>84</v>
      </c>
      <c r="O11" s="3" t="s">
        <v>85</v>
      </c>
    </row>
    <row r="12" spans="1:15" x14ac:dyDescent="0.25">
      <c r="A12" s="3" t="s">
        <v>86</v>
      </c>
      <c r="B12" s="3" t="s">
        <v>87</v>
      </c>
      <c r="C12" s="3">
        <f>SUM(prb_adultes_202401[[#This Row],[Visuel]:[Autres]])</f>
        <v>171</v>
      </c>
      <c r="D12">
        <v>0</v>
      </c>
      <c r="E12">
        <v>0</v>
      </c>
      <c r="F12">
        <v>0</v>
      </c>
      <c r="G12">
        <v>0</v>
      </c>
      <c r="H12">
        <v>0</v>
      </c>
      <c r="I12">
        <v>171</v>
      </c>
      <c r="J12">
        <v>9</v>
      </c>
      <c r="K12">
        <v>57</v>
      </c>
      <c r="L12">
        <v>114</v>
      </c>
      <c r="M12">
        <v>171</v>
      </c>
      <c r="N12" s="3" t="s">
        <v>88</v>
      </c>
      <c r="O12" s="3" t="s">
        <v>89</v>
      </c>
    </row>
    <row r="13" spans="1:15" x14ac:dyDescent="0.25">
      <c r="A13" s="3" t="s">
        <v>86</v>
      </c>
      <c r="B13" s="3" t="s">
        <v>90</v>
      </c>
      <c r="C13" s="3">
        <f>SUM(prb_adultes_202401[[#This Row],[Visuel]:[Autres]])</f>
        <v>1635</v>
      </c>
      <c r="D13">
        <v>9</v>
      </c>
      <c r="E13">
        <v>6</v>
      </c>
      <c r="F13">
        <v>448</v>
      </c>
      <c r="G13">
        <v>646</v>
      </c>
      <c r="H13">
        <v>180</v>
      </c>
      <c r="I13">
        <v>346</v>
      </c>
      <c r="J13">
        <v>104</v>
      </c>
      <c r="K13">
        <v>601</v>
      </c>
      <c r="L13">
        <v>1034</v>
      </c>
      <c r="M13">
        <v>1635</v>
      </c>
      <c r="N13" s="3" t="s">
        <v>91</v>
      </c>
      <c r="O13" s="3" t="s">
        <v>92</v>
      </c>
    </row>
    <row r="14" spans="1:15" x14ac:dyDescent="0.25">
      <c r="A14" s="3" t="s">
        <v>86</v>
      </c>
      <c r="B14" s="3" t="s">
        <v>93</v>
      </c>
      <c r="C14" s="3">
        <f>SUM(prb_adultes_202401[[#This Row],[Visuel]:[Autres]])</f>
        <v>5936</v>
      </c>
      <c r="D14">
        <v>35</v>
      </c>
      <c r="E14">
        <v>28</v>
      </c>
      <c r="F14">
        <v>2194</v>
      </c>
      <c r="G14">
        <v>2596</v>
      </c>
      <c r="H14">
        <v>1026</v>
      </c>
      <c r="I14">
        <v>57</v>
      </c>
      <c r="J14">
        <v>411</v>
      </c>
      <c r="K14">
        <v>2159</v>
      </c>
      <c r="L14">
        <v>3777</v>
      </c>
      <c r="M14">
        <v>0</v>
      </c>
      <c r="N14" s="3" t="s">
        <v>94</v>
      </c>
      <c r="O14" s="3" t="s">
        <v>95</v>
      </c>
    </row>
    <row r="15" spans="1:15" x14ac:dyDescent="0.25">
      <c r="A15" s="3" t="s">
        <v>86</v>
      </c>
      <c r="B15" s="3" t="s">
        <v>96</v>
      </c>
      <c r="C15" s="3">
        <f>SUM(prb_adultes_202401[[#This Row],[Visuel]:[Autres]])</f>
        <v>6437</v>
      </c>
      <c r="D15">
        <v>45</v>
      </c>
      <c r="E15">
        <v>32</v>
      </c>
      <c r="F15">
        <v>2446</v>
      </c>
      <c r="G15">
        <v>2591</v>
      </c>
      <c r="H15">
        <v>1247</v>
      </c>
      <c r="I15">
        <v>76</v>
      </c>
      <c r="J15">
        <v>400</v>
      </c>
      <c r="K15">
        <v>2419</v>
      </c>
      <c r="L15">
        <v>4018</v>
      </c>
      <c r="M15">
        <v>0</v>
      </c>
      <c r="N15" s="3" t="s">
        <v>97</v>
      </c>
      <c r="O15" s="3" t="s">
        <v>98</v>
      </c>
    </row>
    <row r="16" spans="1:15" x14ac:dyDescent="0.25">
      <c r="A16" s="3" t="s">
        <v>86</v>
      </c>
      <c r="B16" s="3" t="s">
        <v>99</v>
      </c>
      <c r="C16" s="3">
        <f>SUM(prb_adultes_202401[[#This Row],[Visuel]:[Autres]])</f>
        <v>6480</v>
      </c>
      <c r="D16">
        <v>74</v>
      </c>
      <c r="E16">
        <v>46</v>
      </c>
      <c r="F16">
        <v>2125</v>
      </c>
      <c r="G16">
        <v>2925</v>
      </c>
      <c r="H16">
        <v>1208</v>
      </c>
      <c r="I16">
        <v>102</v>
      </c>
      <c r="J16">
        <v>528</v>
      </c>
      <c r="K16">
        <v>2464</v>
      </c>
      <c r="L16">
        <v>4016</v>
      </c>
      <c r="M16">
        <v>0</v>
      </c>
      <c r="N16" s="3" t="s">
        <v>100</v>
      </c>
      <c r="O16" s="3" t="s">
        <v>101</v>
      </c>
    </row>
    <row r="17" spans="1:15" x14ac:dyDescent="0.25">
      <c r="A17" s="3" t="s">
        <v>86</v>
      </c>
      <c r="B17" s="3" t="s">
        <v>102</v>
      </c>
      <c r="C17" s="3">
        <f>SUM(prb_adultes_202401[[#This Row],[Visuel]:[Autres]])</f>
        <v>7784</v>
      </c>
      <c r="D17">
        <v>83</v>
      </c>
      <c r="E17">
        <v>34</v>
      </c>
      <c r="F17">
        <v>2136</v>
      </c>
      <c r="G17">
        <v>3757</v>
      </c>
      <c r="H17">
        <v>1644</v>
      </c>
      <c r="I17">
        <v>130</v>
      </c>
      <c r="J17">
        <v>581</v>
      </c>
      <c r="K17">
        <v>3084</v>
      </c>
      <c r="L17">
        <v>4700</v>
      </c>
      <c r="M17">
        <v>0</v>
      </c>
      <c r="N17" s="3" t="s">
        <v>103</v>
      </c>
      <c r="O17" s="3" t="s">
        <v>104</v>
      </c>
    </row>
    <row r="18" spans="1:15" x14ac:dyDescent="0.25">
      <c r="A18" s="3" t="s">
        <v>86</v>
      </c>
      <c r="B18" s="3" t="s">
        <v>105</v>
      </c>
      <c r="C18" s="3">
        <f>SUM(prb_adultes_202401[[#This Row],[Visuel]:[Autres]])</f>
        <v>8768</v>
      </c>
      <c r="D18">
        <v>85</v>
      </c>
      <c r="E18">
        <v>54</v>
      </c>
      <c r="F18">
        <v>2162</v>
      </c>
      <c r="G18">
        <v>4185</v>
      </c>
      <c r="H18">
        <v>2057</v>
      </c>
      <c r="I18">
        <v>225</v>
      </c>
      <c r="J18">
        <v>729</v>
      </c>
      <c r="K18">
        <v>3810</v>
      </c>
      <c r="L18">
        <v>4958</v>
      </c>
      <c r="M18">
        <v>0</v>
      </c>
      <c r="N18" s="3" t="s">
        <v>106</v>
      </c>
      <c r="O18" s="3" t="s">
        <v>107</v>
      </c>
    </row>
    <row r="19" spans="1:15" x14ac:dyDescent="0.25">
      <c r="A19" s="3" t="s">
        <v>86</v>
      </c>
      <c r="B19" s="3" t="s">
        <v>108</v>
      </c>
      <c r="C19" s="3">
        <f>SUM(prb_adultes_202401[[#This Row],[Visuel]:[Autres]])</f>
        <v>10065</v>
      </c>
      <c r="D19">
        <v>109</v>
      </c>
      <c r="E19">
        <v>51</v>
      </c>
      <c r="F19">
        <v>2018</v>
      </c>
      <c r="G19">
        <v>4637</v>
      </c>
      <c r="H19">
        <v>2946</v>
      </c>
      <c r="I19">
        <v>304</v>
      </c>
      <c r="J19">
        <v>946</v>
      </c>
      <c r="K19">
        <v>4810</v>
      </c>
      <c r="L19">
        <v>5255</v>
      </c>
      <c r="M19">
        <v>0</v>
      </c>
      <c r="N19" s="3" t="s">
        <v>109</v>
      </c>
      <c r="O19" s="3" t="s">
        <v>110</v>
      </c>
    </row>
    <row r="20" spans="1:15" x14ac:dyDescent="0.25">
      <c r="A20" s="3" t="s">
        <v>86</v>
      </c>
      <c r="B20" s="3" t="s">
        <v>111</v>
      </c>
      <c r="C20" s="3">
        <f>SUM(prb_adultes_202401[[#This Row],[Visuel]:[Autres]])</f>
        <v>36585</v>
      </c>
      <c r="D20">
        <v>435</v>
      </c>
      <c r="E20">
        <v>212</v>
      </c>
      <c r="F20">
        <v>5296</v>
      </c>
      <c r="G20">
        <v>16192</v>
      </c>
      <c r="H20">
        <v>13032</v>
      </c>
      <c r="I20">
        <v>1418</v>
      </c>
      <c r="J20">
        <v>3277</v>
      </c>
      <c r="K20">
        <v>18284</v>
      </c>
      <c r="L20">
        <v>18301</v>
      </c>
      <c r="M20">
        <v>0</v>
      </c>
      <c r="N20" s="3" t="s">
        <v>112</v>
      </c>
      <c r="O20" s="3" t="s">
        <v>113</v>
      </c>
    </row>
    <row r="21" spans="1:15" x14ac:dyDescent="0.25">
      <c r="A21" s="3" t="s">
        <v>86</v>
      </c>
      <c r="B21" s="3" t="s">
        <v>114</v>
      </c>
      <c r="C21" s="3">
        <f>SUM(prb_adultes_202401[[#This Row],[Visuel]:[Autres]])</f>
        <v>15395</v>
      </c>
      <c r="D21">
        <v>107</v>
      </c>
      <c r="E21">
        <v>76</v>
      </c>
      <c r="F21">
        <v>5540</v>
      </c>
      <c r="G21">
        <v>6313</v>
      </c>
      <c r="H21">
        <v>2692</v>
      </c>
      <c r="I21">
        <v>667</v>
      </c>
      <c r="J21">
        <v>1015</v>
      </c>
      <c r="K21">
        <v>5717</v>
      </c>
      <c r="L21">
        <v>9678</v>
      </c>
      <c r="M21">
        <v>1806</v>
      </c>
      <c r="N21" s="3" t="s">
        <v>115</v>
      </c>
      <c r="O21" s="3" t="s">
        <v>116</v>
      </c>
    </row>
    <row r="22" spans="1:15" x14ac:dyDescent="0.25">
      <c r="A22" s="3" t="s">
        <v>86</v>
      </c>
      <c r="B22" s="3" t="s">
        <v>117</v>
      </c>
      <c r="C22" s="3">
        <f>SUM(prb_adultes_202401[[#This Row],[Visuel]:[Autres]])</f>
        <v>68466</v>
      </c>
      <c r="D22">
        <v>768</v>
      </c>
      <c r="E22">
        <v>387</v>
      </c>
      <c r="F22">
        <v>13285</v>
      </c>
      <c r="G22">
        <v>31216</v>
      </c>
      <c r="H22">
        <v>20648</v>
      </c>
      <c r="I22">
        <v>2162</v>
      </c>
      <c r="J22">
        <v>5970</v>
      </c>
      <c r="K22">
        <v>31971</v>
      </c>
      <c r="L22">
        <v>36495</v>
      </c>
      <c r="M22">
        <v>0</v>
      </c>
      <c r="N22" s="3" t="s">
        <v>118</v>
      </c>
      <c r="O22" s="3" t="s">
        <v>119</v>
      </c>
    </row>
    <row r="23" spans="1:15" x14ac:dyDescent="0.25">
      <c r="A23" s="3" t="s">
        <v>120</v>
      </c>
      <c r="B23" s="3" t="s">
        <v>121</v>
      </c>
      <c r="C23" s="3">
        <f>SUM(prb_adultes_202401[[#This Row],[Visuel]:[Autres]])</f>
        <v>7520</v>
      </c>
      <c r="D23">
        <v>76</v>
      </c>
      <c r="E23">
        <v>59</v>
      </c>
      <c r="F23">
        <v>3255</v>
      </c>
      <c r="G23">
        <v>2236</v>
      </c>
      <c r="H23">
        <v>1703</v>
      </c>
      <c r="I23">
        <v>191</v>
      </c>
      <c r="J23">
        <v>660</v>
      </c>
      <c r="K23">
        <v>3286</v>
      </c>
      <c r="L23">
        <v>4234</v>
      </c>
      <c r="M23">
        <v>335</v>
      </c>
      <c r="N23" s="3" t="s">
        <v>122</v>
      </c>
      <c r="O23" s="3" t="s">
        <v>123</v>
      </c>
    </row>
    <row r="24" spans="1:15" x14ac:dyDescent="0.25">
      <c r="A24" s="3" t="s">
        <v>120</v>
      </c>
      <c r="B24" s="3" t="s">
        <v>124</v>
      </c>
      <c r="C24" s="3">
        <f>SUM(prb_adultes_202401[[#This Row],[Visuel]:[Autres]])</f>
        <v>26690</v>
      </c>
      <c r="D24">
        <v>283</v>
      </c>
      <c r="E24">
        <v>172</v>
      </c>
      <c r="F24">
        <v>3883</v>
      </c>
      <c r="G24">
        <v>13239</v>
      </c>
      <c r="H24">
        <v>8574</v>
      </c>
      <c r="I24">
        <v>539</v>
      </c>
      <c r="J24">
        <v>1488</v>
      </c>
      <c r="K24">
        <v>11871</v>
      </c>
      <c r="L24">
        <v>14819</v>
      </c>
      <c r="M24">
        <v>273</v>
      </c>
      <c r="N24" s="3" t="s">
        <v>125</v>
      </c>
      <c r="O24" s="3" t="s">
        <v>126</v>
      </c>
    </row>
    <row r="25" spans="1:15" x14ac:dyDescent="0.25">
      <c r="A25" s="3" t="s">
        <v>120</v>
      </c>
      <c r="B25" s="3" t="s">
        <v>127</v>
      </c>
      <c r="C25" s="3">
        <f>SUM(prb_adultes_202401[[#This Row],[Visuel]:[Autres]])</f>
        <v>14600</v>
      </c>
      <c r="D25">
        <v>184</v>
      </c>
      <c r="E25">
        <v>83</v>
      </c>
      <c r="F25">
        <v>766</v>
      </c>
      <c r="G25">
        <v>8259</v>
      </c>
      <c r="H25">
        <v>4832</v>
      </c>
      <c r="I25">
        <v>476</v>
      </c>
      <c r="J25">
        <v>1262</v>
      </c>
      <c r="K25">
        <v>6987</v>
      </c>
      <c r="L25">
        <v>7613</v>
      </c>
      <c r="M25">
        <v>69</v>
      </c>
      <c r="N25" s="3" t="s">
        <v>128</v>
      </c>
      <c r="O25" s="3" t="s">
        <v>129</v>
      </c>
    </row>
    <row r="26" spans="1:15" x14ac:dyDescent="0.25">
      <c r="A26" s="3" t="s">
        <v>120</v>
      </c>
      <c r="B26" s="3" t="s">
        <v>130</v>
      </c>
      <c r="C26" s="3">
        <f>SUM(prb_adultes_202401[[#This Row],[Visuel]:[Autres]])</f>
        <v>5118</v>
      </c>
      <c r="D26">
        <v>47</v>
      </c>
      <c r="E26">
        <v>23</v>
      </c>
      <c r="F26">
        <v>28</v>
      </c>
      <c r="G26">
        <v>3453</v>
      </c>
      <c r="H26">
        <v>1390</v>
      </c>
      <c r="I26">
        <v>177</v>
      </c>
      <c r="J26">
        <v>567</v>
      </c>
      <c r="K26">
        <v>2547</v>
      </c>
      <c r="L26">
        <v>2571</v>
      </c>
      <c r="M26">
        <v>0</v>
      </c>
      <c r="N26" s="3" t="s">
        <v>131</v>
      </c>
      <c r="O26" s="3" t="s">
        <v>132</v>
      </c>
    </row>
    <row r="27" spans="1:15" x14ac:dyDescent="0.25">
      <c r="A27" s="3" t="s">
        <v>120</v>
      </c>
      <c r="B27" s="3" t="s">
        <v>133</v>
      </c>
      <c r="C27" s="3">
        <f>SUM(prb_adultes_202401[[#This Row],[Visuel]:[Autres]])</f>
        <v>2990</v>
      </c>
      <c r="D27">
        <v>41</v>
      </c>
      <c r="E27">
        <v>14</v>
      </c>
      <c r="F27">
        <v>7</v>
      </c>
      <c r="G27">
        <v>2094</v>
      </c>
      <c r="H27">
        <v>743</v>
      </c>
      <c r="I27">
        <v>91</v>
      </c>
      <c r="J27">
        <v>632</v>
      </c>
      <c r="K27">
        <v>1457</v>
      </c>
      <c r="L27">
        <v>1533</v>
      </c>
      <c r="M27">
        <v>0</v>
      </c>
      <c r="N27" s="3" t="s">
        <v>134</v>
      </c>
      <c r="O27" s="3" t="s">
        <v>135</v>
      </c>
    </row>
    <row r="28" spans="1:15" x14ac:dyDescent="0.25">
      <c r="A28" s="3" t="s">
        <v>120</v>
      </c>
      <c r="B28" s="3" t="s">
        <v>136</v>
      </c>
      <c r="C28" s="3">
        <f>SUM(prb_adultes_202401[[#This Row],[Visuel]:[Autres]])</f>
        <v>26943</v>
      </c>
      <c r="D28">
        <v>244</v>
      </c>
      <c r="E28">
        <v>112</v>
      </c>
      <c r="F28">
        <v>10886</v>
      </c>
      <c r="G28">
        <v>8248</v>
      </c>
      <c r="H28">
        <v>6098</v>
      </c>
      <c r="I28">
        <v>1355</v>
      </c>
      <c r="J28">
        <v>2376</v>
      </c>
      <c r="K28">
        <v>11540</v>
      </c>
      <c r="L28">
        <v>15403</v>
      </c>
      <c r="M28">
        <v>1129</v>
      </c>
      <c r="N28" s="3" t="s">
        <v>137</v>
      </c>
      <c r="O28" s="3" t="s">
        <v>138</v>
      </c>
    </row>
    <row r="29" spans="1:15" x14ac:dyDescent="0.25">
      <c r="A29" s="3" t="s">
        <v>139</v>
      </c>
      <c r="B29" s="3" t="s">
        <v>140</v>
      </c>
      <c r="C29" s="3">
        <f>SUM(prb_adultes_202401[[#This Row],[Visuel]:[Autres]])</f>
        <v>37851</v>
      </c>
      <c r="D29">
        <v>421</v>
      </c>
      <c r="E29">
        <v>255</v>
      </c>
      <c r="F29">
        <v>7505</v>
      </c>
      <c r="G29">
        <v>17367</v>
      </c>
      <c r="H29">
        <v>11455</v>
      </c>
      <c r="I29">
        <v>848</v>
      </c>
      <c r="J29">
        <v>2777</v>
      </c>
      <c r="K29">
        <v>16863</v>
      </c>
      <c r="L29">
        <v>20988</v>
      </c>
      <c r="M29">
        <v>645</v>
      </c>
      <c r="N29" s="3" t="s">
        <v>141</v>
      </c>
      <c r="O29" s="3" t="s">
        <v>142</v>
      </c>
    </row>
    <row r="30" spans="1:15" x14ac:dyDescent="0.25">
      <c r="A30" s="3" t="s">
        <v>139</v>
      </c>
      <c r="B30" s="3" t="s">
        <v>143</v>
      </c>
      <c r="C30" s="3">
        <f>SUM(prb_adultes_202401[[#This Row],[Visuel]:[Autres]])</f>
        <v>9731</v>
      </c>
      <c r="D30">
        <v>108</v>
      </c>
      <c r="E30">
        <v>48</v>
      </c>
      <c r="F30">
        <v>314</v>
      </c>
      <c r="G30">
        <v>6012</v>
      </c>
      <c r="H30">
        <v>2946</v>
      </c>
      <c r="I30">
        <v>303</v>
      </c>
      <c r="J30">
        <v>665</v>
      </c>
      <c r="K30">
        <v>4670</v>
      </c>
      <c r="L30">
        <v>5061</v>
      </c>
      <c r="M30">
        <v>29</v>
      </c>
      <c r="N30" s="3" t="s">
        <v>144</v>
      </c>
      <c r="O30" s="3" t="s">
        <v>145</v>
      </c>
    </row>
    <row r="31" spans="1:15" x14ac:dyDescent="0.25">
      <c r="A31" s="3" t="s">
        <v>139</v>
      </c>
      <c r="B31" s="3" t="s">
        <v>146</v>
      </c>
      <c r="C31" s="3">
        <f>SUM(prb_adultes_202401[[#This Row],[Visuel]:[Autres]])</f>
        <v>2816</v>
      </c>
      <c r="D31">
        <v>25</v>
      </c>
      <c r="E31">
        <v>12</v>
      </c>
      <c r="F31">
        <v>80</v>
      </c>
      <c r="G31">
        <v>1520</v>
      </c>
      <c r="H31">
        <v>1077</v>
      </c>
      <c r="I31">
        <v>102</v>
      </c>
      <c r="J31">
        <v>107</v>
      </c>
      <c r="K31">
        <v>1372</v>
      </c>
      <c r="L31">
        <v>1444</v>
      </c>
      <c r="M31">
        <v>3</v>
      </c>
      <c r="N31" s="3" t="s">
        <v>147</v>
      </c>
      <c r="O31" s="3" t="s">
        <v>148</v>
      </c>
    </row>
    <row r="32" spans="1:15" x14ac:dyDescent="0.25">
      <c r="A32" s="3" t="s">
        <v>139</v>
      </c>
      <c r="B32" s="3" t="s">
        <v>149</v>
      </c>
      <c r="C32" s="3">
        <f>SUM(prb_adultes_202401[[#This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108</v>
      </c>
      <c r="L32">
        <v>161</v>
      </c>
      <c r="M32">
        <v>0</v>
      </c>
      <c r="N32" s="3" t="s">
        <v>150</v>
      </c>
      <c r="O32" s="3" t="s">
        <v>151</v>
      </c>
    </row>
    <row r="33" spans="1:15" x14ac:dyDescent="0.25">
      <c r="A33" s="3" t="s">
        <v>139</v>
      </c>
      <c r="B33" s="3" t="s">
        <v>152</v>
      </c>
      <c r="C33" s="3">
        <f>SUM(prb_adultes_202401[[#This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264</v>
      </c>
      <c r="I33">
        <v>33</v>
      </c>
      <c r="J33">
        <v>70</v>
      </c>
      <c r="K33">
        <v>383</v>
      </c>
      <c r="L33">
        <v>365</v>
      </c>
      <c r="M33">
        <v>0</v>
      </c>
      <c r="N33" s="3" t="s">
        <v>153</v>
      </c>
      <c r="O33" s="3" t="s">
        <v>154</v>
      </c>
    </row>
    <row r="34" spans="1:15" x14ac:dyDescent="0.25">
      <c r="A34" s="3" t="s">
        <v>139</v>
      </c>
      <c r="B34" s="3" t="s">
        <v>155</v>
      </c>
      <c r="C34" s="3">
        <f>SUM(prb_adultes_202401[[#This Row],[Visuel]:[Autres]])</f>
        <v>967</v>
      </c>
      <c r="D34">
        <v>8</v>
      </c>
      <c r="E34">
        <v>3</v>
      </c>
      <c r="F34">
        <v>6</v>
      </c>
      <c r="G34">
        <v>729</v>
      </c>
      <c r="H34">
        <v>199</v>
      </c>
      <c r="I34">
        <v>22</v>
      </c>
      <c r="J34">
        <v>108</v>
      </c>
      <c r="K34">
        <v>463</v>
      </c>
      <c r="L34">
        <v>504</v>
      </c>
      <c r="M34">
        <v>0</v>
      </c>
      <c r="N34" s="3" t="s">
        <v>156</v>
      </c>
      <c r="O34" s="3" t="s">
        <v>157</v>
      </c>
    </row>
    <row r="35" spans="1:15" x14ac:dyDescent="0.25">
      <c r="A35" s="3" t="s">
        <v>139</v>
      </c>
      <c r="B35" s="3" t="s">
        <v>158</v>
      </c>
      <c r="C35" s="3">
        <f>SUM(prb_adultes_202401[[#This Row],[Visuel]:[Autres]])</f>
        <v>1094</v>
      </c>
      <c r="D35">
        <v>9</v>
      </c>
      <c r="E35">
        <v>9</v>
      </c>
      <c r="F35">
        <v>5</v>
      </c>
      <c r="G35">
        <v>736</v>
      </c>
      <c r="H35">
        <v>293</v>
      </c>
      <c r="I35">
        <v>42</v>
      </c>
      <c r="J35">
        <v>95</v>
      </c>
      <c r="K35">
        <v>589</v>
      </c>
      <c r="L35">
        <v>505</v>
      </c>
      <c r="M35">
        <v>0</v>
      </c>
      <c r="N35" s="3" t="s">
        <v>159</v>
      </c>
      <c r="O35" s="3" t="s">
        <v>160</v>
      </c>
    </row>
    <row r="36" spans="1:15" x14ac:dyDescent="0.25">
      <c r="A36" s="3" t="s">
        <v>139</v>
      </c>
      <c r="B36" s="3" t="s">
        <v>161</v>
      </c>
      <c r="C36" s="3">
        <f>SUM(prb_adultes_202401[[#This Row],[Visuel]:[Autres]])</f>
        <v>355</v>
      </c>
      <c r="D36">
        <v>2</v>
      </c>
      <c r="E36">
        <v>1</v>
      </c>
      <c r="F36">
        <v>0</v>
      </c>
      <c r="G36">
        <v>250</v>
      </c>
      <c r="H36">
        <v>88</v>
      </c>
      <c r="I36">
        <v>14</v>
      </c>
      <c r="J36">
        <v>55</v>
      </c>
      <c r="K36">
        <v>183</v>
      </c>
      <c r="L36">
        <v>172</v>
      </c>
      <c r="M36">
        <v>0</v>
      </c>
      <c r="N36" s="3" t="s">
        <v>162</v>
      </c>
      <c r="O36" s="3" t="s">
        <v>163</v>
      </c>
    </row>
    <row r="37" spans="1:15" x14ac:dyDescent="0.25">
      <c r="A37" s="3" t="s">
        <v>139</v>
      </c>
      <c r="B37" s="3" t="s">
        <v>164</v>
      </c>
      <c r="C37" s="3">
        <f>SUM(prb_adultes_202401[[#This Row],[Visuel]:[Autres]])</f>
        <v>1165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40</v>
      </c>
      <c r="J37">
        <v>227</v>
      </c>
      <c r="K37">
        <v>600</v>
      </c>
      <c r="L37">
        <v>565</v>
      </c>
      <c r="M37">
        <v>0</v>
      </c>
      <c r="N37" s="3" t="s">
        <v>165</v>
      </c>
      <c r="O37" s="3" t="s">
        <v>166</v>
      </c>
    </row>
    <row r="38" spans="1:15" x14ac:dyDescent="0.25">
      <c r="A38" s="3" t="s">
        <v>139</v>
      </c>
      <c r="B38" s="3" t="s">
        <v>167</v>
      </c>
      <c r="C38" s="3">
        <f>SUM(prb_adultes_202401[[#This Row],[Visuel]:[Autres]])</f>
        <v>210</v>
      </c>
      <c r="D38">
        <v>6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105</v>
      </c>
      <c r="L38">
        <v>105</v>
      </c>
      <c r="M38">
        <v>0</v>
      </c>
      <c r="N38" s="3" t="s">
        <v>168</v>
      </c>
      <c r="O38" s="3" t="s">
        <v>169</v>
      </c>
    </row>
    <row r="39" spans="1:15" x14ac:dyDescent="0.25">
      <c r="A39" s="3" t="s">
        <v>139</v>
      </c>
      <c r="B39" s="3" t="s">
        <v>170</v>
      </c>
      <c r="C39" s="3">
        <f>SUM(prb_adultes_202401[[#This Row],[Visuel]:[Autres]])</f>
        <v>28655</v>
      </c>
      <c r="D39">
        <v>272</v>
      </c>
      <c r="E39">
        <v>121</v>
      </c>
      <c r="F39">
        <v>10899</v>
      </c>
      <c r="G39">
        <v>9362</v>
      </c>
      <c r="H39">
        <v>6590</v>
      </c>
      <c r="I39">
        <v>1411</v>
      </c>
      <c r="J39">
        <v>2807</v>
      </c>
      <c r="K39">
        <v>12352</v>
      </c>
      <c r="L39">
        <v>16303</v>
      </c>
      <c r="M39">
        <v>1129</v>
      </c>
      <c r="N39" s="3" t="s">
        <v>171</v>
      </c>
      <c r="O39" s="3" t="s">
        <v>172</v>
      </c>
    </row>
    <row r="40" spans="1:15" x14ac:dyDescent="0.25">
      <c r="A40" s="3" t="s">
        <v>173</v>
      </c>
      <c r="B40" s="3" t="s">
        <v>174</v>
      </c>
      <c r="C40" s="3">
        <f>SUM(prb_adultes_202401[[#This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4</v>
      </c>
      <c r="L40">
        <v>3</v>
      </c>
      <c r="M40">
        <v>6</v>
      </c>
      <c r="N40" s="3" t="s">
        <v>175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SUM(prb_adultes_202401[[#This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1</v>
      </c>
      <c r="K41">
        <v>15</v>
      </c>
      <c r="L41">
        <v>23</v>
      </c>
      <c r="M41">
        <v>31</v>
      </c>
      <c r="N41" s="3" t="s">
        <v>178</v>
      </c>
      <c r="O41" s="3" t="s">
        <v>179</v>
      </c>
    </row>
    <row r="42" spans="1:15" x14ac:dyDescent="0.25">
      <c r="A42" s="3" t="s">
        <v>173</v>
      </c>
      <c r="B42" s="3" t="s">
        <v>180</v>
      </c>
      <c r="C42" s="3">
        <f>SUM(prb_adultes_202401[[#This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48</v>
      </c>
      <c r="N42" s="3" t="s">
        <v>181</v>
      </c>
      <c r="O42" s="3" t="s">
        <v>182</v>
      </c>
    </row>
    <row r="43" spans="1:15" x14ac:dyDescent="0.25">
      <c r="A43" s="3" t="s">
        <v>173</v>
      </c>
      <c r="B43" s="3" t="s">
        <v>183</v>
      </c>
      <c r="C43" s="3">
        <f>SUM(prb_adultes_202401[[#This Row],[Visuel]:[Autres]])</f>
        <v>118</v>
      </c>
      <c r="D43">
        <v>0</v>
      </c>
      <c r="E43">
        <v>0</v>
      </c>
      <c r="F43">
        <v>2</v>
      </c>
      <c r="G43">
        <v>2</v>
      </c>
      <c r="H43">
        <v>4</v>
      </c>
      <c r="I43">
        <v>110</v>
      </c>
      <c r="J43">
        <v>8</v>
      </c>
      <c r="K43">
        <v>47</v>
      </c>
      <c r="L43">
        <v>71</v>
      </c>
      <c r="M43">
        <v>84</v>
      </c>
      <c r="N43" s="3" t="s">
        <v>184</v>
      </c>
      <c r="O43" s="3" t="s">
        <v>185</v>
      </c>
    </row>
    <row r="44" spans="1:15" x14ac:dyDescent="0.25">
      <c r="A44" s="3" t="s">
        <v>173</v>
      </c>
      <c r="B44" s="3" t="s">
        <v>186</v>
      </c>
      <c r="C44" s="3">
        <f>SUM(prb_adultes_202401[[#This Row],[Visuel]:[Autres]])</f>
        <v>334</v>
      </c>
      <c r="D44">
        <v>1</v>
      </c>
      <c r="E44">
        <v>0</v>
      </c>
      <c r="F44">
        <v>3</v>
      </c>
      <c r="G44">
        <v>23</v>
      </c>
      <c r="H44">
        <v>24</v>
      </c>
      <c r="I44">
        <v>283</v>
      </c>
      <c r="J44">
        <v>25</v>
      </c>
      <c r="K44">
        <v>145</v>
      </c>
      <c r="L44">
        <v>189</v>
      </c>
      <c r="M44">
        <v>216</v>
      </c>
      <c r="N44" s="3" t="s">
        <v>187</v>
      </c>
      <c r="O44" s="3" t="s">
        <v>188</v>
      </c>
    </row>
    <row r="45" spans="1:15" x14ac:dyDescent="0.25">
      <c r="A45" s="3" t="s">
        <v>173</v>
      </c>
      <c r="B45" s="3" t="s">
        <v>189</v>
      </c>
      <c r="C45" s="3">
        <f>SUM(prb_adultes_202401[[#This Row],[Visuel]:[Autres]])</f>
        <v>9158</v>
      </c>
      <c r="D45">
        <v>93</v>
      </c>
      <c r="E45">
        <v>58</v>
      </c>
      <c r="F45">
        <v>2118</v>
      </c>
      <c r="G45">
        <v>3992</v>
      </c>
      <c r="H45">
        <v>2294</v>
      </c>
      <c r="I45">
        <v>603</v>
      </c>
      <c r="J45">
        <v>1245</v>
      </c>
      <c r="K45">
        <v>3612</v>
      </c>
      <c r="L45">
        <v>5546</v>
      </c>
      <c r="M45">
        <v>1421</v>
      </c>
      <c r="N45" s="3" t="s">
        <v>190</v>
      </c>
      <c r="O45" s="3" t="s">
        <v>191</v>
      </c>
    </row>
    <row r="46" spans="1:15" x14ac:dyDescent="0.25">
      <c r="A46" s="3" t="s">
        <v>173</v>
      </c>
      <c r="B46" s="3" t="s">
        <v>192</v>
      </c>
      <c r="C46" s="3">
        <f>SUM(prb_adultes_202401[[#This Row],[Visuel]:[Autres]])</f>
        <v>74141</v>
      </c>
      <c r="D46">
        <v>781</v>
      </c>
      <c r="E46">
        <v>405</v>
      </c>
      <c r="F46">
        <v>16702</v>
      </c>
      <c r="G46">
        <v>33512</v>
      </c>
      <c r="H46">
        <v>21018</v>
      </c>
      <c r="I46">
        <v>1723</v>
      </c>
      <c r="J46">
        <v>5704</v>
      </c>
      <c r="K46">
        <v>33842</v>
      </c>
      <c r="L46">
        <v>40299</v>
      </c>
      <c r="M46">
        <v>0</v>
      </c>
      <c r="N46" s="3" t="s">
        <v>193</v>
      </c>
      <c r="O46" s="3" t="s">
        <v>194</v>
      </c>
    </row>
    <row r="47" spans="1:15" x14ac:dyDescent="0.25">
      <c r="A47" s="3" t="s">
        <v>195</v>
      </c>
      <c r="B47" s="3" t="s">
        <v>53</v>
      </c>
      <c r="C47" s="3">
        <f>SUM(prb_adultes_202401[[#This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378</v>
      </c>
      <c r="L47">
        <v>497</v>
      </c>
      <c r="M47">
        <v>9</v>
      </c>
      <c r="N47" s="3" t="s">
        <v>196</v>
      </c>
      <c r="O47" s="3" t="s">
        <v>197</v>
      </c>
    </row>
    <row r="48" spans="1:15" x14ac:dyDescent="0.25">
      <c r="A48" s="3" t="s">
        <v>195</v>
      </c>
      <c r="B48" s="3" t="s">
        <v>198</v>
      </c>
      <c r="C48" s="3">
        <f>SUM(prb_adultes_202401[[#This Row],[Visuel]:[Autres]])</f>
        <v>463</v>
      </c>
      <c r="D48">
        <v>0</v>
      </c>
      <c r="E48">
        <v>463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221</v>
      </c>
      <c r="M48">
        <v>6</v>
      </c>
      <c r="N48" s="3" t="s">
        <v>199</v>
      </c>
      <c r="O48" s="3" t="s">
        <v>200</v>
      </c>
    </row>
    <row r="49" spans="1:15" x14ac:dyDescent="0.25">
      <c r="A49" s="3" t="s">
        <v>195</v>
      </c>
      <c r="B49" s="3" t="s">
        <v>201</v>
      </c>
      <c r="C49" s="3">
        <f>SUM(prb_adultes_202401[[#This Row],[Visuel]:[Autres]])</f>
        <v>18825</v>
      </c>
      <c r="D49">
        <v>0</v>
      </c>
      <c r="E49">
        <v>0</v>
      </c>
      <c r="F49">
        <v>18825</v>
      </c>
      <c r="G49">
        <v>0</v>
      </c>
      <c r="H49">
        <v>0</v>
      </c>
      <c r="I49">
        <v>0</v>
      </c>
      <c r="J49">
        <v>877</v>
      </c>
      <c r="K49">
        <v>8735</v>
      </c>
      <c r="L49">
        <v>10090</v>
      </c>
      <c r="M49">
        <v>448</v>
      </c>
      <c r="N49" s="3" t="s">
        <v>202</v>
      </c>
      <c r="O49" s="3" t="s">
        <v>203</v>
      </c>
    </row>
    <row r="50" spans="1:15" x14ac:dyDescent="0.25">
      <c r="A50" s="3" t="s">
        <v>195</v>
      </c>
      <c r="B50" s="3" t="s">
        <v>204</v>
      </c>
      <c r="C50" s="3">
        <f>SUM(prb_adultes_202401[[#This Row],[Visuel]:[Autres]])</f>
        <v>37529</v>
      </c>
      <c r="D50">
        <v>0</v>
      </c>
      <c r="E50">
        <v>0</v>
      </c>
      <c r="F50">
        <v>0</v>
      </c>
      <c r="G50">
        <v>37529</v>
      </c>
      <c r="H50">
        <v>0</v>
      </c>
      <c r="I50">
        <v>0</v>
      </c>
      <c r="J50">
        <v>3308</v>
      </c>
      <c r="K50">
        <v>15328</v>
      </c>
      <c r="L50">
        <v>22201</v>
      </c>
      <c r="M50">
        <v>646</v>
      </c>
      <c r="N50" s="3" t="s">
        <v>205</v>
      </c>
      <c r="O50" s="3" t="s">
        <v>206</v>
      </c>
    </row>
    <row r="51" spans="1:15" x14ac:dyDescent="0.25">
      <c r="A51" s="3" t="s">
        <v>195</v>
      </c>
      <c r="B51" s="3" t="s">
        <v>57</v>
      </c>
      <c r="C51" s="3">
        <f>SUM(prb_adultes_202401[[#This Row],[Visuel]:[Autres]])</f>
        <v>23340</v>
      </c>
      <c r="D51">
        <v>0</v>
      </c>
      <c r="E51">
        <v>0</v>
      </c>
      <c r="F51">
        <v>0</v>
      </c>
      <c r="G51">
        <v>0</v>
      </c>
      <c r="H51">
        <v>23340</v>
      </c>
      <c r="I51">
        <v>0</v>
      </c>
      <c r="J51">
        <v>2380</v>
      </c>
      <c r="K51">
        <v>11714</v>
      </c>
      <c r="L51">
        <v>11626</v>
      </c>
      <c r="M51">
        <v>180</v>
      </c>
      <c r="N51" s="3" t="s">
        <v>207</v>
      </c>
      <c r="O51" s="3" t="s">
        <v>208</v>
      </c>
    </row>
    <row r="52" spans="1:15" x14ac:dyDescent="0.25">
      <c r="A52" s="3" t="s">
        <v>195</v>
      </c>
      <c r="B52" s="3" t="s">
        <v>58</v>
      </c>
      <c r="C52" s="3">
        <f>SUM(prb_adultes_202401[[#This Row],[Visuel]:[Autres]])</f>
        <v>2829</v>
      </c>
      <c r="D52">
        <v>0</v>
      </c>
      <c r="E52">
        <v>0</v>
      </c>
      <c r="F52">
        <v>0</v>
      </c>
      <c r="G52">
        <v>0</v>
      </c>
      <c r="H52">
        <v>0</v>
      </c>
      <c r="I52">
        <v>2829</v>
      </c>
      <c r="J52">
        <v>207</v>
      </c>
      <c r="K52">
        <v>1291</v>
      </c>
      <c r="L52">
        <v>1538</v>
      </c>
      <c r="M52">
        <v>517</v>
      </c>
      <c r="N52" s="3" t="s">
        <v>209</v>
      </c>
      <c r="O52" s="3" t="s">
        <v>210</v>
      </c>
    </row>
    <row r="53" spans="1:15" x14ac:dyDescent="0.25">
      <c r="A53" s="3" t="s">
        <v>13</v>
      </c>
      <c r="B53" s="3" t="s">
        <v>14</v>
      </c>
      <c r="C53" s="3">
        <f>SUM(prb_adultes_202401[[#This Row],[Visuel]:[Autres]])</f>
        <v>2676</v>
      </c>
      <c r="D53">
        <v>17</v>
      </c>
      <c r="E53">
        <v>9</v>
      </c>
      <c r="F53">
        <v>699</v>
      </c>
      <c r="G53">
        <v>1112</v>
      </c>
      <c r="H53">
        <v>758</v>
      </c>
      <c r="I53">
        <v>81</v>
      </c>
      <c r="J53">
        <v>11</v>
      </c>
      <c r="K53">
        <v>1183</v>
      </c>
      <c r="L53">
        <v>1493</v>
      </c>
      <c r="M53">
        <v>52</v>
      </c>
      <c r="N53" s="3" t="s">
        <v>211</v>
      </c>
      <c r="O53" s="3" t="s">
        <v>212</v>
      </c>
    </row>
    <row r="54" spans="1:15" x14ac:dyDescent="0.25">
      <c r="A54" s="3" t="s">
        <v>13</v>
      </c>
      <c r="B54" s="3" t="s">
        <v>15</v>
      </c>
      <c r="C54" s="3">
        <f>SUM(prb_adultes_202401[[#This Row],[Visuel]:[Autres]])</f>
        <v>3335</v>
      </c>
      <c r="D54">
        <v>28</v>
      </c>
      <c r="E54">
        <v>18</v>
      </c>
      <c r="F54">
        <v>860</v>
      </c>
      <c r="G54">
        <v>1313</v>
      </c>
      <c r="H54">
        <v>1003</v>
      </c>
      <c r="I54">
        <v>113</v>
      </c>
      <c r="J54">
        <v>21</v>
      </c>
      <c r="K54">
        <v>1544</v>
      </c>
      <c r="L54">
        <v>1791</v>
      </c>
      <c r="M54">
        <v>80</v>
      </c>
      <c r="N54" s="3" t="s">
        <v>213</v>
      </c>
      <c r="O54" s="3" t="s">
        <v>214</v>
      </c>
    </row>
    <row r="55" spans="1:15" x14ac:dyDescent="0.25">
      <c r="A55" s="3" t="s">
        <v>13</v>
      </c>
      <c r="B55" s="3" t="s">
        <v>16</v>
      </c>
      <c r="C55" s="3">
        <f>SUM(prb_adultes_202401[[#This Row],[Visuel]:[Autres]])</f>
        <v>6778</v>
      </c>
      <c r="D55">
        <v>72</v>
      </c>
      <c r="E55">
        <v>28</v>
      </c>
      <c r="F55">
        <v>1443</v>
      </c>
      <c r="G55">
        <v>3377</v>
      </c>
      <c r="H55">
        <v>1605</v>
      </c>
      <c r="I55">
        <v>253</v>
      </c>
      <c r="J55">
        <v>225</v>
      </c>
      <c r="K55">
        <v>2950</v>
      </c>
      <c r="L55">
        <v>3828</v>
      </c>
      <c r="M55">
        <v>111</v>
      </c>
      <c r="N55" s="3" t="s">
        <v>215</v>
      </c>
      <c r="O55" s="3" t="s">
        <v>216</v>
      </c>
    </row>
    <row r="56" spans="1:15" x14ac:dyDescent="0.25">
      <c r="A56" s="3" t="s">
        <v>13</v>
      </c>
      <c r="B56" s="3" t="s">
        <v>17</v>
      </c>
      <c r="C56" s="3">
        <f>SUM(prb_adultes_202401[[#This Row],[Visuel]:[Autres]])</f>
        <v>4054</v>
      </c>
      <c r="D56">
        <v>35</v>
      </c>
      <c r="E56">
        <v>18</v>
      </c>
      <c r="F56">
        <v>954</v>
      </c>
      <c r="G56">
        <v>1826</v>
      </c>
      <c r="H56">
        <v>1109</v>
      </c>
      <c r="I56">
        <v>112</v>
      </c>
      <c r="J56">
        <v>67</v>
      </c>
      <c r="K56">
        <v>1875</v>
      </c>
      <c r="L56">
        <v>2179</v>
      </c>
      <c r="M56">
        <v>65</v>
      </c>
      <c r="N56" s="3" t="s">
        <v>217</v>
      </c>
      <c r="O56" s="3" t="s">
        <v>218</v>
      </c>
    </row>
    <row r="57" spans="1:15" x14ac:dyDescent="0.25">
      <c r="A57" s="3" t="s">
        <v>13</v>
      </c>
      <c r="B57" s="3" t="s">
        <v>18</v>
      </c>
      <c r="C57" s="3">
        <f>SUM(prb_adultes_202401[[#This Row],[Visuel]:[Autres]])</f>
        <v>6130</v>
      </c>
      <c r="D57">
        <v>59</v>
      </c>
      <c r="E57">
        <v>33</v>
      </c>
      <c r="F57">
        <v>1534</v>
      </c>
      <c r="G57">
        <v>2622</v>
      </c>
      <c r="H57">
        <v>1668</v>
      </c>
      <c r="I57">
        <v>214</v>
      </c>
      <c r="J57">
        <v>231</v>
      </c>
      <c r="K57">
        <v>2746</v>
      </c>
      <c r="L57">
        <v>3384</v>
      </c>
      <c r="M57">
        <v>133</v>
      </c>
      <c r="N57" s="3" t="s">
        <v>219</v>
      </c>
      <c r="O57" s="3" t="s">
        <v>220</v>
      </c>
    </row>
    <row r="58" spans="1:15" x14ac:dyDescent="0.25">
      <c r="A58" s="3" t="s">
        <v>13</v>
      </c>
      <c r="B58" s="3" t="s">
        <v>19</v>
      </c>
      <c r="C58" s="3">
        <f>SUM(prb_adultes_202401[[#This Row],[Visuel]:[Autres]])</f>
        <v>20709</v>
      </c>
      <c r="D58">
        <v>235</v>
      </c>
      <c r="E58">
        <v>142</v>
      </c>
      <c r="F58">
        <v>3502</v>
      </c>
      <c r="G58">
        <v>10510</v>
      </c>
      <c r="H58">
        <v>5693</v>
      </c>
      <c r="I58">
        <v>627</v>
      </c>
      <c r="J58">
        <v>4500</v>
      </c>
      <c r="K58">
        <v>8947</v>
      </c>
      <c r="L58">
        <v>11762</v>
      </c>
      <c r="M58">
        <v>377</v>
      </c>
      <c r="N58" s="3" t="s">
        <v>221</v>
      </c>
      <c r="O58" s="3" t="s">
        <v>222</v>
      </c>
    </row>
    <row r="59" spans="1:15" x14ac:dyDescent="0.25">
      <c r="A59" s="3" t="s">
        <v>13</v>
      </c>
      <c r="B59" s="3" t="s">
        <v>20</v>
      </c>
      <c r="C59" s="3">
        <f>SUM(prb_adultes_202401[[#This Row],[Visuel]:[Autres]])</f>
        <v>3961</v>
      </c>
      <c r="D59">
        <v>45</v>
      </c>
      <c r="E59">
        <v>23</v>
      </c>
      <c r="F59">
        <v>905</v>
      </c>
      <c r="G59">
        <v>1694</v>
      </c>
      <c r="H59">
        <v>1118</v>
      </c>
      <c r="I59">
        <v>176</v>
      </c>
      <c r="J59">
        <v>194</v>
      </c>
      <c r="K59">
        <v>1856</v>
      </c>
      <c r="L59">
        <v>2105</v>
      </c>
      <c r="M59">
        <v>82</v>
      </c>
      <c r="N59" s="3" t="s">
        <v>223</v>
      </c>
      <c r="O59" s="3" t="s">
        <v>224</v>
      </c>
    </row>
    <row r="60" spans="1:15" x14ac:dyDescent="0.25">
      <c r="A60" s="3" t="s">
        <v>13</v>
      </c>
      <c r="B60" s="3" t="s">
        <v>21</v>
      </c>
      <c r="C60" s="3">
        <f>SUM(prb_adultes_202401[[#This Row],[Visuel]:[Autres]])</f>
        <v>1504</v>
      </c>
      <c r="D60">
        <v>17</v>
      </c>
      <c r="E60">
        <v>8</v>
      </c>
      <c r="F60">
        <v>428</v>
      </c>
      <c r="G60">
        <v>551</v>
      </c>
      <c r="H60">
        <v>436</v>
      </c>
      <c r="I60">
        <v>64</v>
      </c>
      <c r="J60">
        <v>7</v>
      </c>
      <c r="K60">
        <v>699</v>
      </c>
      <c r="L60">
        <v>805</v>
      </c>
      <c r="M60">
        <v>29</v>
      </c>
      <c r="N60" s="3" t="s">
        <v>225</v>
      </c>
      <c r="O60" s="3" t="s">
        <v>226</v>
      </c>
    </row>
    <row r="61" spans="1:15" x14ac:dyDescent="0.25">
      <c r="A61" s="3" t="s">
        <v>13</v>
      </c>
      <c r="B61" s="3" t="s">
        <v>22</v>
      </c>
      <c r="C61" s="3">
        <f>SUM(prb_adultes_202401[[#This Row],[Visuel]:[Autres]])</f>
        <v>842</v>
      </c>
      <c r="D61">
        <v>11</v>
      </c>
      <c r="E61">
        <v>5</v>
      </c>
      <c r="F61">
        <v>229</v>
      </c>
      <c r="G61">
        <v>323</v>
      </c>
      <c r="H61">
        <v>246</v>
      </c>
      <c r="I61">
        <v>28</v>
      </c>
      <c r="J61">
        <v>7</v>
      </c>
      <c r="K61">
        <v>368</v>
      </c>
      <c r="L61">
        <v>474</v>
      </c>
      <c r="M61">
        <v>13</v>
      </c>
      <c r="N61" s="3" t="s">
        <v>227</v>
      </c>
      <c r="O61" s="3" t="s">
        <v>228</v>
      </c>
    </row>
    <row r="62" spans="1:15" x14ac:dyDescent="0.25">
      <c r="A62" s="3" t="s">
        <v>13</v>
      </c>
      <c r="B62" s="3" t="s">
        <v>23</v>
      </c>
      <c r="C62" s="3">
        <f>SUM(prb_adultes_202401[[#This Row],[Visuel]:[Autres]])</f>
        <v>228</v>
      </c>
      <c r="D62">
        <v>3</v>
      </c>
      <c r="E62">
        <v>0</v>
      </c>
      <c r="F62">
        <v>43</v>
      </c>
      <c r="G62">
        <v>96</v>
      </c>
      <c r="H62">
        <v>71</v>
      </c>
      <c r="I62">
        <v>15</v>
      </c>
      <c r="J62">
        <v>1</v>
      </c>
      <c r="K62">
        <v>90</v>
      </c>
      <c r="L62">
        <v>138</v>
      </c>
      <c r="M62">
        <v>4</v>
      </c>
      <c r="N62" s="3" t="s">
        <v>229</v>
      </c>
      <c r="O62" s="3" t="s">
        <v>230</v>
      </c>
    </row>
    <row r="63" spans="1:15" x14ac:dyDescent="0.25">
      <c r="A63" s="3" t="s">
        <v>13</v>
      </c>
      <c r="B63" s="3" t="s">
        <v>24</v>
      </c>
      <c r="C63" s="3">
        <f>SUM(prb_adultes_202401[[#This Row],[Visuel]:[Autres]])</f>
        <v>1485</v>
      </c>
      <c r="D63">
        <v>20</v>
      </c>
      <c r="E63">
        <v>8</v>
      </c>
      <c r="F63">
        <v>381</v>
      </c>
      <c r="G63">
        <v>535</v>
      </c>
      <c r="H63">
        <v>487</v>
      </c>
      <c r="I63">
        <v>54</v>
      </c>
      <c r="J63">
        <v>10</v>
      </c>
      <c r="K63">
        <v>680</v>
      </c>
      <c r="L63">
        <v>805</v>
      </c>
      <c r="M63">
        <v>26</v>
      </c>
      <c r="N63" s="3" t="s">
        <v>231</v>
      </c>
      <c r="O63" s="3" t="s">
        <v>232</v>
      </c>
    </row>
    <row r="64" spans="1:15" x14ac:dyDescent="0.25">
      <c r="A64" s="3" t="s">
        <v>13</v>
      </c>
      <c r="B64" s="3" t="s">
        <v>25</v>
      </c>
      <c r="C64" s="3">
        <f>SUM(prb_adultes_202401[[#This Row],[Visuel]:[Autres]])</f>
        <v>3769</v>
      </c>
      <c r="D64">
        <v>32</v>
      </c>
      <c r="E64">
        <v>15</v>
      </c>
      <c r="F64">
        <v>1091</v>
      </c>
      <c r="G64">
        <v>1508</v>
      </c>
      <c r="H64">
        <v>969</v>
      </c>
      <c r="I64">
        <v>154</v>
      </c>
      <c r="J64">
        <v>40</v>
      </c>
      <c r="K64">
        <v>1718</v>
      </c>
      <c r="L64">
        <v>2051</v>
      </c>
      <c r="M64">
        <v>80</v>
      </c>
      <c r="N64" s="3" t="s">
        <v>233</v>
      </c>
      <c r="O64" s="3" t="s">
        <v>234</v>
      </c>
    </row>
    <row r="65" spans="1:15" x14ac:dyDescent="0.25">
      <c r="A65" s="3" t="s">
        <v>13</v>
      </c>
      <c r="B65" s="3" t="s">
        <v>26</v>
      </c>
      <c r="C65" s="3">
        <f>SUM(prb_adultes_202401[[#This Row],[Visuel]:[Autres]])</f>
        <v>3134</v>
      </c>
      <c r="D65">
        <v>38</v>
      </c>
      <c r="E65">
        <v>23</v>
      </c>
      <c r="F65">
        <v>769</v>
      </c>
      <c r="G65">
        <v>1291</v>
      </c>
      <c r="H65">
        <v>909</v>
      </c>
      <c r="I65">
        <v>104</v>
      </c>
      <c r="J65">
        <v>657</v>
      </c>
      <c r="K65">
        <v>1431</v>
      </c>
      <c r="L65">
        <v>1703</v>
      </c>
      <c r="M65">
        <v>111</v>
      </c>
      <c r="N65" s="3" t="s">
        <v>235</v>
      </c>
      <c r="O65" s="3" t="s">
        <v>236</v>
      </c>
    </row>
    <row r="66" spans="1:15" x14ac:dyDescent="0.25">
      <c r="A66" s="3" t="s">
        <v>13</v>
      </c>
      <c r="B66" s="3" t="s">
        <v>27</v>
      </c>
      <c r="C66" s="3">
        <f>SUM(prb_adultes_202401[[#This Row],[Visuel]:[Autres]])</f>
        <v>4652</v>
      </c>
      <c r="D66">
        <v>50</v>
      </c>
      <c r="E66">
        <v>23</v>
      </c>
      <c r="F66">
        <v>1145</v>
      </c>
      <c r="G66">
        <v>1826</v>
      </c>
      <c r="H66">
        <v>1411</v>
      </c>
      <c r="I66">
        <v>197</v>
      </c>
      <c r="J66">
        <v>130</v>
      </c>
      <c r="K66">
        <v>2121</v>
      </c>
      <c r="L66">
        <v>2531</v>
      </c>
      <c r="M66">
        <v>156</v>
      </c>
      <c r="N66" s="3" t="s">
        <v>237</v>
      </c>
      <c r="O66" s="3" t="s">
        <v>238</v>
      </c>
    </row>
    <row r="67" spans="1:15" x14ac:dyDescent="0.25">
      <c r="A67" s="3" t="s">
        <v>13</v>
      </c>
      <c r="B67" s="3" t="s">
        <v>28</v>
      </c>
      <c r="C67" s="3">
        <f>SUM(prb_adultes_202401[[#This Row],[Visuel]:[Autres]])</f>
        <v>5579</v>
      </c>
      <c r="D67">
        <v>37</v>
      </c>
      <c r="E67">
        <v>22</v>
      </c>
      <c r="F67">
        <v>1308</v>
      </c>
      <c r="G67">
        <v>2396</v>
      </c>
      <c r="H67">
        <v>1619</v>
      </c>
      <c r="I67">
        <v>197</v>
      </c>
      <c r="J67">
        <v>159</v>
      </c>
      <c r="K67">
        <v>2589</v>
      </c>
      <c r="L67">
        <v>2990</v>
      </c>
      <c r="M67">
        <v>134</v>
      </c>
      <c r="N67" s="3" t="s">
        <v>239</v>
      </c>
      <c r="O67" s="3" t="s">
        <v>240</v>
      </c>
    </row>
    <row r="68" spans="1:15" x14ac:dyDescent="0.25">
      <c r="A68" s="3" t="s">
        <v>13</v>
      </c>
      <c r="B68" s="3" t="s">
        <v>29</v>
      </c>
      <c r="C68" s="3">
        <f>SUM(prb_adultes_202401[[#This Row],[Visuel]:[Autres]])</f>
        <v>11947</v>
      </c>
      <c r="D68">
        <v>129</v>
      </c>
      <c r="E68">
        <v>72</v>
      </c>
      <c r="F68">
        <v>2789</v>
      </c>
      <c r="G68">
        <v>5254</v>
      </c>
      <c r="H68">
        <v>3379</v>
      </c>
      <c r="I68">
        <v>324</v>
      </c>
      <c r="J68">
        <v>665</v>
      </c>
      <c r="K68">
        <v>5519</v>
      </c>
      <c r="L68">
        <v>6428</v>
      </c>
      <c r="M68">
        <v>282</v>
      </c>
      <c r="N68" s="3" t="s">
        <v>241</v>
      </c>
      <c r="O68" s="3" t="s">
        <v>242</v>
      </c>
    </row>
    <row r="69" spans="1:15" x14ac:dyDescent="0.25">
      <c r="A69" s="3" t="s">
        <v>13</v>
      </c>
      <c r="B69" s="3" t="s">
        <v>30</v>
      </c>
      <c r="C69" s="3">
        <f>SUM(prb_adultes_202401[[#This Row],[Visuel]:[Autres]])</f>
        <v>2967</v>
      </c>
      <c r="D69">
        <v>46</v>
      </c>
      <c r="E69">
        <v>15</v>
      </c>
      <c r="F69">
        <v>703</v>
      </c>
      <c r="G69">
        <v>1254</v>
      </c>
      <c r="H69">
        <v>839</v>
      </c>
      <c r="I69">
        <v>110</v>
      </c>
      <c r="J69">
        <v>55</v>
      </c>
      <c r="K69">
        <v>1330</v>
      </c>
      <c r="L69">
        <v>1637</v>
      </c>
      <c r="M69">
        <v>65</v>
      </c>
      <c r="N69" s="3" t="s">
        <v>243</v>
      </c>
      <c r="O69" s="3" t="s">
        <v>244</v>
      </c>
    </row>
    <row r="70" spans="1:15" x14ac:dyDescent="0.25">
      <c r="A70" s="3" t="s">
        <v>13</v>
      </c>
      <c r="B70" s="3" t="s">
        <v>31</v>
      </c>
      <c r="C70" s="3">
        <f>SUM(prb_adultes_202401[[#This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s="3" t="s">
        <v>245</v>
      </c>
      <c r="O70" s="3" t="s">
        <v>246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1A6-D39C-415A-916C-3656682B4960}">
  <dimension ref="A1:O70"/>
  <sheetViews>
    <sheetView topLeftCell="A34" workbookViewId="0">
      <selection activeCell="B47" sqref="B47:B52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SUM(prb_adultes_202402[[#This Row],[Visuel]:[Autres]])</f>
        <v>78299</v>
      </c>
      <c r="D2">
        <v>751</v>
      </c>
      <c r="E2">
        <v>391</v>
      </c>
      <c r="F2">
        <v>17921</v>
      </c>
      <c r="G2">
        <v>35752</v>
      </c>
      <c r="H2">
        <v>20813</v>
      </c>
      <c r="I2">
        <v>2671</v>
      </c>
      <c r="J2">
        <v>6051</v>
      </c>
      <c r="K2">
        <v>34263</v>
      </c>
      <c r="L2">
        <v>44036</v>
      </c>
      <c r="M2">
        <v>1790</v>
      </c>
      <c r="N2" s="3" t="s">
        <v>248</v>
      </c>
      <c r="O2" s="3" t="s">
        <v>249</v>
      </c>
    </row>
    <row r="3" spans="1:15" x14ac:dyDescent="0.25">
      <c r="A3" s="3" t="s">
        <v>11</v>
      </c>
      <c r="B3" s="3" t="s">
        <v>2</v>
      </c>
      <c r="C3" s="3">
        <f>SUM(prb_adultes_202402[[#This Row],[Visuel]:[Autres]])</f>
        <v>2994</v>
      </c>
      <c r="D3">
        <v>67</v>
      </c>
      <c r="E3">
        <v>24</v>
      </c>
      <c r="F3">
        <v>554</v>
      </c>
      <c r="G3">
        <v>901</v>
      </c>
      <c r="H3">
        <v>1330</v>
      </c>
      <c r="I3">
        <v>118</v>
      </c>
      <c r="J3">
        <v>404</v>
      </c>
      <c r="K3">
        <v>1635</v>
      </c>
      <c r="L3">
        <v>1359</v>
      </c>
      <c r="M3">
        <v>7</v>
      </c>
      <c r="N3" s="3" t="s">
        <v>250</v>
      </c>
      <c r="O3" s="3" t="s">
        <v>251</v>
      </c>
    </row>
    <row r="4" spans="1:15" x14ac:dyDescent="0.25">
      <c r="A4" s="3" t="s">
        <v>11</v>
      </c>
      <c r="B4" s="3" t="s">
        <v>3</v>
      </c>
      <c r="C4" s="3">
        <f>SUM(prb_adultes_202402[[#This Row],[Visuel]:[Autres]])</f>
        <v>1602</v>
      </c>
      <c r="D4">
        <v>27</v>
      </c>
      <c r="E4">
        <v>30</v>
      </c>
      <c r="F4">
        <v>213</v>
      </c>
      <c r="G4">
        <v>616</v>
      </c>
      <c r="H4">
        <v>679</v>
      </c>
      <c r="I4">
        <v>37</v>
      </c>
      <c r="J4">
        <v>250</v>
      </c>
      <c r="K4">
        <v>1359</v>
      </c>
      <c r="L4">
        <v>243</v>
      </c>
      <c r="M4">
        <v>9</v>
      </c>
      <c r="N4" s="3" t="s">
        <v>252</v>
      </c>
      <c r="O4" s="3" t="s">
        <v>253</v>
      </c>
    </row>
    <row r="5" spans="1:15" x14ac:dyDescent="0.25">
      <c r="A5" s="3" t="s">
        <v>11</v>
      </c>
      <c r="B5" s="3" t="s">
        <v>4</v>
      </c>
      <c r="C5" s="3">
        <f>SUM(prb_adultes_202402[[#This Row],[Visuel]:[Autres]])</f>
        <v>783</v>
      </c>
      <c r="D5">
        <v>28</v>
      </c>
      <c r="E5">
        <v>15</v>
      </c>
      <c r="F5">
        <v>101</v>
      </c>
      <c r="G5">
        <v>226</v>
      </c>
      <c r="H5">
        <v>389</v>
      </c>
      <c r="I5">
        <v>24</v>
      </c>
      <c r="J5">
        <v>287</v>
      </c>
      <c r="K5">
        <v>313</v>
      </c>
      <c r="L5">
        <v>470</v>
      </c>
      <c r="M5">
        <v>5</v>
      </c>
      <c r="N5" s="3" t="s">
        <v>254</v>
      </c>
      <c r="O5" s="3" t="s">
        <v>255</v>
      </c>
    </row>
    <row r="6" spans="1:15" x14ac:dyDescent="0.25">
      <c r="A6" s="3" t="s">
        <v>12</v>
      </c>
      <c r="B6" s="3" t="s">
        <v>5</v>
      </c>
      <c r="C6" s="3">
        <f>SUM(prb_adultes_202402[[#This Row],[Visuel]:[Autres]])</f>
        <v>79901</v>
      </c>
      <c r="D6">
        <v>778</v>
      </c>
      <c r="E6">
        <v>421</v>
      </c>
      <c r="F6">
        <v>18134</v>
      </c>
      <c r="G6">
        <v>36368</v>
      </c>
      <c r="H6">
        <v>21492</v>
      </c>
      <c r="I6">
        <v>2708</v>
      </c>
      <c r="J6">
        <v>6301</v>
      </c>
      <c r="K6">
        <v>35622</v>
      </c>
      <c r="L6">
        <v>44279</v>
      </c>
      <c r="M6">
        <v>1799</v>
      </c>
      <c r="N6" s="3" t="s">
        <v>256</v>
      </c>
      <c r="O6" s="3" t="s">
        <v>257</v>
      </c>
    </row>
    <row r="7" spans="1:15" x14ac:dyDescent="0.25">
      <c r="A7" s="3" t="s">
        <v>12</v>
      </c>
      <c r="B7" s="3" t="s">
        <v>6</v>
      </c>
      <c r="C7" s="3">
        <f>SUM(prb_adultes_202402[[#This Row],[Visuel]:[Autres]])</f>
        <v>2303</v>
      </c>
      <c r="D7">
        <v>66</v>
      </c>
      <c r="E7">
        <v>16</v>
      </c>
      <c r="F7">
        <v>287</v>
      </c>
      <c r="G7">
        <v>652</v>
      </c>
      <c r="H7">
        <v>1189</v>
      </c>
      <c r="I7">
        <v>93</v>
      </c>
      <c r="J7">
        <v>526</v>
      </c>
      <c r="K7">
        <v>1150</v>
      </c>
      <c r="L7">
        <v>1153</v>
      </c>
      <c r="M7">
        <v>8</v>
      </c>
      <c r="N7" s="3" t="s">
        <v>258</v>
      </c>
      <c r="O7" s="3" t="s">
        <v>259</v>
      </c>
    </row>
    <row r="8" spans="1:15" x14ac:dyDescent="0.25">
      <c r="A8" s="3" t="s">
        <v>12</v>
      </c>
      <c r="B8" s="3" t="s">
        <v>7</v>
      </c>
      <c r="C8" s="3">
        <f>SUM(prb_adultes_202402[[#This Row],[Visuel]:[Autres]])</f>
        <v>1012</v>
      </c>
      <c r="D8">
        <v>20</v>
      </c>
      <c r="E8">
        <v>15</v>
      </c>
      <c r="F8">
        <v>293</v>
      </c>
      <c r="G8">
        <v>332</v>
      </c>
      <c r="H8">
        <v>325</v>
      </c>
      <c r="I8">
        <v>27</v>
      </c>
      <c r="J8">
        <v>79</v>
      </c>
      <c r="K8">
        <v>513</v>
      </c>
      <c r="L8">
        <v>499</v>
      </c>
      <c r="M8">
        <v>0</v>
      </c>
      <c r="N8" s="3" t="s">
        <v>260</v>
      </c>
      <c r="O8" s="3" t="s">
        <v>261</v>
      </c>
    </row>
    <row r="9" spans="1:15" x14ac:dyDescent="0.25">
      <c r="A9" s="3" t="s">
        <v>12</v>
      </c>
      <c r="B9" s="3" t="s">
        <v>8</v>
      </c>
      <c r="C9" s="3">
        <f>SUM(prb_adultes_202402[[#This Row],[Visuel]:[Autres]])</f>
        <v>462</v>
      </c>
      <c r="D9">
        <v>9</v>
      </c>
      <c r="E9">
        <v>8</v>
      </c>
      <c r="F9">
        <v>75</v>
      </c>
      <c r="G9">
        <v>143</v>
      </c>
      <c r="H9">
        <v>205</v>
      </c>
      <c r="I9">
        <v>22</v>
      </c>
      <c r="J9">
        <v>86</v>
      </c>
      <c r="K9">
        <v>285</v>
      </c>
      <c r="L9">
        <v>177</v>
      </c>
      <c r="M9">
        <v>4</v>
      </c>
      <c r="N9" s="3" t="s">
        <v>262</v>
      </c>
      <c r="O9" s="3" t="s">
        <v>263</v>
      </c>
    </row>
    <row r="10" spans="1:15" x14ac:dyDescent="0.25">
      <c r="A10" s="3" t="s">
        <v>81</v>
      </c>
      <c r="B10" s="3" t="s">
        <v>61</v>
      </c>
      <c r="C10" s="3">
        <f>SUM(prb_adultes_202402[[#This Row],[Visuel]:[Autres]])</f>
        <v>46108</v>
      </c>
      <c r="D10">
        <v>496</v>
      </c>
      <c r="E10">
        <v>219</v>
      </c>
      <c r="F10">
        <v>10079</v>
      </c>
      <c r="G10">
        <v>22206</v>
      </c>
      <c r="H10">
        <v>11556</v>
      </c>
      <c r="I10">
        <v>1552</v>
      </c>
      <c r="J10">
        <v>3731</v>
      </c>
      <c r="K10">
        <v>0</v>
      </c>
      <c r="L10">
        <v>46108</v>
      </c>
      <c r="M10">
        <v>1152</v>
      </c>
      <c r="N10" s="3" t="s">
        <v>264</v>
      </c>
      <c r="O10" s="3" t="s">
        <v>265</v>
      </c>
    </row>
    <row r="11" spans="1:15" x14ac:dyDescent="0.25">
      <c r="A11" s="3" t="s">
        <v>81</v>
      </c>
      <c r="B11" s="3" t="s">
        <v>60</v>
      </c>
      <c r="C11" s="3">
        <f>SUM(prb_adultes_202402[[#This Row],[Visuel]:[Autres]])</f>
        <v>37570</v>
      </c>
      <c r="D11">
        <v>377</v>
      </c>
      <c r="E11">
        <v>241</v>
      </c>
      <c r="F11">
        <v>8710</v>
      </c>
      <c r="G11">
        <v>15289</v>
      </c>
      <c r="H11">
        <v>11655</v>
      </c>
      <c r="I11">
        <v>1298</v>
      </c>
      <c r="J11">
        <v>3261</v>
      </c>
      <c r="K11">
        <v>37570</v>
      </c>
      <c r="L11">
        <v>0</v>
      </c>
      <c r="M11">
        <v>659</v>
      </c>
      <c r="N11" s="3" t="s">
        <v>266</v>
      </c>
      <c r="O11" s="3" t="s">
        <v>267</v>
      </c>
    </row>
    <row r="12" spans="1:15" x14ac:dyDescent="0.25">
      <c r="A12" s="3" t="s">
        <v>86</v>
      </c>
      <c r="B12" s="3" t="s">
        <v>87</v>
      </c>
      <c r="C12" s="3">
        <f>SUM(prb_adultes_202402[[#This Row],[Visuel]:[Autres]])</f>
        <v>177</v>
      </c>
      <c r="D12">
        <v>0</v>
      </c>
      <c r="E12">
        <v>0</v>
      </c>
      <c r="F12">
        <v>0</v>
      </c>
      <c r="G12">
        <v>0</v>
      </c>
      <c r="H12">
        <v>0</v>
      </c>
      <c r="I12">
        <v>177</v>
      </c>
      <c r="J12">
        <v>10</v>
      </c>
      <c r="K12">
        <v>60</v>
      </c>
      <c r="L12">
        <v>117</v>
      </c>
      <c r="M12">
        <v>177</v>
      </c>
      <c r="N12" s="3" t="s">
        <v>268</v>
      </c>
      <c r="O12" s="3" t="s">
        <v>269</v>
      </c>
    </row>
    <row r="13" spans="1:15" x14ac:dyDescent="0.25">
      <c r="A13" s="3" t="s">
        <v>86</v>
      </c>
      <c r="B13" s="3" t="s">
        <v>90</v>
      </c>
      <c r="C13" s="3">
        <f>SUM(prb_adultes_202402[[#This Row],[Visuel]:[Autres]])</f>
        <v>1634</v>
      </c>
      <c r="D13">
        <v>7</v>
      </c>
      <c r="E13">
        <v>6</v>
      </c>
      <c r="F13">
        <v>451</v>
      </c>
      <c r="G13">
        <v>635</v>
      </c>
      <c r="H13">
        <v>182</v>
      </c>
      <c r="I13">
        <v>353</v>
      </c>
      <c r="J13">
        <v>107</v>
      </c>
      <c r="K13">
        <v>599</v>
      </c>
      <c r="L13">
        <v>1035</v>
      </c>
      <c r="M13">
        <v>1634</v>
      </c>
      <c r="N13" s="3" t="s">
        <v>270</v>
      </c>
      <c r="O13" s="3" t="s">
        <v>271</v>
      </c>
    </row>
    <row r="14" spans="1:15" x14ac:dyDescent="0.25">
      <c r="A14" s="3" t="s">
        <v>86</v>
      </c>
      <c r="B14" s="3" t="s">
        <v>93</v>
      </c>
      <c r="C14" s="3">
        <f>SUM(prb_adultes_202402[[#This Row],[Visuel]:[Autres]])</f>
        <v>5951</v>
      </c>
      <c r="D14">
        <v>37</v>
      </c>
      <c r="E14">
        <v>27</v>
      </c>
      <c r="F14">
        <v>2189</v>
      </c>
      <c r="G14">
        <v>2611</v>
      </c>
      <c r="H14">
        <v>1027</v>
      </c>
      <c r="I14">
        <v>60</v>
      </c>
      <c r="J14">
        <v>406</v>
      </c>
      <c r="K14">
        <v>2160</v>
      </c>
      <c r="L14">
        <v>3791</v>
      </c>
      <c r="M14">
        <v>0</v>
      </c>
      <c r="N14" s="3" t="s">
        <v>272</v>
      </c>
      <c r="O14" s="3" t="s">
        <v>273</v>
      </c>
    </row>
    <row r="15" spans="1:15" x14ac:dyDescent="0.25">
      <c r="A15" s="3" t="s">
        <v>86</v>
      </c>
      <c r="B15" s="3" t="s">
        <v>96</v>
      </c>
      <c r="C15" s="3">
        <f>SUM(prb_adultes_202402[[#This Row],[Visuel]:[Autres]])</f>
        <v>6460</v>
      </c>
      <c r="D15">
        <v>45</v>
      </c>
      <c r="E15">
        <v>33</v>
      </c>
      <c r="F15">
        <v>2449</v>
      </c>
      <c r="G15">
        <v>2609</v>
      </c>
      <c r="H15">
        <v>1245</v>
      </c>
      <c r="I15">
        <v>79</v>
      </c>
      <c r="J15">
        <v>412</v>
      </c>
      <c r="K15">
        <v>2441</v>
      </c>
      <c r="L15">
        <v>4019</v>
      </c>
      <c r="M15">
        <v>0</v>
      </c>
      <c r="N15" s="3" t="s">
        <v>274</v>
      </c>
      <c r="O15" s="3" t="s">
        <v>275</v>
      </c>
    </row>
    <row r="16" spans="1:15" x14ac:dyDescent="0.25">
      <c r="A16" s="3" t="s">
        <v>86</v>
      </c>
      <c r="B16" s="3" t="s">
        <v>99</v>
      </c>
      <c r="C16" s="3">
        <f>SUM(prb_adultes_202402[[#This Row],[Visuel]:[Autres]])</f>
        <v>6484</v>
      </c>
      <c r="D16">
        <v>75</v>
      </c>
      <c r="E16">
        <v>45</v>
      </c>
      <c r="F16">
        <v>2134</v>
      </c>
      <c r="G16">
        <v>2922</v>
      </c>
      <c r="H16">
        <v>1206</v>
      </c>
      <c r="I16">
        <v>102</v>
      </c>
      <c r="J16">
        <v>528</v>
      </c>
      <c r="K16">
        <v>2457</v>
      </c>
      <c r="L16">
        <v>4027</v>
      </c>
      <c r="M16">
        <v>0</v>
      </c>
      <c r="N16" s="3" t="s">
        <v>276</v>
      </c>
      <c r="O16" s="3" t="s">
        <v>277</v>
      </c>
    </row>
    <row r="17" spans="1:15" x14ac:dyDescent="0.25">
      <c r="A17" s="3" t="s">
        <v>86</v>
      </c>
      <c r="B17" s="3" t="s">
        <v>102</v>
      </c>
      <c r="C17" s="3">
        <f>SUM(prb_adultes_202402[[#This Row],[Visuel]:[Autres]])</f>
        <v>7758</v>
      </c>
      <c r="D17">
        <v>82</v>
      </c>
      <c r="E17">
        <v>33</v>
      </c>
      <c r="F17">
        <v>2130</v>
      </c>
      <c r="G17">
        <v>3741</v>
      </c>
      <c r="H17">
        <v>1641</v>
      </c>
      <c r="I17">
        <v>131</v>
      </c>
      <c r="J17">
        <v>582</v>
      </c>
      <c r="K17">
        <v>3068</v>
      </c>
      <c r="L17">
        <v>4690</v>
      </c>
      <c r="M17">
        <v>0</v>
      </c>
      <c r="N17" s="3" t="s">
        <v>278</v>
      </c>
      <c r="O17" s="3" t="s">
        <v>279</v>
      </c>
    </row>
    <row r="18" spans="1:15" x14ac:dyDescent="0.25">
      <c r="A18" s="3" t="s">
        <v>86</v>
      </c>
      <c r="B18" s="3" t="s">
        <v>105</v>
      </c>
      <c r="C18" s="3">
        <f>SUM(prb_adultes_202402[[#This Row],[Visuel]:[Autres]])</f>
        <v>8784</v>
      </c>
      <c r="D18">
        <v>84</v>
      </c>
      <c r="E18">
        <v>56</v>
      </c>
      <c r="F18">
        <v>2168</v>
      </c>
      <c r="G18">
        <v>4203</v>
      </c>
      <c r="H18">
        <v>2041</v>
      </c>
      <c r="I18">
        <v>232</v>
      </c>
      <c r="J18">
        <v>734</v>
      </c>
      <c r="K18">
        <v>3805</v>
      </c>
      <c r="L18">
        <v>4979</v>
      </c>
      <c r="M18">
        <v>0</v>
      </c>
      <c r="N18" s="3" t="s">
        <v>280</v>
      </c>
      <c r="O18" s="3" t="s">
        <v>281</v>
      </c>
    </row>
    <row r="19" spans="1:15" x14ac:dyDescent="0.25">
      <c r="A19" s="3" t="s">
        <v>86</v>
      </c>
      <c r="B19" s="3" t="s">
        <v>108</v>
      </c>
      <c r="C19" s="3">
        <f>SUM(prb_adultes_202402[[#This Row],[Visuel]:[Autres]])</f>
        <v>10072</v>
      </c>
      <c r="D19">
        <v>112</v>
      </c>
      <c r="E19">
        <v>49</v>
      </c>
      <c r="F19">
        <v>2011</v>
      </c>
      <c r="G19">
        <v>4650</v>
      </c>
      <c r="H19">
        <v>2949</v>
      </c>
      <c r="I19">
        <v>301</v>
      </c>
      <c r="J19">
        <v>948</v>
      </c>
      <c r="K19">
        <v>4813</v>
      </c>
      <c r="L19">
        <v>5259</v>
      </c>
      <c r="M19">
        <v>0</v>
      </c>
      <c r="N19" s="3" t="s">
        <v>282</v>
      </c>
      <c r="O19" s="3" t="s">
        <v>283</v>
      </c>
    </row>
    <row r="20" spans="1:15" x14ac:dyDescent="0.25">
      <c r="A20" s="3" t="s">
        <v>86</v>
      </c>
      <c r="B20" s="3" t="s">
        <v>111</v>
      </c>
      <c r="C20" s="3">
        <f>SUM(prb_adultes_202402[[#This Row],[Visuel]:[Autres]])</f>
        <v>36358</v>
      </c>
      <c r="D20">
        <v>431</v>
      </c>
      <c r="E20">
        <v>211</v>
      </c>
      <c r="F20">
        <v>5257</v>
      </c>
      <c r="G20">
        <v>16124</v>
      </c>
      <c r="H20">
        <v>12920</v>
      </c>
      <c r="I20">
        <v>1415</v>
      </c>
      <c r="J20">
        <v>3265</v>
      </c>
      <c r="K20">
        <v>18167</v>
      </c>
      <c r="L20">
        <v>18191</v>
      </c>
      <c r="M20">
        <v>0</v>
      </c>
      <c r="N20" s="3" t="s">
        <v>284</v>
      </c>
      <c r="O20" s="3" t="s">
        <v>285</v>
      </c>
    </row>
    <row r="21" spans="1:15" x14ac:dyDescent="0.25">
      <c r="A21" s="3" t="s">
        <v>86</v>
      </c>
      <c r="B21" s="3" t="s">
        <v>114</v>
      </c>
      <c r="C21" s="3">
        <f>SUM(prb_adultes_202402[[#This Row],[Visuel]:[Autres]])</f>
        <v>15429</v>
      </c>
      <c r="D21">
        <v>105</v>
      </c>
      <c r="E21">
        <v>74</v>
      </c>
      <c r="F21">
        <v>5535</v>
      </c>
      <c r="G21">
        <v>6337</v>
      </c>
      <c r="H21">
        <v>2694</v>
      </c>
      <c r="I21">
        <v>684</v>
      </c>
      <c r="J21">
        <v>1018</v>
      </c>
      <c r="K21">
        <v>5724</v>
      </c>
      <c r="L21">
        <v>9705</v>
      </c>
      <c r="M21">
        <v>1811</v>
      </c>
      <c r="N21" s="3" t="s">
        <v>286</v>
      </c>
      <c r="O21" s="3" t="s">
        <v>287</v>
      </c>
    </row>
    <row r="22" spans="1:15" x14ac:dyDescent="0.25">
      <c r="A22" s="3" t="s">
        <v>86</v>
      </c>
      <c r="B22" s="3" t="s">
        <v>117</v>
      </c>
      <c r="C22" s="3">
        <f>SUM(prb_adultes_202402[[#This Row],[Visuel]:[Autres]])</f>
        <v>68249</v>
      </c>
      <c r="D22">
        <v>768</v>
      </c>
      <c r="E22">
        <v>386</v>
      </c>
      <c r="F22">
        <v>13254</v>
      </c>
      <c r="G22">
        <v>31158</v>
      </c>
      <c r="H22">
        <v>20517</v>
      </c>
      <c r="I22">
        <v>2166</v>
      </c>
      <c r="J22">
        <v>5974</v>
      </c>
      <c r="K22">
        <v>31846</v>
      </c>
      <c r="L22">
        <v>36403</v>
      </c>
      <c r="M22">
        <v>0</v>
      </c>
      <c r="N22" s="3" t="s">
        <v>288</v>
      </c>
      <c r="O22" s="3" t="s">
        <v>289</v>
      </c>
    </row>
    <row r="23" spans="1:15" x14ac:dyDescent="0.25">
      <c r="A23" s="3" t="s">
        <v>120</v>
      </c>
      <c r="B23" s="3" t="s">
        <v>121</v>
      </c>
      <c r="C23" s="3">
        <f>SUM(prb_adultes_202402[[#This Row],[Visuel]:[Autres]])</f>
        <v>7517</v>
      </c>
      <c r="D23">
        <v>77</v>
      </c>
      <c r="E23">
        <v>58</v>
      </c>
      <c r="F23">
        <v>3258</v>
      </c>
      <c r="G23">
        <v>2240</v>
      </c>
      <c r="H23">
        <v>1693</v>
      </c>
      <c r="I23">
        <v>191</v>
      </c>
      <c r="J23">
        <v>663</v>
      </c>
      <c r="K23">
        <v>3277</v>
      </c>
      <c r="L23">
        <v>4240</v>
      </c>
      <c r="M23">
        <v>338</v>
      </c>
      <c r="N23" s="3" t="s">
        <v>290</v>
      </c>
      <c r="O23" s="3" t="s">
        <v>291</v>
      </c>
    </row>
    <row r="24" spans="1:15" x14ac:dyDescent="0.25">
      <c r="A24" s="3" t="s">
        <v>120</v>
      </c>
      <c r="B24" s="3" t="s">
        <v>124</v>
      </c>
      <c r="C24" s="3">
        <f>SUM(prb_adultes_202402[[#This Row],[Visuel]:[Autres]])</f>
        <v>26604</v>
      </c>
      <c r="D24">
        <v>280</v>
      </c>
      <c r="E24">
        <v>170</v>
      </c>
      <c r="F24">
        <v>3878</v>
      </c>
      <c r="G24">
        <v>13216</v>
      </c>
      <c r="H24">
        <v>8515</v>
      </c>
      <c r="I24">
        <v>545</v>
      </c>
      <c r="J24">
        <v>1485</v>
      </c>
      <c r="K24">
        <v>11808</v>
      </c>
      <c r="L24">
        <v>14796</v>
      </c>
      <c r="M24">
        <v>271</v>
      </c>
      <c r="N24" s="3" t="s">
        <v>292</v>
      </c>
      <c r="O24" s="3" t="s">
        <v>293</v>
      </c>
    </row>
    <row r="25" spans="1:15" x14ac:dyDescent="0.25">
      <c r="A25" s="3" t="s">
        <v>120</v>
      </c>
      <c r="B25" s="3" t="s">
        <v>127</v>
      </c>
      <c r="C25" s="3">
        <f>SUM(prb_adultes_202402[[#This Row],[Visuel]:[Autres]])</f>
        <v>14582</v>
      </c>
      <c r="D25">
        <v>184</v>
      </c>
      <c r="E25">
        <v>84</v>
      </c>
      <c r="F25">
        <v>763</v>
      </c>
      <c r="G25">
        <v>8264</v>
      </c>
      <c r="H25">
        <v>4808</v>
      </c>
      <c r="I25">
        <v>479</v>
      </c>
      <c r="J25">
        <v>1264</v>
      </c>
      <c r="K25">
        <v>6990</v>
      </c>
      <c r="L25">
        <v>7592</v>
      </c>
      <c r="M25">
        <v>68</v>
      </c>
      <c r="N25" s="3" t="s">
        <v>294</v>
      </c>
      <c r="O25" s="3" t="s">
        <v>295</v>
      </c>
    </row>
    <row r="26" spans="1:15" x14ac:dyDescent="0.25">
      <c r="A26" s="3" t="s">
        <v>120</v>
      </c>
      <c r="B26" s="3" t="s">
        <v>130</v>
      </c>
      <c r="C26" s="3">
        <f>SUM(prb_adultes_202402[[#This Row],[Visuel]:[Autres]])</f>
        <v>5123</v>
      </c>
      <c r="D26">
        <v>47</v>
      </c>
      <c r="E26">
        <v>23</v>
      </c>
      <c r="F26">
        <v>29</v>
      </c>
      <c r="G26">
        <v>3454</v>
      </c>
      <c r="H26">
        <v>1386</v>
      </c>
      <c r="I26">
        <v>184</v>
      </c>
      <c r="J26">
        <v>566</v>
      </c>
      <c r="K26">
        <v>2547</v>
      </c>
      <c r="L26">
        <v>2576</v>
      </c>
      <c r="M26">
        <v>0</v>
      </c>
      <c r="N26" s="3" t="s">
        <v>296</v>
      </c>
      <c r="O26" s="3" t="s">
        <v>297</v>
      </c>
    </row>
    <row r="27" spans="1:15" x14ac:dyDescent="0.25">
      <c r="A27" s="3" t="s">
        <v>120</v>
      </c>
      <c r="B27" s="3" t="s">
        <v>133</v>
      </c>
      <c r="C27" s="3">
        <f>SUM(prb_adultes_202402[[#This Row],[Visuel]:[Autres]])</f>
        <v>2985</v>
      </c>
      <c r="D27">
        <v>41</v>
      </c>
      <c r="E27">
        <v>14</v>
      </c>
      <c r="F27">
        <v>7</v>
      </c>
      <c r="G27">
        <v>2093</v>
      </c>
      <c r="H27">
        <v>740</v>
      </c>
      <c r="I27">
        <v>90</v>
      </c>
      <c r="J27">
        <v>634</v>
      </c>
      <c r="K27">
        <v>1452</v>
      </c>
      <c r="L27">
        <v>1533</v>
      </c>
      <c r="M27">
        <v>0</v>
      </c>
      <c r="N27" s="3" t="s">
        <v>298</v>
      </c>
      <c r="O27" s="3" t="s">
        <v>299</v>
      </c>
    </row>
    <row r="28" spans="1:15" x14ac:dyDescent="0.25">
      <c r="A28" s="3" t="s">
        <v>120</v>
      </c>
      <c r="B28" s="3" t="s">
        <v>136</v>
      </c>
      <c r="C28" s="3">
        <f>SUM(prb_adultes_202402[[#This Row],[Visuel]:[Autres]])</f>
        <v>26867</v>
      </c>
      <c r="D28">
        <v>244</v>
      </c>
      <c r="E28">
        <v>111</v>
      </c>
      <c r="F28">
        <v>10854</v>
      </c>
      <c r="G28">
        <v>8228</v>
      </c>
      <c r="H28">
        <v>6069</v>
      </c>
      <c r="I28">
        <v>1361</v>
      </c>
      <c r="J28">
        <v>2380</v>
      </c>
      <c r="K28">
        <v>11496</v>
      </c>
      <c r="L28">
        <v>15371</v>
      </c>
      <c r="M28">
        <v>1134</v>
      </c>
      <c r="N28" s="3" t="s">
        <v>300</v>
      </c>
      <c r="O28" s="3" t="s">
        <v>301</v>
      </c>
    </row>
    <row r="29" spans="1:15" x14ac:dyDescent="0.25">
      <c r="A29" s="3" t="s">
        <v>139</v>
      </c>
      <c r="B29" s="3" t="s">
        <v>140</v>
      </c>
      <c r="C29" s="3">
        <f>SUM(prb_adultes_202402[[#This Row],[Visuel]:[Autres]])</f>
        <v>37761</v>
      </c>
      <c r="D29">
        <v>419</v>
      </c>
      <c r="E29">
        <v>252</v>
      </c>
      <c r="F29">
        <v>7502</v>
      </c>
      <c r="G29">
        <v>17358</v>
      </c>
      <c r="H29">
        <v>11378</v>
      </c>
      <c r="I29">
        <v>852</v>
      </c>
      <c r="J29">
        <v>2779</v>
      </c>
      <c r="K29">
        <v>16799</v>
      </c>
      <c r="L29">
        <v>20962</v>
      </c>
      <c r="M29">
        <v>643</v>
      </c>
      <c r="N29" s="3" t="s">
        <v>302</v>
      </c>
      <c r="O29" s="3" t="s">
        <v>303</v>
      </c>
    </row>
    <row r="30" spans="1:15" x14ac:dyDescent="0.25">
      <c r="A30" s="3" t="s">
        <v>139</v>
      </c>
      <c r="B30" s="3" t="s">
        <v>143</v>
      </c>
      <c r="C30" s="3">
        <f>SUM(prb_adultes_202402[[#This Row],[Visuel]:[Autres]])</f>
        <v>9724</v>
      </c>
      <c r="D30">
        <v>108</v>
      </c>
      <c r="E30">
        <v>49</v>
      </c>
      <c r="F30">
        <v>313</v>
      </c>
      <c r="G30">
        <v>6011</v>
      </c>
      <c r="H30">
        <v>2933</v>
      </c>
      <c r="I30">
        <v>310</v>
      </c>
      <c r="J30">
        <v>668</v>
      </c>
      <c r="K30">
        <v>4673</v>
      </c>
      <c r="L30">
        <v>5051</v>
      </c>
      <c r="M30">
        <v>31</v>
      </c>
      <c r="N30" s="3" t="s">
        <v>304</v>
      </c>
      <c r="O30" s="3" t="s">
        <v>305</v>
      </c>
    </row>
    <row r="31" spans="1:15" x14ac:dyDescent="0.25">
      <c r="A31" s="3" t="s">
        <v>139</v>
      </c>
      <c r="B31" s="3" t="s">
        <v>146</v>
      </c>
      <c r="C31" s="3">
        <f>SUM(prb_adultes_202402[[#This Row],[Visuel]:[Autres]])</f>
        <v>2808</v>
      </c>
      <c r="D31">
        <v>25</v>
      </c>
      <c r="E31">
        <v>12</v>
      </c>
      <c r="F31">
        <v>79</v>
      </c>
      <c r="G31">
        <v>1514</v>
      </c>
      <c r="H31">
        <v>1075</v>
      </c>
      <c r="I31">
        <v>103</v>
      </c>
      <c r="J31">
        <v>105</v>
      </c>
      <c r="K31">
        <v>1365</v>
      </c>
      <c r="L31">
        <v>1443</v>
      </c>
      <c r="M31">
        <v>3</v>
      </c>
      <c r="N31" s="3" t="s">
        <v>306</v>
      </c>
      <c r="O31" s="3" t="s">
        <v>307</v>
      </c>
    </row>
    <row r="32" spans="1:15" x14ac:dyDescent="0.25">
      <c r="A32" s="3" t="s">
        <v>139</v>
      </c>
      <c r="B32" s="3" t="s">
        <v>149</v>
      </c>
      <c r="C32" s="3">
        <f>SUM(prb_adultes_202402[[#This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106</v>
      </c>
      <c r="L32">
        <v>163</v>
      </c>
      <c r="M32">
        <v>0</v>
      </c>
      <c r="N32" s="3" t="s">
        <v>308</v>
      </c>
      <c r="O32" s="3" t="s">
        <v>309</v>
      </c>
    </row>
    <row r="33" spans="1:15" x14ac:dyDescent="0.25">
      <c r="A33" s="3" t="s">
        <v>139</v>
      </c>
      <c r="B33" s="3" t="s">
        <v>152</v>
      </c>
      <c r="C33" s="3">
        <f>SUM(prb_adultes_202402[[#This Row],[Visuel]:[Autres]])</f>
        <v>753</v>
      </c>
      <c r="D33">
        <v>8</v>
      </c>
      <c r="E33">
        <v>4</v>
      </c>
      <c r="F33">
        <v>0</v>
      </c>
      <c r="G33">
        <v>445</v>
      </c>
      <c r="H33">
        <v>262</v>
      </c>
      <c r="I33">
        <v>34</v>
      </c>
      <c r="J33">
        <v>71</v>
      </c>
      <c r="K33">
        <v>387</v>
      </c>
      <c r="L33">
        <v>366</v>
      </c>
      <c r="M33">
        <v>0</v>
      </c>
      <c r="N33" s="3" t="s">
        <v>310</v>
      </c>
      <c r="O33" s="3" t="s">
        <v>311</v>
      </c>
    </row>
    <row r="34" spans="1:15" x14ac:dyDescent="0.25">
      <c r="A34" s="3" t="s">
        <v>139</v>
      </c>
      <c r="B34" s="3" t="s">
        <v>155</v>
      </c>
      <c r="C34" s="3">
        <f>SUM(prb_adultes_202402[[#This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106</v>
      </c>
      <c r="K34">
        <v>464</v>
      </c>
      <c r="L34">
        <v>501</v>
      </c>
      <c r="M34">
        <v>0</v>
      </c>
      <c r="N34" s="3" t="s">
        <v>312</v>
      </c>
      <c r="O34" s="3" t="s">
        <v>313</v>
      </c>
    </row>
    <row r="35" spans="1:15" x14ac:dyDescent="0.25">
      <c r="A35" s="3" t="s">
        <v>139</v>
      </c>
      <c r="B35" s="3" t="s">
        <v>158</v>
      </c>
      <c r="C35" s="3">
        <f>SUM(prb_adultes_202402[[#This Row],[Visuel]:[Autres]])</f>
        <v>1098</v>
      </c>
      <c r="D35">
        <v>8</v>
      </c>
      <c r="E35">
        <v>9</v>
      </c>
      <c r="F35">
        <v>5</v>
      </c>
      <c r="G35">
        <v>734</v>
      </c>
      <c r="H35">
        <v>299</v>
      </c>
      <c r="I35">
        <v>43</v>
      </c>
      <c r="J35">
        <v>95</v>
      </c>
      <c r="K35">
        <v>589</v>
      </c>
      <c r="L35">
        <v>509</v>
      </c>
      <c r="M35">
        <v>0</v>
      </c>
      <c r="N35" s="3" t="s">
        <v>314</v>
      </c>
      <c r="O35" s="3" t="s">
        <v>315</v>
      </c>
    </row>
    <row r="36" spans="1:15" x14ac:dyDescent="0.25">
      <c r="A36" s="3" t="s">
        <v>139</v>
      </c>
      <c r="B36" s="3" t="s">
        <v>161</v>
      </c>
      <c r="C36" s="3">
        <f>SUM(prb_adultes_202402[[#This Row],[Visuel]:[Autres]])</f>
        <v>354</v>
      </c>
      <c r="D36">
        <v>2</v>
      </c>
      <c r="E36">
        <v>1</v>
      </c>
      <c r="F36">
        <v>0</v>
      </c>
      <c r="G36">
        <v>250</v>
      </c>
      <c r="H36">
        <v>88</v>
      </c>
      <c r="I36">
        <v>13</v>
      </c>
      <c r="J36">
        <v>56</v>
      </c>
      <c r="K36">
        <v>182</v>
      </c>
      <c r="L36">
        <v>172</v>
      </c>
      <c r="M36">
        <v>0</v>
      </c>
      <c r="N36" s="3" t="s">
        <v>316</v>
      </c>
      <c r="O36" s="3" t="s">
        <v>317</v>
      </c>
    </row>
    <row r="37" spans="1:15" x14ac:dyDescent="0.25">
      <c r="A37" s="3" t="s">
        <v>139</v>
      </c>
      <c r="B37" s="3" t="s">
        <v>164</v>
      </c>
      <c r="C37" s="3">
        <f>SUM(prb_adultes_202402[[#This Row],[Visuel]:[Autres]])</f>
        <v>1167</v>
      </c>
      <c r="D37">
        <v>12</v>
      </c>
      <c r="E37">
        <v>5</v>
      </c>
      <c r="F37">
        <v>4</v>
      </c>
      <c r="G37">
        <v>837</v>
      </c>
      <c r="H37">
        <v>268</v>
      </c>
      <c r="I37">
        <v>41</v>
      </c>
      <c r="J37">
        <v>228</v>
      </c>
      <c r="K37">
        <v>602</v>
      </c>
      <c r="L37">
        <v>565</v>
      </c>
      <c r="M37">
        <v>0</v>
      </c>
      <c r="N37" s="3" t="s">
        <v>318</v>
      </c>
      <c r="O37" s="3" t="s">
        <v>319</v>
      </c>
    </row>
    <row r="38" spans="1:15" x14ac:dyDescent="0.25">
      <c r="A38" s="3" t="s">
        <v>139</v>
      </c>
      <c r="B38" s="3" t="s">
        <v>167</v>
      </c>
      <c r="C38" s="3">
        <f>SUM(prb_adultes_202402[[#This Row],[Visuel]:[Autres]])</f>
        <v>209</v>
      </c>
      <c r="D38">
        <v>6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s="3" t="s">
        <v>320</v>
      </c>
      <c r="O38" s="3" t="s">
        <v>321</v>
      </c>
    </row>
    <row r="39" spans="1:15" x14ac:dyDescent="0.25">
      <c r="A39" s="3" t="s">
        <v>139</v>
      </c>
      <c r="B39" s="3" t="s">
        <v>170</v>
      </c>
      <c r="C39" s="3">
        <f>SUM(prb_adultes_202402[[#This Row],[Visuel]:[Autres]])</f>
        <v>28570</v>
      </c>
      <c r="D39">
        <v>273</v>
      </c>
      <c r="E39">
        <v>120</v>
      </c>
      <c r="F39">
        <v>10868</v>
      </c>
      <c r="G39">
        <v>9338</v>
      </c>
      <c r="H39">
        <v>6553</v>
      </c>
      <c r="I39">
        <v>1418</v>
      </c>
      <c r="J39">
        <v>2811</v>
      </c>
      <c r="K39">
        <v>12299</v>
      </c>
      <c r="L39">
        <v>16271</v>
      </c>
      <c r="M39">
        <v>1134</v>
      </c>
      <c r="N39" s="3" t="s">
        <v>322</v>
      </c>
      <c r="O39" s="3" t="s">
        <v>323</v>
      </c>
    </row>
    <row r="40" spans="1:15" x14ac:dyDescent="0.25">
      <c r="A40" s="3" t="s">
        <v>173</v>
      </c>
      <c r="B40" s="3" t="s">
        <v>174</v>
      </c>
      <c r="C40" s="3">
        <f>SUM(prb_adultes_202402[[#This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3</v>
      </c>
      <c r="L40">
        <v>3</v>
      </c>
      <c r="M40">
        <v>5</v>
      </c>
      <c r="N40" s="3" t="s">
        <v>324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SUM(prb_adultes_202402[[#This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3</v>
      </c>
      <c r="K41">
        <v>17</v>
      </c>
      <c r="L41">
        <v>28</v>
      </c>
      <c r="M41">
        <v>39</v>
      </c>
      <c r="N41" s="3" t="s">
        <v>325</v>
      </c>
      <c r="O41" s="3" t="s">
        <v>326</v>
      </c>
    </row>
    <row r="42" spans="1:15" x14ac:dyDescent="0.25">
      <c r="A42" s="3" t="s">
        <v>173</v>
      </c>
      <c r="B42" s="3" t="s">
        <v>180</v>
      </c>
      <c r="C42" s="3">
        <f>SUM(prb_adultes_202402[[#This Row],[Visuel]:[Autres]])</f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62</v>
      </c>
      <c r="J42">
        <v>2</v>
      </c>
      <c r="K42">
        <v>28</v>
      </c>
      <c r="L42">
        <v>34</v>
      </c>
      <c r="M42">
        <v>44</v>
      </c>
      <c r="N42" s="3" t="s">
        <v>327</v>
      </c>
      <c r="O42" s="3" t="s">
        <v>328</v>
      </c>
    </row>
    <row r="43" spans="1:15" x14ac:dyDescent="0.25">
      <c r="A43" s="3" t="s">
        <v>173</v>
      </c>
      <c r="B43" s="3" t="s">
        <v>183</v>
      </c>
      <c r="C43" s="3">
        <f>SUM(prb_adultes_202402[[#This Row],[Visuel]:[Autres]])</f>
        <v>117</v>
      </c>
      <c r="D43">
        <v>0</v>
      </c>
      <c r="E43">
        <v>0</v>
      </c>
      <c r="F43">
        <v>1</v>
      </c>
      <c r="G43">
        <v>2</v>
      </c>
      <c r="H43">
        <v>1</v>
      </c>
      <c r="I43">
        <v>113</v>
      </c>
      <c r="J43">
        <v>6</v>
      </c>
      <c r="K43">
        <v>40</v>
      </c>
      <c r="L43">
        <v>77</v>
      </c>
      <c r="M43">
        <v>87</v>
      </c>
      <c r="N43" s="3" t="s">
        <v>329</v>
      </c>
      <c r="O43" s="3" t="s">
        <v>330</v>
      </c>
    </row>
    <row r="44" spans="1:15" x14ac:dyDescent="0.25">
      <c r="A44" s="3" t="s">
        <v>173</v>
      </c>
      <c r="B44" s="3" t="s">
        <v>186</v>
      </c>
      <c r="C44" s="3">
        <f>SUM(prb_adultes_202402[[#This Row],[Visuel]:[Autres]])</f>
        <v>331</v>
      </c>
      <c r="D44">
        <v>1</v>
      </c>
      <c r="E44">
        <v>0</v>
      </c>
      <c r="F44">
        <v>4</v>
      </c>
      <c r="G44">
        <v>21</v>
      </c>
      <c r="H44">
        <v>26</v>
      </c>
      <c r="I44">
        <v>279</v>
      </c>
      <c r="J44">
        <v>28</v>
      </c>
      <c r="K44">
        <v>146</v>
      </c>
      <c r="L44">
        <v>185</v>
      </c>
      <c r="M44">
        <v>213</v>
      </c>
      <c r="N44" s="3" t="s">
        <v>331</v>
      </c>
      <c r="O44" s="3" t="s">
        <v>332</v>
      </c>
    </row>
    <row r="45" spans="1:15" x14ac:dyDescent="0.25">
      <c r="A45" s="3" t="s">
        <v>173</v>
      </c>
      <c r="B45" s="3" t="s">
        <v>189</v>
      </c>
      <c r="C45" s="3">
        <f>SUM(prb_adultes_202402[[#This Row],[Visuel]:[Autres]])</f>
        <v>9137</v>
      </c>
      <c r="D45">
        <v>91</v>
      </c>
      <c r="E45">
        <v>56</v>
      </c>
      <c r="F45">
        <v>2116</v>
      </c>
      <c r="G45">
        <v>3969</v>
      </c>
      <c r="H45">
        <v>2284</v>
      </c>
      <c r="I45">
        <v>621</v>
      </c>
      <c r="J45">
        <v>1249</v>
      </c>
      <c r="K45">
        <v>3621</v>
      </c>
      <c r="L45">
        <v>5516</v>
      </c>
      <c r="M45">
        <v>1423</v>
      </c>
      <c r="N45" s="3" t="s">
        <v>333</v>
      </c>
      <c r="O45" s="3" t="s">
        <v>334</v>
      </c>
    </row>
    <row r="46" spans="1:15" x14ac:dyDescent="0.25">
      <c r="A46" s="3" t="s">
        <v>173</v>
      </c>
      <c r="B46" s="3" t="s">
        <v>192</v>
      </c>
      <c r="C46" s="3">
        <f>SUM(prb_adultes_202402[[#This Row],[Visuel]:[Autres]])</f>
        <v>73980</v>
      </c>
      <c r="D46">
        <v>781</v>
      </c>
      <c r="E46">
        <v>404</v>
      </c>
      <c r="F46">
        <v>16668</v>
      </c>
      <c r="G46">
        <v>33503</v>
      </c>
      <c r="H46">
        <v>20900</v>
      </c>
      <c r="I46">
        <v>1724</v>
      </c>
      <c r="J46">
        <v>5704</v>
      </c>
      <c r="K46">
        <v>33715</v>
      </c>
      <c r="L46">
        <v>40265</v>
      </c>
      <c r="M46">
        <v>0</v>
      </c>
      <c r="N46" s="3" t="s">
        <v>335</v>
      </c>
      <c r="O46" s="3" t="s">
        <v>336</v>
      </c>
    </row>
    <row r="47" spans="1:15" x14ac:dyDescent="0.25">
      <c r="A47" s="3" t="s">
        <v>195</v>
      </c>
      <c r="B47" s="3" t="s">
        <v>53</v>
      </c>
      <c r="C47" s="3">
        <f>SUM(prb_adultes_202402[[#This Row],[Visuel]:[Autres]])</f>
        <v>873</v>
      </c>
      <c r="D47">
        <v>873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377</v>
      </c>
      <c r="L47">
        <v>496</v>
      </c>
      <c r="M47">
        <v>7</v>
      </c>
      <c r="N47" s="3" t="s">
        <v>337</v>
      </c>
      <c r="O47" s="3" t="s">
        <v>338</v>
      </c>
    </row>
    <row r="48" spans="1:15" x14ac:dyDescent="0.25">
      <c r="A48" s="3" t="s">
        <v>195</v>
      </c>
      <c r="B48" s="3" t="s">
        <v>198</v>
      </c>
      <c r="C48" s="3">
        <f>SUM(prb_adultes_202402[[#This Row],[Visuel]:[Autres]])</f>
        <v>460</v>
      </c>
      <c r="D48">
        <v>0</v>
      </c>
      <c r="E48">
        <v>460</v>
      </c>
      <c r="F48">
        <v>0</v>
      </c>
      <c r="G48">
        <v>0</v>
      </c>
      <c r="H48">
        <v>0</v>
      </c>
      <c r="I48">
        <v>0</v>
      </c>
      <c r="J48">
        <v>75</v>
      </c>
      <c r="K48">
        <v>241</v>
      </c>
      <c r="L48">
        <v>219</v>
      </c>
      <c r="M48">
        <v>6</v>
      </c>
      <c r="N48" s="3" t="s">
        <v>339</v>
      </c>
      <c r="O48" s="3" t="s">
        <v>340</v>
      </c>
    </row>
    <row r="49" spans="1:15" x14ac:dyDescent="0.25">
      <c r="A49" s="3" t="s">
        <v>195</v>
      </c>
      <c r="B49" s="3" t="s">
        <v>201</v>
      </c>
      <c r="C49" s="3">
        <f>SUM(prb_adultes_202402[[#This Row],[Visuel]:[Autres]])</f>
        <v>18789</v>
      </c>
      <c r="D49">
        <v>0</v>
      </c>
      <c r="E49">
        <v>0</v>
      </c>
      <c r="F49">
        <v>18789</v>
      </c>
      <c r="G49">
        <v>0</v>
      </c>
      <c r="H49">
        <v>0</v>
      </c>
      <c r="I49">
        <v>0</v>
      </c>
      <c r="J49">
        <v>882</v>
      </c>
      <c r="K49">
        <v>8710</v>
      </c>
      <c r="L49">
        <v>10079</v>
      </c>
      <c r="M49">
        <v>451</v>
      </c>
      <c r="N49" s="3" t="s">
        <v>341</v>
      </c>
      <c r="O49" s="3" t="s">
        <v>342</v>
      </c>
    </row>
    <row r="50" spans="1:15" x14ac:dyDescent="0.25">
      <c r="A50" s="3" t="s">
        <v>195</v>
      </c>
      <c r="B50" s="3" t="s">
        <v>204</v>
      </c>
      <c r="C50" s="3">
        <f>SUM(prb_adultes_202402[[#This Row],[Visuel]:[Autres]])</f>
        <v>37495</v>
      </c>
      <c r="D50">
        <v>0</v>
      </c>
      <c r="E50">
        <v>0</v>
      </c>
      <c r="F50">
        <v>0</v>
      </c>
      <c r="G50">
        <v>37495</v>
      </c>
      <c r="H50">
        <v>0</v>
      </c>
      <c r="I50">
        <v>0</v>
      </c>
      <c r="J50">
        <v>3312</v>
      </c>
      <c r="K50">
        <v>15289</v>
      </c>
      <c r="L50">
        <v>22206</v>
      </c>
      <c r="M50">
        <v>635</v>
      </c>
      <c r="N50" s="3" t="s">
        <v>343</v>
      </c>
      <c r="O50" s="3" t="s">
        <v>344</v>
      </c>
    </row>
    <row r="51" spans="1:15" x14ac:dyDescent="0.25">
      <c r="A51" s="3" t="s">
        <v>195</v>
      </c>
      <c r="B51" s="3" t="s">
        <v>57</v>
      </c>
      <c r="C51" s="3">
        <f>SUM(prb_adultes_202402[[#This Row],[Visuel]:[Autres]])</f>
        <v>23211</v>
      </c>
      <c r="D51">
        <v>0</v>
      </c>
      <c r="E51">
        <v>0</v>
      </c>
      <c r="F51">
        <v>0</v>
      </c>
      <c r="G51">
        <v>0</v>
      </c>
      <c r="H51">
        <v>23211</v>
      </c>
      <c r="I51">
        <v>0</v>
      </c>
      <c r="J51">
        <v>2375</v>
      </c>
      <c r="K51">
        <v>11655</v>
      </c>
      <c r="L51">
        <v>11556</v>
      </c>
      <c r="M51">
        <v>182</v>
      </c>
      <c r="N51" s="3" t="s">
        <v>345</v>
      </c>
      <c r="O51" s="3" t="s">
        <v>346</v>
      </c>
    </row>
    <row r="52" spans="1:15" x14ac:dyDescent="0.25">
      <c r="A52" s="3" t="s">
        <v>195</v>
      </c>
      <c r="B52" s="3" t="s">
        <v>58</v>
      </c>
      <c r="C52" s="3">
        <f>SUM(prb_adultes_202402[[#This Row],[Visuel]:[Autres]])</f>
        <v>2850</v>
      </c>
      <c r="D52">
        <v>0</v>
      </c>
      <c r="E52">
        <v>0</v>
      </c>
      <c r="F52">
        <v>0</v>
      </c>
      <c r="G52">
        <v>0</v>
      </c>
      <c r="H52">
        <v>0</v>
      </c>
      <c r="I52">
        <v>2850</v>
      </c>
      <c r="J52">
        <v>211</v>
      </c>
      <c r="K52">
        <v>1298</v>
      </c>
      <c r="L52">
        <v>1552</v>
      </c>
      <c r="M52">
        <v>530</v>
      </c>
      <c r="N52" s="3" t="s">
        <v>347</v>
      </c>
      <c r="O52" s="3" t="s">
        <v>348</v>
      </c>
    </row>
    <row r="53" spans="1:15" x14ac:dyDescent="0.25">
      <c r="A53" s="3" t="s">
        <v>13</v>
      </c>
      <c r="B53" s="3" t="s">
        <v>14</v>
      </c>
      <c r="C53" s="3">
        <f>SUM(prb_adultes_202402[[#This Row],[Visuel]:[Autres]])</f>
        <v>2654</v>
      </c>
      <c r="D53">
        <v>17</v>
      </c>
      <c r="E53">
        <v>9</v>
      </c>
      <c r="F53">
        <v>695</v>
      </c>
      <c r="G53">
        <v>1100</v>
      </c>
      <c r="H53">
        <v>750</v>
      </c>
      <c r="I53">
        <v>83</v>
      </c>
      <c r="J53">
        <v>12</v>
      </c>
      <c r="K53">
        <v>1171</v>
      </c>
      <c r="L53">
        <v>1483</v>
      </c>
      <c r="M53">
        <v>53</v>
      </c>
      <c r="N53" s="3" t="s">
        <v>349</v>
      </c>
      <c r="O53" s="3" t="s">
        <v>350</v>
      </c>
    </row>
    <row r="54" spans="1:15" x14ac:dyDescent="0.25">
      <c r="A54" s="3" t="s">
        <v>13</v>
      </c>
      <c r="B54" s="3" t="s">
        <v>15</v>
      </c>
      <c r="C54" s="3">
        <f>SUM(prb_adultes_202402[[#This Row],[Visuel]:[Autres]])</f>
        <v>3328</v>
      </c>
      <c r="D54">
        <v>28</v>
      </c>
      <c r="E54">
        <v>18</v>
      </c>
      <c r="F54">
        <v>858</v>
      </c>
      <c r="G54">
        <v>1310</v>
      </c>
      <c r="H54">
        <v>1000</v>
      </c>
      <c r="I54">
        <v>114</v>
      </c>
      <c r="J54">
        <v>23</v>
      </c>
      <c r="K54">
        <v>1537</v>
      </c>
      <c r="L54">
        <v>1791</v>
      </c>
      <c r="M54">
        <v>77</v>
      </c>
      <c r="N54" s="3" t="s">
        <v>351</v>
      </c>
      <c r="O54" s="3" t="s">
        <v>352</v>
      </c>
    </row>
    <row r="55" spans="1:15" x14ac:dyDescent="0.25">
      <c r="A55" s="3" t="s">
        <v>13</v>
      </c>
      <c r="B55" s="3" t="s">
        <v>16</v>
      </c>
      <c r="C55" s="3">
        <f>SUM(prb_adultes_202402[[#This Row],[Visuel]:[Autres]])</f>
        <v>6771</v>
      </c>
      <c r="D55">
        <v>71</v>
      </c>
      <c r="E55">
        <v>27</v>
      </c>
      <c r="F55">
        <v>1439</v>
      </c>
      <c r="G55">
        <v>3379</v>
      </c>
      <c r="H55">
        <v>1604</v>
      </c>
      <c r="I55">
        <v>251</v>
      </c>
      <c r="J55">
        <v>226</v>
      </c>
      <c r="K55">
        <v>2944</v>
      </c>
      <c r="L55">
        <v>3827</v>
      </c>
      <c r="M55">
        <v>113</v>
      </c>
      <c r="N55" s="3" t="s">
        <v>353</v>
      </c>
      <c r="O55" s="3" t="s">
        <v>354</v>
      </c>
    </row>
    <row r="56" spans="1:15" x14ac:dyDescent="0.25">
      <c r="A56" s="3" t="s">
        <v>13</v>
      </c>
      <c r="B56" s="3" t="s">
        <v>17</v>
      </c>
      <c r="C56" s="3">
        <f>SUM(prb_adultes_202402[[#This Row],[Visuel]:[Autres]])</f>
        <v>4052</v>
      </c>
      <c r="D56">
        <v>35</v>
      </c>
      <c r="E56">
        <v>18</v>
      </c>
      <c r="F56">
        <v>947</v>
      </c>
      <c r="G56">
        <v>1834</v>
      </c>
      <c r="H56">
        <v>1104</v>
      </c>
      <c r="I56">
        <v>114</v>
      </c>
      <c r="J56">
        <v>66</v>
      </c>
      <c r="K56">
        <v>1868</v>
      </c>
      <c r="L56">
        <v>2184</v>
      </c>
      <c r="M56">
        <v>66</v>
      </c>
      <c r="N56" s="3" t="s">
        <v>355</v>
      </c>
      <c r="O56" s="3" t="s">
        <v>356</v>
      </c>
    </row>
    <row r="57" spans="1:15" x14ac:dyDescent="0.25">
      <c r="A57" s="3" t="s">
        <v>13</v>
      </c>
      <c r="B57" s="3" t="s">
        <v>18</v>
      </c>
      <c r="C57" s="3">
        <f>SUM(prb_adultes_202402[[#This Row],[Visuel]:[Autres]])</f>
        <v>6114</v>
      </c>
      <c r="D57">
        <v>59</v>
      </c>
      <c r="E57">
        <v>33</v>
      </c>
      <c r="F57">
        <v>1532</v>
      </c>
      <c r="G57">
        <v>2613</v>
      </c>
      <c r="H57">
        <v>1659</v>
      </c>
      <c r="I57">
        <v>218</v>
      </c>
      <c r="J57">
        <v>232</v>
      </c>
      <c r="K57">
        <v>2729</v>
      </c>
      <c r="L57">
        <v>3385</v>
      </c>
      <c r="M57">
        <v>136</v>
      </c>
      <c r="N57" s="3" t="s">
        <v>357</v>
      </c>
      <c r="O57" s="3" t="s">
        <v>358</v>
      </c>
    </row>
    <row r="58" spans="1:15" x14ac:dyDescent="0.25">
      <c r="A58" s="3" t="s">
        <v>13</v>
      </c>
      <c r="B58" s="3" t="s">
        <v>19</v>
      </c>
      <c r="C58" s="3">
        <f>SUM(prb_adultes_202402[[#This Row],[Visuel]:[Autres]])</f>
        <v>20653</v>
      </c>
      <c r="D58">
        <v>234</v>
      </c>
      <c r="E58">
        <v>140</v>
      </c>
      <c r="F58">
        <v>3485</v>
      </c>
      <c r="G58">
        <v>10490</v>
      </c>
      <c r="H58">
        <v>5668</v>
      </c>
      <c r="I58">
        <v>636</v>
      </c>
      <c r="J58">
        <v>4500</v>
      </c>
      <c r="K58">
        <v>8905</v>
      </c>
      <c r="L58">
        <v>11748</v>
      </c>
      <c r="M58">
        <v>377</v>
      </c>
      <c r="N58" s="3" t="s">
        <v>359</v>
      </c>
      <c r="O58" s="3" t="s">
        <v>360</v>
      </c>
    </row>
    <row r="59" spans="1:15" x14ac:dyDescent="0.25">
      <c r="A59" s="3" t="s">
        <v>13</v>
      </c>
      <c r="B59" s="3" t="s">
        <v>20</v>
      </c>
      <c r="C59" s="3">
        <f>SUM(prb_adultes_202402[[#This Row],[Visuel]:[Autres]])</f>
        <v>3967</v>
      </c>
      <c r="D59">
        <v>45</v>
      </c>
      <c r="E59">
        <v>23</v>
      </c>
      <c r="F59">
        <v>903</v>
      </c>
      <c r="G59">
        <v>1702</v>
      </c>
      <c r="H59">
        <v>1116</v>
      </c>
      <c r="I59">
        <v>178</v>
      </c>
      <c r="J59">
        <v>194</v>
      </c>
      <c r="K59">
        <v>1858</v>
      </c>
      <c r="L59">
        <v>2109</v>
      </c>
      <c r="M59">
        <v>82</v>
      </c>
      <c r="N59" s="3" t="s">
        <v>361</v>
      </c>
      <c r="O59" s="3" t="s">
        <v>362</v>
      </c>
    </row>
    <row r="60" spans="1:15" x14ac:dyDescent="0.25">
      <c r="A60" s="3" t="s">
        <v>13</v>
      </c>
      <c r="B60" s="3" t="s">
        <v>21</v>
      </c>
      <c r="C60" s="3">
        <f>SUM(prb_adultes_202402[[#This Row],[Visuel]:[Autres]])</f>
        <v>1503</v>
      </c>
      <c r="D60">
        <v>17</v>
      </c>
      <c r="E60">
        <v>8</v>
      </c>
      <c r="F60">
        <v>430</v>
      </c>
      <c r="G60">
        <v>550</v>
      </c>
      <c r="H60">
        <v>435</v>
      </c>
      <c r="I60">
        <v>63</v>
      </c>
      <c r="J60">
        <v>7</v>
      </c>
      <c r="K60">
        <v>698</v>
      </c>
      <c r="L60">
        <v>805</v>
      </c>
      <c r="M60">
        <v>30</v>
      </c>
      <c r="N60" s="3" t="s">
        <v>363</v>
      </c>
      <c r="O60" s="3" t="s">
        <v>364</v>
      </c>
    </row>
    <row r="61" spans="1:15" x14ac:dyDescent="0.25">
      <c r="A61" s="3" t="s">
        <v>13</v>
      </c>
      <c r="B61" s="3" t="s">
        <v>22</v>
      </c>
      <c r="C61" s="3">
        <f>SUM(prb_adultes_202402[[#This Row],[Visuel]:[Autres]])</f>
        <v>836</v>
      </c>
      <c r="D61">
        <v>11</v>
      </c>
      <c r="E61">
        <v>5</v>
      </c>
      <c r="F61">
        <v>232</v>
      </c>
      <c r="G61">
        <v>321</v>
      </c>
      <c r="H61">
        <v>237</v>
      </c>
      <c r="I61">
        <v>30</v>
      </c>
      <c r="J61">
        <v>7</v>
      </c>
      <c r="K61">
        <v>366</v>
      </c>
      <c r="L61">
        <v>470</v>
      </c>
      <c r="M61">
        <v>14</v>
      </c>
      <c r="N61" s="3" t="s">
        <v>365</v>
      </c>
      <c r="O61" s="3" t="s">
        <v>366</v>
      </c>
    </row>
    <row r="62" spans="1:15" x14ac:dyDescent="0.25">
      <c r="A62" s="3" t="s">
        <v>13</v>
      </c>
      <c r="B62" s="3" t="s">
        <v>23</v>
      </c>
      <c r="C62" s="3">
        <f>SUM(prb_adultes_202402[[#This Row],[Visuel]:[Autres]])</f>
        <v>225</v>
      </c>
      <c r="D62">
        <v>3</v>
      </c>
      <c r="E62">
        <v>0</v>
      </c>
      <c r="F62">
        <v>44</v>
      </c>
      <c r="G62">
        <v>95</v>
      </c>
      <c r="H62">
        <v>69</v>
      </c>
      <c r="I62">
        <v>14</v>
      </c>
      <c r="J62">
        <v>1</v>
      </c>
      <c r="K62">
        <v>89</v>
      </c>
      <c r="L62">
        <v>136</v>
      </c>
      <c r="M62">
        <v>4</v>
      </c>
      <c r="N62" s="3" t="s">
        <v>367</v>
      </c>
      <c r="O62" s="3" t="s">
        <v>368</v>
      </c>
    </row>
    <row r="63" spans="1:15" x14ac:dyDescent="0.25">
      <c r="A63" s="3" t="s">
        <v>13</v>
      </c>
      <c r="B63" s="3" t="s">
        <v>24</v>
      </c>
      <c r="C63" s="3">
        <f>SUM(prb_adultes_202402[[#This Row],[Visuel]:[Autres]])</f>
        <v>1481</v>
      </c>
      <c r="D63">
        <v>20</v>
      </c>
      <c r="E63">
        <v>8</v>
      </c>
      <c r="F63">
        <v>380</v>
      </c>
      <c r="G63">
        <v>533</v>
      </c>
      <c r="H63">
        <v>486</v>
      </c>
      <c r="I63">
        <v>54</v>
      </c>
      <c r="J63">
        <v>10</v>
      </c>
      <c r="K63">
        <v>680</v>
      </c>
      <c r="L63">
        <v>801</v>
      </c>
      <c r="M63">
        <v>25</v>
      </c>
      <c r="N63" s="3" t="s">
        <v>369</v>
      </c>
      <c r="O63" s="3" t="s">
        <v>370</v>
      </c>
    </row>
    <row r="64" spans="1:15" x14ac:dyDescent="0.25">
      <c r="A64" s="3" t="s">
        <v>13</v>
      </c>
      <c r="B64" s="3" t="s">
        <v>25</v>
      </c>
      <c r="C64" s="3">
        <f>SUM(prb_adultes_202402[[#This Row],[Visuel]:[Autres]])</f>
        <v>3762</v>
      </c>
      <c r="D64">
        <v>32</v>
      </c>
      <c r="E64">
        <v>15</v>
      </c>
      <c r="F64">
        <v>1085</v>
      </c>
      <c r="G64">
        <v>1507</v>
      </c>
      <c r="H64">
        <v>969</v>
      </c>
      <c r="I64">
        <v>154</v>
      </c>
      <c r="J64">
        <v>40</v>
      </c>
      <c r="K64">
        <v>1712</v>
      </c>
      <c r="L64">
        <v>2050</v>
      </c>
      <c r="M64">
        <v>80</v>
      </c>
      <c r="N64" s="3" t="s">
        <v>371</v>
      </c>
      <c r="O64" s="3" t="s">
        <v>372</v>
      </c>
    </row>
    <row r="65" spans="1:15" x14ac:dyDescent="0.25">
      <c r="A65" s="3" t="s">
        <v>13</v>
      </c>
      <c r="B65" s="3" t="s">
        <v>26</v>
      </c>
      <c r="C65" s="3">
        <f>SUM(prb_adultes_202402[[#This Row],[Visuel]:[Autres]])</f>
        <v>3131</v>
      </c>
      <c r="D65">
        <v>39</v>
      </c>
      <c r="E65">
        <v>23</v>
      </c>
      <c r="F65">
        <v>764</v>
      </c>
      <c r="G65">
        <v>1293</v>
      </c>
      <c r="H65">
        <v>907</v>
      </c>
      <c r="I65">
        <v>105</v>
      </c>
      <c r="J65">
        <v>661</v>
      </c>
      <c r="K65">
        <v>1428</v>
      </c>
      <c r="L65">
        <v>1703</v>
      </c>
      <c r="M65">
        <v>109</v>
      </c>
      <c r="N65" s="3" t="s">
        <v>373</v>
      </c>
      <c r="O65" s="3" t="s">
        <v>374</v>
      </c>
    </row>
    <row r="66" spans="1:15" x14ac:dyDescent="0.25">
      <c r="A66" s="3" t="s">
        <v>13</v>
      </c>
      <c r="B66" s="3" t="s">
        <v>27</v>
      </c>
      <c r="C66" s="3">
        <f>SUM(prb_adultes_202402[[#This Row],[Visuel]:[Autres]])</f>
        <v>4629</v>
      </c>
      <c r="D66">
        <v>49</v>
      </c>
      <c r="E66">
        <v>21</v>
      </c>
      <c r="F66">
        <v>1147</v>
      </c>
      <c r="G66">
        <v>1824</v>
      </c>
      <c r="H66">
        <v>1391</v>
      </c>
      <c r="I66">
        <v>197</v>
      </c>
      <c r="J66">
        <v>131</v>
      </c>
      <c r="K66">
        <v>2110</v>
      </c>
      <c r="L66">
        <v>2519</v>
      </c>
      <c r="M66">
        <v>157</v>
      </c>
      <c r="N66" s="3" t="s">
        <v>375</v>
      </c>
      <c r="O66" s="3" t="s">
        <v>376</v>
      </c>
    </row>
    <row r="67" spans="1:15" x14ac:dyDescent="0.25">
      <c r="A67" s="3" t="s">
        <v>13</v>
      </c>
      <c r="B67" s="3" t="s">
        <v>28</v>
      </c>
      <c r="C67" s="3">
        <f>SUM(prb_adultes_202402[[#This Row],[Visuel]:[Autres]])</f>
        <v>5577</v>
      </c>
      <c r="D67">
        <v>37</v>
      </c>
      <c r="E67">
        <v>25</v>
      </c>
      <c r="F67">
        <v>1313</v>
      </c>
      <c r="G67">
        <v>2396</v>
      </c>
      <c r="H67">
        <v>1604</v>
      </c>
      <c r="I67">
        <v>202</v>
      </c>
      <c r="J67">
        <v>161</v>
      </c>
      <c r="K67">
        <v>2593</v>
      </c>
      <c r="L67">
        <v>2984</v>
      </c>
      <c r="M67">
        <v>132</v>
      </c>
      <c r="N67" s="3" t="s">
        <v>377</v>
      </c>
      <c r="O67" s="3" t="s">
        <v>378</v>
      </c>
    </row>
    <row r="68" spans="1:15" x14ac:dyDescent="0.25">
      <c r="A68" s="3" t="s">
        <v>13</v>
      </c>
      <c r="B68" s="3" t="s">
        <v>29</v>
      </c>
      <c r="C68" s="3">
        <f>SUM(prb_adultes_202402[[#This Row],[Visuel]:[Autres]])</f>
        <v>11928</v>
      </c>
      <c r="D68">
        <v>129</v>
      </c>
      <c r="E68">
        <v>72</v>
      </c>
      <c r="F68">
        <v>2796</v>
      </c>
      <c r="G68">
        <v>5257</v>
      </c>
      <c r="H68">
        <v>3354</v>
      </c>
      <c r="I68">
        <v>320</v>
      </c>
      <c r="J68">
        <v>660</v>
      </c>
      <c r="K68">
        <v>5523</v>
      </c>
      <c r="L68">
        <v>6405</v>
      </c>
      <c r="M68">
        <v>284</v>
      </c>
      <c r="N68" s="3" t="s">
        <v>379</v>
      </c>
      <c r="O68" s="3" t="s">
        <v>380</v>
      </c>
    </row>
    <row r="69" spans="1:15" x14ac:dyDescent="0.25">
      <c r="A69" s="3" t="s">
        <v>13</v>
      </c>
      <c r="B69" s="3" t="s">
        <v>30</v>
      </c>
      <c r="C69" s="3">
        <f>SUM(prb_adultes_202402[[#This Row],[Visuel]:[Autres]])</f>
        <v>2954</v>
      </c>
      <c r="D69">
        <v>46</v>
      </c>
      <c r="E69">
        <v>14</v>
      </c>
      <c r="F69">
        <v>697</v>
      </c>
      <c r="G69">
        <v>1250</v>
      </c>
      <c r="H69">
        <v>836</v>
      </c>
      <c r="I69">
        <v>111</v>
      </c>
      <c r="J69">
        <v>56</v>
      </c>
      <c r="K69">
        <v>1315</v>
      </c>
      <c r="L69">
        <v>1639</v>
      </c>
      <c r="M69">
        <v>66</v>
      </c>
      <c r="N69" s="3" t="s">
        <v>381</v>
      </c>
      <c r="O69" s="3" t="s">
        <v>382</v>
      </c>
    </row>
    <row r="70" spans="1:15" x14ac:dyDescent="0.25">
      <c r="A70" s="3" t="s">
        <v>13</v>
      </c>
      <c r="B70" s="3" t="s">
        <v>31</v>
      </c>
      <c r="C70" s="3">
        <f>SUM(prb_adultes_202402[[#This Row],[Visuel]:[Autres]])</f>
        <v>113</v>
      </c>
      <c r="D70">
        <v>1</v>
      </c>
      <c r="E70">
        <v>1</v>
      </c>
      <c r="F70">
        <v>42</v>
      </c>
      <c r="G70">
        <v>41</v>
      </c>
      <c r="H70">
        <v>22</v>
      </c>
      <c r="I70">
        <v>6</v>
      </c>
      <c r="J70">
        <v>5</v>
      </c>
      <c r="K70">
        <v>44</v>
      </c>
      <c r="L70">
        <v>69</v>
      </c>
      <c r="M70">
        <v>6</v>
      </c>
      <c r="N70" s="3" t="s">
        <v>383</v>
      </c>
      <c r="O70" s="3" t="s">
        <v>384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F58-1D17-442B-B328-1BD752AB8705}">
  <dimension ref="A1:O70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SUM(prb_adultes_202403[[#This Row],[Visuel]:[Autres]])</f>
        <v>78139</v>
      </c>
      <c r="D2">
        <v>750</v>
      </c>
      <c r="E2">
        <v>390</v>
      </c>
      <c r="F2">
        <v>17893</v>
      </c>
      <c r="G2">
        <v>35695</v>
      </c>
      <c r="H2">
        <v>20732</v>
      </c>
      <c r="I2">
        <v>2679</v>
      </c>
      <c r="J2">
        <v>6054</v>
      </c>
      <c r="K2">
        <v>34168</v>
      </c>
      <c r="L2">
        <v>43971</v>
      </c>
      <c r="M2">
        <v>1795</v>
      </c>
      <c r="N2" s="3" t="s">
        <v>385</v>
      </c>
      <c r="O2" s="3" t="s">
        <v>386</v>
      </c>
    </row>
    <row r="3" spans="1:15" x14ac:dyDescent="0.25">
      <c r="A3" s="3" t="s">
        <v>11</v>
      </c>
      <c r="B3" s="3" t="s">
        <v>2</v>
      </c>
      <c r="C3">
        <f>SUM(prb_adultes_202403[[#This Row],[Visuel]:[Autres]])</f>
        <v>2994</v>
      </c>
      <c r="D3">
        <v>67</v>
      </c>
      <c r="E3">
        <v>25</v>
      </c>
      <c r="F3">
        <v>554</v>
      </c>
      <c r="G3">
        <v>889</v>
      </c>
      <c r="H3">
        <v>1339</v>
      </c>
      <c r="I3">
        <v>120</v>
      </c>
      <c r="J3">
        <v>408</v>
      </c>
      <c r="K3">
        <v>1634</v>
      </c>
      <c r="L3">
        <v>1360</v>
      </c>
      <c r="M3">
        <v>8</v>
      </c>
      <c r="N3" s="3" t="s">
        <v>387</v>
      </c>
      <c r="O3" s="3" t="s">
        <v>388</v>
      </c>
    </row>
    <row r="4" spans="1:15" x14ac:dyDescent="0.25">
      <c r="A4" s="3" t="s">
        <v>11</v>
      </c>
      <c r="B4" s="3" t="s">
        <v>3</v>
      </c>
      <c r="C4" s="3">
        <f>SUM(prb_adultes_202403[[#This Row],[Visuel]:[Autres]])</f>
        <v>1619</v>
      </c>
      <c r="D4">
        <v>27</v>
      </c>
      <c r="E4">
        <v>29</v>
      </c>
      <c r="F4">
        <v>213</v>
      </c>
      <c r="G4">
        <v>623</v>
      </c>
      <c r="H4">
        <v>690</v>
      </c>
      <c r="I4">
        <v>37</v>
      </c>
      <c r="J4">
        <v>256</v>
      </c>
      <c r="K4">
        <v>1375</v>
      </c>
      <c r="L4">
        <v>244</v>
      </c>
      <c r="M4">
        <v>9</v>
      </c>
      <c r="N4" s="3" t="s">
        <v>389</v>
      </c>
      <c r="O4" s="3" t="s">
        <v>390</v>
      </c>
    </row>
    <row r="5" spans="1:15" x14ac:dyDescent="0.25">
      <c r="A5" s="3" t="s">
        <v>11</v>
      </c>
      <c r="B5" s="3" t="s">
        <v>4</v>
      </c>
      <c r="C5" s="3">
        <f>SUM(prb_adultes_202403[[#This Row],[Visuel]:[Autres]])</f>
        <v>784</v>
      </c>
      <c r="D5">
        <v>28</v>
      </c>
      <c r="E5">
        <v>15</v>
      </c>
      <c r="F5">
        <v>103</v>
      </c>
      <c r="G5">
        <v>225</v>
      </c>
      <c r="H5">
        <v>389</v>
      </c>
      <c r="I5">
        <v>24</v>
      </c>
      <c r="J5">
        <v>285</v>
      </c>
      <c r="K5">
        <v>313</v>
      </c>
      <c r="L5">
        <v>471</v>
      </c>
      <c r="M5">
        <v>5</v>
      </c>
      <c r="N5" s="3" t="s">
        <v>391</v>
      </c>
      <c r="O5" s="3" t="s">
        <v>392</v>
      </c>
    </row>
    <row r="6" spans="1:15" x14ac:dyDescent="0.25">
      <c r="A6" s="3" t="s">
        <v>12</v>
      </c>
      <c r="B6" s="3" t="s">
        <v>5</v>
      </c>
      <c r="C6" s="3">
        <f>SUM(prb_adultes_202403[[#This Row],[Visuel]:[Autres]])</f>
        <v>79758</v>
      </c>
      <c r="D6">
        <v>777</v>
      </c>
      <c r="E6">
        <v>419</v>
      </c>
      <c r="F6">
        <v>18106</v>
      </c>
      <c r="G6">
        <v>36318</v>
      </c>
      <c r="H6">
        <v>21422</v>
      </c>
      <c r="I6">
        <v>2716</v>
      </c>
      <c r="J6">
        <v>6310</v>
      </c>
      <c r="K6">
        <v>35543</v>
      </c>
      <c r="L6">
        <v>44215</v>
      </c>
      <c r="M6">
        <v>1804</v>
      </c>
      <c r="N6" s="3" t="s">
        <v>393</v>
      </c>
      <c r="O6" s="3" t="s">
        <v>394</v>
      </c>
    </row>
    <row r="7" spans="1:15" x14ac:dyDescent="0.25">
      <c r="A7" s="3" t="s">
        <v>12</v>
      </c>
      <c r="B7" s="3" t="s">
        <v>6</v>
      </c>
      <c r="C7" s="3">
        <f>SUM(prb_adultes_202403[[#This Row],[Visuel]:[Autres]])</f>
        <v>2294</v>
      </c>
      <c r="D7">
        <v>66</v>
      </c>
      <c r="E7">
        <v>18</v>
      </c>
      <c r="F7">
        <v>287</v>
      </c>
      <c r="G7">
        <v>641</v>
      </c>
      <c r="H7">
        <v>1189</v>
      </c>
      <c r="I7">
        <v>93</v>
      </c>
      <c r="J7">
        <v>524</v>
      </c>
      <c r="K7">
        <v>1144</v>
      </c>
      <c r="L7">
        <v>1150</v>
      </c>
      <c r="M7">
        <v>8</v>
      </c>
      <c r="N7" s="3" t="s">
        <v>395</v>
      </c>
      <c r="O7" s="3" t="s">
        <v>396</v>
      </c>
    </row>
    <row r="8" spans="1:15" x14ac:dyDescent="0.25">
      <c r="A8" s="3" t="s">
        <v>12</v>
      </c>
      <c r="B8" s="3" t="s">
        <v>7</v>
      </c>
      <c r="C8" s="3">
        <f>SUM(prb_adultes_202403[[#This Row],[Visuel]:[Autres]])</f>
        <v>1014</v>
      </c>
      <c r="D8">
        <v>20</v>
      </c>
      <c r="E8">
        <v>16</v>
      </c>
      <c r="F8">
        <v>291</v>
      </c>
      <c r="G8">
        <v>332</v>
      </c>
      <c r="H8">
        <v>327</v>
      </c>
      <c r="I8">
        <v>28</v>
      </c>
      <c r="J8">
        <v>81</v>
      </c>
      <c r="K8">
        <v>513</v>
      </c>
      <c r="L8">
        <v>501</v>
      </c>
      <c r="M8">
        <v>0</v>
      </c>
      <c r="N8" s="3" t="s">
        <v>397</v>
      </c>
      <c r="O8" s="3" t="s">
        <v>398</v>
      </c>
    </row>
    <row r="9" spans="1:15" x14ac:dyDescent="0.25">
      <c r="A9" s="3" t="s">
        <v>12</v>
      </c>
      <c r="B9" s="3" t="s">
        <v>8</v>
      </c>
      <c r="C9" s="3">
        <f>SUM(prb_adultes_202403[[#This Row],[Visuel]:[Autres]])</f>
        <v>470</v>
      </c>
      <c r="D9">
        <v>9</v>
      </c>
      <c r="E9">
        <v>6</v>
      </c>
      <c r="F9">
        <v>79</v>
      </c>
      <c r="G9">
        <v>141</v>
      </c>
      <c r="H9">
        <v>212</v>
      </c>
      <c r="I9">
        <v>23</v>
      </c>
      <c r="J9">
        <v>88</v>
      </c>
      <c r="K9">
        <v>290</v>
      </c>
      <c r="L9">
        <v>180</v>
      </c>
      <c r="M9">
        <v>5</v>
      </c>
      <c r="N9" s="3" t="s">
        <v>399</v>
      </c>
      <c r="O9" s="3" t="s">
        <v>400</v>
      </c>
    </row>
    <row r="10" spans="1:15" x14ac:dyDescent="0.25">
      <c r="A10" s="3" t="s">
        <v>81</v>
      </c>
      <c r="B10" s="3" t="s">
        <v>61</v>
      </c>
      <c r="C10" s="3">
        <f>SUM(prb_adultes_202403[[#This Row],[Visuel]:[Autres]])</f>
        <v>46046</v>
      </c>
      <c r="D10">
        <v>495</v>
      </c>
      <c r="E10">
        <v>217</v>
      </c>
      <c r="F10">
        <v>10062</v>
      </c>
      <c r="G10">
        <v>22191</v>
      </c>
      <c r="H10">
        <v>11522</v>
      </c>
      <c r="I10">
        <v>1559</v>
      </c>
      <c r="J10">
        <v>3740</v>
      </c>
      <c r="K10">
        <v>0</v>
      </c>
      <c r="L10">
        <v>46046</v>
      </c>
      <c r="M10">
        <v>1147</v>
      </c>
      <c r="N10" s="3" t="s">
        <v>401</v>
      </c>
      <c r="O10" s="3" t="s">
        <v>402</v>
      </c>
    </row>
    <row r="11" spans="1:15" x14ac:dyDescent="0.25">
      <c r="A11" s="3" t="s">
        <v>81</v>
      </c>
      <c r="B11" s="3" t="s">
        <v>60</v>
      </c>
      <c r="C11" s="3">
        <f>SUM(prb_adultes_202403[[#This Row],[Visuel]:[Autres]])</f>
        <v>37490</v>
      </c>
      <c r="D11">
        <v>377</v>
      </c>
      <c r="E11">
        <v>242</v>
      </c>
      <c r="F11">
        <v>8701</v>
      </c>
      <c r="G11">
        <v>15241</v>
      </c>
      <c r="H11">
        <v>11628</v>
      </c>
      <c r="I11">
        <v>1301</v>
      </c>
      <c r="J11">
        <v>3263</v>
      </c>
      <c r="K11">
        <v>37490</v>
      </c>
      <c r="L11">
        <v>0</v>
      </c>
      <c r="M11">
        <v>670</v>
      </c>
      <c r="N11" s="3" t="s">
        <v>403</v>
      </c>
      <c r="O11" s="3" t="s">
        <v>404</v>
      </c>
    </row>
    <row r="12" spans="1:15" x14ac:dyDescent="0.25">
      <c r="A12" s="3" t="s">
        <v>86</v>
      </c>
      <c r="B12" s="3" t="s">
        <v>87</v>
      </c>
      <c r="C12" s="3">
        <f>SUM(prb_adultes_202403[[#This Row],[Visuel]:[Autres]])</f>
        <v>183</v>
      </c>
      <c r="D12">
        <v>0</v>
      </c>
      <c r="E12">
        <v>0</v>
      </c>
      <c r="F12">
        <v>0</v>
      </c>
      <c r="G12">
        <v>0</v>
      </c>
      <c r="H12">
        <v>0</v>
      </c>
      <c r="I12">
        <v>183</v>
      </c>
      <c r="J12">
        <v>11</v>
      </c>
      <c r="K12">
        <v>62</v>
      </c>
      <c r="L12">
        <v>121</v>
      </c>
      <c r="M12">
        <v>183</v>
      </c>
      <c r="N12" s="3" t="s">
        <v>405</v>
      </c>
      <c r="O12" s="3" t="s">
        <v>406</v>
      </c>
    </row>
    <row r="13" spans="1:15" x14ac:dyDescent="0.25">
      <c r="A13" s="3" t="s">
        <v>86</v>
      </c>
      <c r="B13" s="3" t="s">
        <v>90</v>
      </c>
      <c r="C13" s="3">
        <f>SUM(prb_adultes_202403[[#This Row],[Visuel]:[Autres]])</f>
        <v>1634</v>
      </c>
      <c r="D13">
        <v>8</v>
      </c>
      <c r="E13">
        <v>6</v>
      </c>
      <c r="F13">
        <v>446</v>
      </c>
      <c r="G13">
        <v>628</v>
      </c>
      <c r="H13">
        <v>179</v>
      </c>
      <c r="I13">
        <v>367</v>
      </c>
      <c r="J13">
        <v>104</v>
      </c>
      <c r="K13">
        <v>608</v>
      </c>
      <c r="L13">
        <v>1026</v>
      </c>
      <c r="M13">
        <v>1634</v>
      </c>
      <c r="N13" s="3" t="s">
        <v>407</v>
      </c>
      <c r="O13" s="3" t="s">
        <v>408</v>
      </c>
    </row>
    <row r="14" spans="1:15" x14ac:dyDescent="0.25">
      <c r="A14" s="3" t="s">
        <v>86</v>
      </c>
      <c r="B14" s="3" t="s">
        <v>93</v>
      </c>
      <c r="C14" s="3">
        <f>SUM(prb_adultes_202403[[#This Row],[Visuel]:[Autres]])</f>
        <v>5950</v>
      </c>
      <c r="D14">
        <v>35</v>
      </c>
      <c r="E14">
        <v>28</v>
      </c>
      <c r="F14">
        <v>2186</v>
      </c>
      <c r="G14">
        <v>2619</v>
      </c>
      <c r="H14">
        <v>1021</v>
      </c>
      <c r="I14">
        <v>61</v>
      </c>
      <c r="J14">
        <v>407</v>
      </c>
      <c r="K14">
        <v>2151</v>
      </c>
      <c r="L14">
        <v>3799</v>
      </c>
      <c r="M14">
        <v>0</v>
      </c>
      <c r="N14" s="3" t="s">
        <v>409</v>
      </c>
      <c r="O14" s="3" t="s">
        <v>410</v>
      </c>
    </row>
    <row r="15" spans="1:15" x14ac:dyDescent="0.25">
      <c r="A15" s="3" t="s">
        <v>86</v>
      </c>
      <c r="B15" s="3" t="s">
        <v>96</v>
      </c>
      <c r="C15" s="3">
        <f>SUM(prb_adultes_202403[[#This Row],[Visuel]:[Autres]])</f>
        <v>6480</v>
      </c>
      <c r="D15">
        <v>47</v>
      </c>
      <c r="E15">
        <v>33</v>
      </c>
      <c r="F15">
        <v>2459</v>
      </c>
      <c r="G15">
        <v>2615</v>
      </c>
      <c r="H15">
        <v>1248</v>
      </c>
      <c r="I15">
        <v>78</v>
      </c>
      <c r="J15">
        <v>423</v>
      </c>
      <c r="K15">
        <v>2450</v>
      </c>
      <c r="L15">
        <v>4030</v>
      </c>
      <c r="M15">
        <v>0</v>
      </c>
      <c r="N15" s="3" t="s">
        <v>411</v>
      </c>
      <c r="O15" s="3" t="s">
        <v>412</v>
      </c>
    </row>
    <row r="16" spans="1:15" x14ac:dyDescent="0.25">
      <c r="A16" s="3" t="s">
        <v>86</v>
      </c>
      <c r="B16" s="3" t="s">
        <v>99</v>
      </c>
      <c r="C16" s="3">
        <f>SUM(prb_adultes_202403[[#This Row],[Visuel]:[Autres]])</f>
        <v>6482</v>
      </c>
      <c r="D16">
        <v>76</v>
      </c>
      <c r="E16">
        <v>45</v>
      </c>
      <c r="F16">
        <v>2136</v>
      </c>
      <c r="G16">
        <v>2915</v>
      </c>
      <c r="H16">
        <v>1210</v>
      </c>
      <c r="I16">
        <v>100</v>
      </c>
      <c r="J16">
        <v>524</v>
      </c>
      <c r="K16">
        <v>2459</v>
      </c>
      <c r="L16">
        <v>4023</v>
      </c>
      <c r="M16">
        <v>0</v>
      </c>
      <c r="N16" s="3" t="s">
        <v>413</v>
      </c>
      <c r="O16" s="3" t="s">
        <v>414</v>
      </c>
    </row>
    <row r="17" spans="1:15" x14ac:dyDescent="0.25">
      <c r="A17" s="3" t="s">
        <v>86</v>
      </c>
      <c r="B17" s="3" t="s">
        <v>102</v>
      </c>
      <c r="C17" s="3">
        <f>SUM(prb_adultes_202403[[#This Row],[Visuel]:[Autres]])</f>
        <v>7759</v>
      </c>
      <c r="D17">
        <v>81</v>
      </c>
      <c r="E17">
        <v>32</v>
      </c>
      <c r="F17">
        <v>2128</v>
      </c>
      <c r="G17">
        <v>3747</v>
      </c>
      <c r="H17">
        <v>1641</v>
      </c>
      <c r="I17">
        <v>130</v>
      </c>
      <c r="J17">
        <v>587</v>
      </c>
      <c r="K17">
        <v>3071</v>
      </c>
      <c r="L17">
        <v>4688</v>
      </c>
      <c r="M17">
        <v>0</v>
      </c>
      <c r="N17" s="3" t="s">
        <v>415</v>
      </c>
      <c r="O17" s="3" t="s">
        <v>416</v>
      </c>
    </row>
    <row r="18" spans="1:15" x14ac:dyDescent="0.25">
      <c r="A18" s="3" t="s">
        <v>86</v>
      </c>
      <c r="B18" s="3" t="s">
        <v>105</v>
      </c>
      <c r="C18" s="3">
        <f>SUM(prb_adultes_202403[[#This Row],[Visuel]:[Autres]])</f>
        <v>8767</v>
      </c>
      <c r="D18">
        <v>85</v>
      </c>
      <c r="E18">
        <v>56</v>
      </c>
      <c r="F18">
        <v>2165</v>
      </c>
      <c r="G18">
        <v>4188</v>
      </c>
      <c r="H18">
        <v>2042</v>
      </c>
      <c r="I18">
        <v>231</v>
      </c>
      <c r="J18">
        <v>729</v>
      </c>
      <c r="K18">
        <v>3802</v>
      </c>
      <c r="L18">
        <v>4965</v>
      </c>
      <c r="M18">
        <v>0</v>
      </c>
      <c r="N18" s="3" t="s">
        <v>417</v>
      </c>
      <c r="O18" s="3" t="s">
        <v>418</v>
      </c>
    </row>
    <row r="19" spans="1:15" x14ac:dyDescent="0.25">
      <c r="A19" s="3" t="s">
        <v>86</v>
      </c>
      <c r="B19" s="3" t="s">
        <v>108</v>
      </c>
      <c r="C19" s="3">
        <f>SUM(prb_adultes_202403[[#This Row],[Visuel]:[Autres]])</f>
        <v>10036</v>
      </c>
      <c r="D19">
        <v>110</v>
      </c>
      <c r="E19">
        <v>50</v>
      </c>
      <c r="F19">
        <v>2007</v>
      </c>
      <c r="G19">
        <v>4629</v>
      </c>
      <c r="H19">
        <v>2941</v>
      </c>
      <c r="I19">
        <v>299</v>
      </c>
      <c r="J19">
        <v>953</v>
      </c>
      <c r="K19">
        <v>4790</v>
      </c>
      <c r="L19">
        <v>5246</v>
      </c>
      <c r="M19">
        <v>0</v>
      </c>
      <c r="N19" s="3" t="s">
        <v>419</v>
      </c>
      <c r="O19" s="3" t="s">
        <v>420</v>
      </c>
    </row>
    <row r="20" spans="1:15" x14ac:dyDescent="0.25">
      <c r="A20" s="3" t="s">
        <v>86</v>
      </c>
      <c r="B20" s="3" t="s">
        <v>111</v>
      </c>
      <c r="C20" s="3">
        <f>SUM(prb_adultes_202403[[#This Row],[Visuel]:[Autres]])</f>
        <v>36245</v>
      </c>
      <c r="D20">
        <v>430</v>
      </c>
      <c r="E20">
        <v>209</v>
      </c>
      <c r="F20">
        <v>5236</v>
      </c>
      <c r="G20">
        <v>16091</v>
      </c>
      <c r="H20">
        <v>12868</v>
      </c>
      <c r="I20">
        <v>1411</v>
      </c>
      <c r="J20">
        <v>3265</v>
      </c>
      <c r="K20">
        <v>18097</v>
      </c>
      <c r="L20">
        <v>18148</v>
      </c>
      <c r="M20">
        <v>0</v>
      </c>
      <c r="N20" s="3" t="s">
        <v>421</v>
      </c>
      <c r="O20" s="3" t="s">
        <v>422</v>
      </c>
    </row>
    <row r="21" spans="1:15" x14ac:dyDescent="0.25">
      <c r="A21" s="3" t="s">
        <v>86</v>
      </c>
      <c r="B21" s="3" t="s">
        <v>114</v>
      </c>
      <c r="C21" s="3">
        <f>SUM(prb_adultes_202403[[#This Row],[Visuel]:[Autres]])</f>
        <v>15462</v>
      </c>
      <c r="D21">
        <v>105</v>
      </c>
      <c r="E21">
        <v>75</v>
      </c>
      <c r="F21">
        <v>5546</v>
      </c>
      <c r="G21">
        <v>6347</v>
      </c>
      <c r="H21">
        <v>2684</v>
      </c>
      <c r="I21">
        <v>705</v>
      </c>
      <c r="J21">
        <v>1023</v>
      </c>
      <c r="K21">
        <v>5740</v>
      </c>
      <c r="L21">
        <v>9722</v>
      </c>
      <c r="M21">
        <v>1817</v>
      </c>
      <c r="N21" s="3" t="s">
        <v>423</v>
      </c>
      <c r="O21" s="3" t="s">
        <v>424</v>
      </c>
    </row>
    <row r="22" spans="1:15" x14ac:dyDescent="0.25">
      <c r="A22" s="3" t="s">
        <v>86</v>
      </c>
      <c r="B22" s="3" t="s">
        <v>117</v>
      </c>
      <c r="C22" s="3">
        <f>SUM(prb_adultes_202403[[#This Row],[Visuel]:[Autres]])</f>
        <v>68074</v>
      </c>
      <c r="D22">
        <v>767</v>
      </c>
      <c r="E22">
        <v>384</v>
      </c>
      <c r="F22">
        <v>13217</v>
      </c>
      <c r="G22">
        <v>31085</v>
      </c>
      <c r="H22">
        <v>20466</v>
      </c>
      <c r="I22">
        <v>2155</v>
      </c>
      <c r="J22">
        <v>5980</v>
      </c>
      <c r="K22">
        <v>31750</v>
      </c>
      <c r="L22">
        <v>36324</v>
      </c>
      <c r="M22">
        <v>0</v>
      </c>
      <c r="N22" s="3" t="s">
        <v>425</v>
      </c>
      <c r="O22" s="3" t="s">
        <v>426</v>
      </c>
    </row>
    <row r="23" spans="1:15" x14ac:dyDescent="0.25">
      <c r="A23" s="3" t="s">
        <v>120</v>
      </c>
      <c r="B23" s="3" t="s">
        <v>121</v>
      </c>
      <c r="C23" s="3">
        <f>SUM(prb_adultes_202403[[#This Row],[Visuel]:[Autres]])</f>
        <v>7511</v>
      </c>
      <c r="D23">
        <v>78</v>
      </c>
      <c r="E23">
        <v>57</v>
      </c>
      <c r="F23">
        <v>3263</v>
      </c>
      <c r="G23">
        <v>2241</v>
      </c>
      <c r="H23">
        <v>1681</v>
      </c>
      <c r="I23">
        <v>191</v>
      </c>
      <c r="J23">
        <v>663</v>
      </c>
      <c r="K23">
        <v>3272</v>
      </c>
      <c r="L23">
        <v>4239</v>
      </c>
      <c r="M23">
        <v>339</v>
      </c>
      <c r="N23" s="3" t="s">
        <v>427</v>
      </c>
      <c r="O23" s="3" t="s">
        <v>428</v>
      </c>
    </row>
    <row r="24" spans="1:15" x14ac:dyDescent="0.25">
      <c r="A24" s="3" t="s">
        <v>120</v>
      </c>
      <c r="B24" s="3" t="s">
        <v>124</v>
      </c>
      <c r="C24" s="3">
        <f>SUM(prb_adultes_202403[[#This Row],[Visuel]:[Autres]])</f>
        <v>26549</v>
      </c>
      <c r="D24">
        <v>281</v>
      </c>
      <c r="E24">
        <v>168</v>
      </c>
      <c r="F24">
        <v>3881</v>
      </c>
      <c r="G24">
        <v>13175</v>
      </c>
      <c r="H24">
        <v>8498</v>
      </c>
      <c r="I24">
        <v>546</v>
      </c>
      <c r="J24">
        <v>1485</v>
      </c>
      <c r="K24">
        <v>11787</v>
      </c>
      <c r="L24">
        <v>14762</v>
      </c>
      <c r="M24">
        <v>271</v>
      </c>
      <c r="N24" s="3" t="s">
        <v>429</v>
      </c>
      <c r="O24" s="3" t="s">
        <v>430</v>
      </c>
    </row>
    <row r="25" spans="1:15" x14ac:dyDescent="0.25">
      <c r="A25" s="3" t="s">
        <v>120</v>
      </c>
      <c r="B25" s="3" t="s">
        <v>127</v>
      </c>
      <c r="C25" s="3">
        <f>SUM(prb_adultes_202403[[#This Row],[Visuel]:[Autres]])</f>
        <v>14559</v>
      </c>
      <c r="D25">
        <v>182</v>
      </c>
      <c r="E25">
        <v>85</v>
      </c>
      <c r="F25">
        <v>762</v>
      </c>
      <c r="G25">
        <v>8257</v>
      </c>
      <c r="H25">
        <v>4798</v>
      </c>
      <c r="I25">
        <v>475</v>
      </c>
      <c r="J25">
        <v>1260</v>
      </c>
      <c r="K25">
        <v>6964</v>
      </c>
      <c r="L25">
        <v>7595</v>
      </c>
      <c r="M25">
        <v>64</v>
      </c>
      <c r="N25" s="3" t="s">
        <v>431</v>
      </c>
      <c r="O25" s="3" t="s">
        <v>432</v>
      </c>
    </row>
    <row r="26" spans="1:15" x14ac:dyDescent="0.25">
      <c r="A26" s="3" t="s">
        <v>120</v>
      </c>
      <c r="B26" s="3" t="s">
        <v>130</v>
      </c>
      <c r="C26" s="3">
        <f>SUM(prb_adultes_202403[[#This Row],[Visuel]:[Autres]])</f>
        <v>5118</v>
      </c>
      <c r="D26">
        <v>47</v>
      </c>
      <c r="E26">
        <v>23</v>
      </c>
      <c r="F26">
        <v>29</v>
      </c>
      <c r="G26">
        <v>3449</v>
      </c>
      <c r="H26">
        <v>1387</v>
      </c>
      <c r="I26">
        <v>183</v>
      </c>
      <c r="J26">
        <v>569</v>
      </c>
      <c r="K26">
        <v>2550</v>
      </c>
      <c r="L26">
        <v>2568</v>
      </c>
      <c r="M26">
        <v>0</v>
      </c>
      <c r="N26" s="3" t="s">
        <v>433</v>
      </c>
      <c r="O26" s="3" t="s">
        <v>434</v>
      </c>
    </row>
    <row r="27" spans="1:15" x14ac:dyDescent="0.25">
      <c r="A27" s="3" t="s">
        <v>120</v>
      </c>
      <c r="B27" s="3" t="s">
        <v>133</v>
      </c>
      <c r="C27" s="3">
        <f>SUM(prb_adultes_202403[[#This Row],[Visuel]:[Autres]])</f>
        <v>2980</v>
      </c>
      <c r="D27">
        <v>41</v>
      </c>
      <c r="E27">
        <v>15</v>
      </c>
      <c r="F27">
        <v>7</v>
      </c>
      <c r="G27">
        <v>2089</v>
      </c>
      <c r="H27">
        <v>741</v>
      </c>
      <c r="I27">
        <v>87</v>
      </c>
      <c r="J27">
        <v>640</v>
      </c>
      <c r="K27">
        <v>1451</v>
      </c>
      <c r="L27">
        <v>1529</v>
      </c>
      <c r="M27">
        <v>0</v>
      </c>
      <c r="N27" s="3" t="s">
        <v>435</v>
      </c>
      <c r="O27" s="3" t="s">
        <v>436</v>
      </c>
    </row>
    <row r="28" spans="1:15" x14ac:dyDescent="0.25">
      <c r="A28" s="3" t="s">
        <v>120</v>
      </c>
      <c r="B28" s="3" t="s">
        <v>136</v>
      </c>
      <c r="C28" s="3">
        <f>SUM(prb_adultes_202403[[#This Row],[Visuel]:[Autres]])</f>
        <v>26819</v>
      </c>
      <c r="D28">
        <v>243</v>
      </c>
      <c r="E28">
        <v>111</v>
      </c>
      <c r="F28">
        <v>10821</v>
      </c>
      <c r="G28">
        <v>8221</v>
      </c>
      <c r="H28">
        <v>6045</v>
      </c>
      <c r="I28">
        <v>1378</v>
      </c>
      <c r="J28">
        <v>2386</v>
      </c>
      <c r="K28">
        <v>11466</v>
      </c>
      <c r="L28">
        <v>15353</v>
      </c>
      <c r="M28">
        <v>1143</v>
      </c>
      <c r="N28" s="3" t="s">
        <v>437</v>
      </c>
      <c r="O28" s="3" t="s">
        <v>438</v>
      </c>
    </row>
    <row r="29" spans="1:15" x14ac:dyDescent="0.25">
      <c r="A29" s="3" t="s">
        <v>139</v>
      </c>
      <c r="B29" s="3" t="s">
        <v>140</v>
      </c>
      <c r="C29" s="3">
        <f>SUM(prb_adultes_202403[[#This Row],[Visuel]:[Autres]])</f>
        <v>37705</v>
      </c>
      <c r="D29">
        <v>421</v>
      </c>
      <c r="E29">
        <v>249</v>
      </c>
      <c r="F29">
        <v>7508</v>
      </c>
      <c r="G29">
        <v>17324</v>
      </c>
      <c r="H29">
        <v>11350</v>
      </c>
      <c r="I29">
        <v>853</v>
      </c>
      <c r="J29">
        <v>2778</v>
      </c>
      <c r="K29">
        <v>16769</v>
      </c>
      <c r="L29">
        <v>20936</v>
      </c>
      <c r="M29">
        <v>642</v>
      </c>
      <c r="N29" s="3" t="s">
        <v>439</v>
      </c>
      <c r="O29" s="3" t="s">
        <v>440</v>
      </c>
    </row>
    <row r="30" spans="1:15" x14ac:dyDescent="0.25">
      <c r="A30" s="3" t="s">
        <v>139</v>
      </c>
      <c r="B30" s="3" t="s">
        <v>143</v>
      </c>
      <c r="C30" s="3">
        <f>SUM(prb_adultes_202403[[#This Row],[Visuel]:[Autres]])</f>
        <v>9701</v>
      </c>
      <c r="D30">
        <v>108</v>
      </c>
      <c r="E30">
        <v>50</v>
      </c>
      <c r="F30">
        <v>314</v>
      </c>
      <c r="G30">
        <v>6002</v>
      </c>
      <c r="H30">
        <v>2922</v>
      </c>
      <c r="I30">
        <v>305</v>
      </c>
      <c r="J30">
        <v>669</v>
      </c>
      <c r="K30">
        <v>4661</v>
      </c>
      <c r="L30">
        <v>5040</v>
      </c>
      <c r="M30">
        <v>29</v>
      </c>
      <c r="N30" s="3" t="s">
        <v>441</v>
      </c>
      <c r="O30" s="3" t="s">
        <v>442</v>
      </c>
    </row>
    <row r="31" spans="1:15" x14ac:dyDescent="0.25">
      <c r="A31" s="3" t="s">
        <v>139</v>
      </c>
      <c r="B31" s="3" t="s">
        <v>146</v>
      </c>
      <c r="C31" s="3">
        <f>SUM(prb_adultes_202403[[#This Row],[Visuel]:[Autres]])</f>
        <v>2803</v>
      </c>
      <c r="D31">
        <v>24</v>
      </c>
      <c r="E31">
        <v>12</v>
      </c>
      <c r="F31">
        <v>79</v>
      </c>
      <c r="G31">
        <v>1511</v>
      </c>
      <c r="H31">
        <v>1074</v>
      </c>
      <c r="I31">
        <v>103</v>
      </c>
      <c r="J31">
        <v>102</v>
      </c>
      <c r="K31">
        <v>1361</v>
      </c>
      <c r="L31">
        <v>1442</v>
      </c>
      <c r="M31">
        <v>3</v>
      </c>
      <c r="N31" s="3" t="s">
        <v>443</v>
      </c>
      <c r="O31" s="3" t="s">
        <v>444</v>
      </c>
    </row>
    <row r="32" spans="1:15" x14ac:dyDescent="0.25">
      <c r="A32" s="3" t="s">
        <v>139</v>
      </c>
      <c r="B32" s="3" t="s">
        <v>149</v>
      </c>
      <c r="C32" s="3">
        <f>SUM(prb_adultes_202403[[#This Row],[Visuel]:[Autres]])</f>
        <v>266</v>
      </c>
      <c r="D32">
        <v>3</v>
      </c>
      <c r="E32">
        <v>4</v>
      </c>
      <c r="F32">
        <v>12</v>
      </c>
      <c r="G32">
        <v>142</v>
      </c>
      <c r="H32">
        <v>101</v>
      </c>
      <c r="I32">
        <v>4</v>
      </c>
      <c r="J32">
        <v>17</v>
      </c>
      <c r="K32">
        <v>104</v>
      </c>
      <c r="L32">
        <v>162</v>
      </c>
      <c r="M32">
        <v>0</v>
      </c>
      <c r="N32" s="3" t="s">
        <v>445</v>
      </c>
      <c r="O32" s="3" t="s">
        <v>446</v>
      </c>
    </row>
    <row r="33" spans="1:15" x14ac:dyDescent="0.25">
      <c r="A33" s="3" t="s">
        <v>139</v>
      </c>
      <c r="B33" s="3" t="s">
        <v>152</v>
      </c>
      <c r="C33" s="3">
        <f>SUM(prb_adultes_202403[[#This Row],[Visuel]:[Autres]])</f>
        <v>749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34</v>
      </c>
      <c r="J33">
        <v>70</v>
      </c>
      <c r="K33">
        <v>387</v>
      </c>
      <c r="L33">
        <v>362</v>
      </c>
      <c r="M33">
        <v>0</v>
      </c>
      <c r="N33" s="3" t="s">
        <v>447</v>
      </c>
      <c r="O33" s="3" t="s">
        <v>448</v>
      </c>
    </row>
    <row r="34" spans="1:15" x14ac:dyDescent="0.25">
      <c r="A34" s="3" t="s">
        <v>139</v>
      </c>
      <c r="B34" s="3" t="s">
        <v>155</v>
      </c>
      <c r="C34" s="3">
        <f>SUM(prb_adultes_202403[[#This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107</v>
      </c>
      <c r="K34">
        <v>465</v>
      </c>
      <c r="L34">
        <v>500</v>
      </c>
      <c r="M34">
        <v>0</v>
      </c>
      <c r="N34" s="3" t="s">
        <v>449</v>
      </c>
      <c r="O34" s="3" t="s">
        <v>450</v>
      </c>
    </row>
    <row r="35" spans="1:15" x14ac:dyDescent="0.25">
      <c r="A35" s="3" t="s">
        <v>139</v>
      </c>
      <c r="B35" s="3" t="s">
        <v>158</v>
      </c>
      <c r="C35" s="3">
        <f>SUM(prb_adultes_202403[[#This Row],[Visuel]:[Autres]])</f>
        <v>1099</v>
      </c>
      <c r="D35">
        <v>8</v>
      </c>
      <c r="E35">
        <v>9</v>
      </c>
      <c r="F35">
        <v>5</v>
      </c>
      <c r="G35">
        <v>735</v>
      </c>
      <c r="H35">
        <v>300</v>
      </c>
      <c r="I35">
        <v>42</v>
      </c>
      <c r="J35">
        <v>96</v>
      </c>
      <c r="K35">
        <v>590</v>
      </c>
      <c r="L35">
        <v>509</v>
      </c>
      <c r="M35">
        <v>0</v>
      </c>
      <c r="N35" s="3" t="s">
        <v>451</v>
      </c>
      <c r="O35" s="3" t="s">
        <v>452</v>
      </c>
    </row>
    <row r="36" spans="1:15" x14ac:dyDescent="0.25">
      <c r="A36" s="3" t="s">
        <v>139</v>
      </c>
      <c r="B36" s="3" t="s">
        <v>161</v>
      </c>
      <c r="C36" s="3">
        <f>SUM(prb_adultes_202403[[#This Row],[Visuel]:[Autres]])</f>
        <v>355</v>
      </c>
      <c r="D36">
        <v>2</v>
      </c>
      <c r="E36">
        <v>1</v>
      </c>
      <c r="F36">
        <v>0</v>
      </c>
      <c r="G36">
        <v>251</v>
      </c>
      <c r="H36">
        <v>89</v>
      </c>
      <c r="I36">
        <v>12</v>
      </c>
      <c r="J36">
        <v>58</v>
      </c>
      <c r="K36">
        <v>183</v>
      </c>
      <c r="L36">
        <v>172</v>
      </c>
      <c r="M36">
        <v>0</v>
      </c>
      <c r="N36" s="3" t="s">
        <v>453</v>
      </c>
      <c r="O36" s="3" t="s">
        <v>454</v>
      </c>
    </row>
    <row r="37" spans="1:15" x14ac:dyDescent="0.25">
      <c r="A37" s="3" t="s">
        <v>139</v>
      </c>
      <c r="B37" s="3" t="s">
        <v>164</v>
      </c>
      <c r="C37" s="3">
        <f>SUM(prb_adultes_202403[[#This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39</v>
      </c>
      <c r="J37">
        <v>231</v>
      </c>
      <c r="K37">
        <v>601</v>
      </c>
      <c r="L37">
        <v>563</v>
      </c>
      <c r="M37">
        <v>0</v>
      </c>
      <c r="N37" s="3" t="s">
        <v>455</v>
      </c>
      <c r="O37" s="3" t="s">
        <v>456</v>
      </c>
    </row>
    <row r="38" spans="1:15" x14ac:dyDescent="0.25">
      <c r="A38" s="3" t="s">
        <v>139</v>
      </c>
      <c r="B38" s="3" t="s">
        <v>167</v>
      </c>
      <c r="C38" s="3">
        <f>SUM(prb_adultes_202403[[#This Row],[Visuel]:[Autres]])</f>
        <v>211</v>
      </c>
      <c r="D38">
        <v>6</v>
      </c>
      <c r="E38">
        <v>2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106</v>
      </c>
      <c r="L38">
        <v>105</v>
      </c>
      <c r="M38">
        <v>0</v>
      </c>
      <c r="N38" s="3" t="s">
        <v>457</v>
      </c>
      <c r="O38" s="3" t="s">
        <v>458</v>
      </c>
    </row>
    <row r="39" spans="1:15" x14ac:dyDescent="0.25">
      <c r="A39" s="3" t="s">
        <v>139</v>
      </c>
      <c r="B39" s="3" t="s">
        <v>170</v>
      </c>
      <c r="C39" s="3">
        <f>SUM(prb_adultes_202403[[#This Row],[Visuel]:[Autres]])</f>
        <v>28518</v>
      </c>
      <c r="D39">
        <v>272</v>
      </c>
      <c r="E39">
        <v>120</v>
      </c>
      <c r="F39">
        <v>10835</v>
      </c>
      <c r="G39">
        <v>9328</v>
      </c>
      <c r="H39">
        <v>6527</v>
      </c>
      <c r="I39">
        <v>1436</v>
      </c>
      <c r="J39">
        <v>2818</v>
      </c>
      <c r="K39">
        <v>12263</v>
      </c>
      <c r="L39">
        <v>16255</v>
      </c>
      <c r="M39">
        <v>1143</v>
      </c>
      <c r="N39" s="3" t="s">
        <v>459</v>
      </c>
      <c r="O39" s="3" t="s">
        <v>460</v>
      </c>
    </row>
    <row r="40" spans="1:15" x14ac:dyDescent="0.25">
      <c r="A40" s="3" t="s">
        <v>173</v>
      </c>
      <c r="B40" s="3" t="s">
        <v>174</v>
      </c>
      <c r="C40" s="3">
        <f>SUM(prb_adultes_202403[[#This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2</v>
      </c>
      <c r="K40">
        <v>3</v>
      </c>
      <c r="L40">
        <v>3</v>
      </c>
      <c r="M40">
        <v>5</v>
      </c>
      <c r="N40" s="3" t="s">
        <v>461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SUM(prb_adultes_202403[[#This Row],[Visuel]:[Autres]])</f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46</v>
      </c>
      <c r="J41">
        <v>3</v>
      </c>
      <c r="K41">
        <v>19</v>
      </c>
      <c r="L41">
        <v>27</v>
      </c>
      <c r="M41">
        <v>39</v>
      </c>
      <c r="N41" s="3" t="s">
        <v>462</v>
      </c>
      <c r="O41" s="3" t="s">
        <v>463</v>
      </c>
    </row>
    <row r="42" spans="1:15" x14ac:dyDescent="0.25">
      <c r="A42" s="3" t="s">
        <v>173</v>
      </c>
      <c r="B42" s="3" t="s">
        <v>180</v>
      </c>
      <c r="C42" s="3">
        <f>SUM(prb_adultes_202403[[#This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27</v>
      </c>
      <c r="L42">
        <v>33</v>
      </c>
      <c r="M42">
        <v>44</v>
      </c>
      <c r="N42" s="3" t="s">
        <v>464</v>
      </c>
      <c r="O42" s="3" t="s">
        <v>465</v>
      </c>
    </row>
    <row r="43" spans="1:15" x14ac:dyDescent="0.25">
      <c r="A43" s="3" t="s">
        <v>173</v>
      </c>
      <c r="B43" s="3" t="s">
        <v>183</v>
      </c>
      <c r="C43" s="3">
        <f>SUM(prb_adultes_202403[[#This Row],[Visuel]:[Autres]])</f>
        <v>124</v>
      </c>
      <c r="D43">
        <v>0</v>
      </c>
      <c r="E43">
        <v>0</v>
      </c>
      <c r="F43">
        <v>1</v>
      </c>
      <c r="G43">
        <v>2</v>
      </c>
      <c r="H43">
        <v>1</v>
      </c>
      <c r="I43">
        <v>120</v>
      </c>
      <c r="J43">
        <v>7</v>
      </c>
      <c r="K43">
        <v>45</v>
      </c>
      <c r="L43">
        <v>79</v>
      </c>
      <c r="M43">
        <v>93</v>
      </c>
      <c r="N43" s="3" t="s">
        <v>466</v>
      </c>
      <c r="O43" s="3" t="s">
        <v>467</v>
      </c>
    </row>
    <row r="44" spans="1:15" x14ac:dyDescent="0.25">
      <c r="A44" s="3" t="s">
        <v>173</v>
      </c>
      <c r="B44" s="3" t="s">
        <v>186</v>
      </c>
      <c r="C44" s="3">
        <f>SUM(prb_adultes_202403[[#This Row],[Visuel]:[Autres]])</f>
        <v>332</v>
      </c>
      <c r="D44">
        <v>1</v>
      </c>
      <c r="E44">
        <v>1</v>
      </c>
      <c r="F44">
        <v>3</v>
      </c>
      <c r="G44">
        <v>20</v>
      </c>
      <c r="H44">
        <v>26</v>
      </c>
      <c r="I44">
        <v>281</v>
      </c>
      <c r="J44">
        <v>27</v>
      </c>
      <c r="K44">
        <v>147</v>
      </c>
      <c r="L44">
        <v>185</v>
      </c>
      <c r="M44">
        <v>214</v>
      </c>
      <c r="N44" s="3" t="s">
        <v>468</v>
      </c>
      <c r="O44" s="3" t="s">
        <v>469</v>
      </c>
    </row>
    <row r="45" spans="1:15" x14ac:dyDescent="0.25">
      <c r="A45" s="3" t="s">
        <v>173</v>
      </c>
      <c r="B45" s="3" t="s">
        <v>189</v>
      </c>
      <c r="C45" s="3">
        <f>SUM(prb_adultes_202403[[#This Row],[Visuel]:[Autres]])</f>
        <v>9112</v>
      </c>
      <c r="D45">
        <v>93</v>
      </c>
      <c r="E45">
        <v>56</v>
      </c>
      <c r="F45">
        <v>2109</v>
      </c>
      <c r="G45">
        <v>3949</v>
      </c>
      <c r="H45">
        <v>2274</v>
      </c>
      <c r="I45">
        <v>631</v>
      </c>
      <c r="J45">
        <v>1258</v>
      </c>
      <c r="K45">
        <v>3614</v>
      </c>
      <c r="L45">
        <v>5498</v>
      </c>
      <c r="M45">
        <v>1422</v>
      </c>
      <c r="N45" s="3" t="s">
        <v>470</v>
      </c>
      <c r="O45" s="3" t="s">
        <v>471</v>
      </c>
    </row>
    <row r="46" spans="1:15" x14ac:dyDescent="0.25">
      <c r="A46" s="3" t="s">
        <v>173</v>
      </c>
      <c r="B46" s="3" t="s">
        <v>192</v>
      </c>
      <c r="C46" s="3">
        <f>SUM(prb_adultes_202403[[#This Row],[Visuel]:[Autres]])</f>
        <v>73856</v>
      </c>
      <c r="D46">
        <v>778</v>
      </c>
      <c r="E46">
        <v>402</v>
      </c>
      <c r="F46">
        <v>16650</v>
      </c>
      <c r="G46">
        <v>33461</v>
      </c>
      <c r="H46">
        <v>20849</v>
      </c>
      <c r="I46">
        <v>1716</v>
      </c>
      <c r="J46">
        <v>5704</v>
      </c>
      <c r="K46">
        <v>33635</v>
      </c>
      <c r="L46">
        <v>40221</v>
      </c>
      <c r="M46">
        <v>0</v>
      </c>
      <c r="N46" s="3" t="s">
        <v>472</v>
      </c>
      <c r="O46" s="3" t="s">
        <v>473</v>
      </c>
    </row>
    <row r="47" spans="1:15" x14ac:dyDescent="0.25">
      <c r="A47" s="3" t="s">
        <v>195</v>
      </c>
      <c r="B47" s="3" t="s">
        <v>53</v>
      </c>
      <c r="C47" s="3">
        <f>SUM(prb_adultes_202403[[#This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138</v>
      </c>
      <c r="K47">
        <v>377</v>
      </c>
      <c r="L47">
        <v>495</v>
      </c>
      <c r="M47">
        <v>8</v>
      </c>
      <c r="N47" s="3" t="s">
        <v>474</v>
      </c>
      <c r="O47" s="3" t="s">
        <v>475</v>
      </c>
    </row>
    <row r="48" spans="1:15" x14ac:dyDescent="0.25">
      <c r="A48" s="3" t="s">
        <v>195</v>
      </c>
      <c r="B48" s="3" t="s">
        <v>198</v>
      </c>
      <c r="C48" s="3">
        <f>SUM(prb_adultes_202403[[#This Row],[Visuel]:[Autres]])</f>
        <v>459</v>
      </c>
      <c r="D48">
        <v>0</v>
      </c>
      <c r="E48">
        <v>459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217</v>
      </c>
      <c r="M48">
        <v>6</v>
      </c>
      <c r="N48" s="3" t="s">
        <v>476</v>
      </c>
      <c r="O48" s="3" t="s">
        <v>477</v>
      </c>
    </row>
    <row r="49" spans="1:15" x14ac:dyDescent="0.25">
      <c r="A49" s="3" t="s">
        <v>195</v>
      </c>
      <c r="B49" s="3" t="s">
        <v>201</v>
      </c>
      <c r="C49" s="3">
        <f>SUM(prb_adultes_202403[[#This Row],[Visuel]:[Autres]])</f>
        <v>18763</v>
      </c>
      <c r="D49">
        <v>0</v>
      </c>
      <c r="E49">
        <v>0</v>
      </c>
      <c r="F49">
        <v>18763</v>
      </c>
      <c r="G49">
        <v>0</v>
      </c>
      <c r="H49">
        <v>0</v>
      </c>
      <c r="I49">
        <v>0</v>
      </c>
      <c r="J49">
        <v>886</v>
      </c>
      <c r="K49">
        <v>8701</v>
      </c>
      <c r="L49">
        <v>10062</v>
      </c>
      <c r="M49">
        <v>446</v>
      </c>
      <c r="N49" s="3" t="s">
        <v>478</v>
      </c>
      <c r="O49" s="3" t="s">
        <v>479</v>
      </c>
    </row>
    <row r="50" spans="1:15" x14ac:dyDescent="0.25">
      <c r="A50" s="3" t="s">
        <v>195</v>
      </c>
      <c r="B50" s="3" t="s">
        <v>204</v>
      </c>
      <c r="C50" s="3">
        <f>SUM(prb_adultes_202403[[#This Row],[Visuel]:[Autres]])</f>
        <v>37432</v>
      </c>
      <c r="D50">
        <v>0</v>
      </c>
      <c r="E50">
        <v>0</v>
      </c>
      <c r="F50">
        <v>0</v>
      </c>
      <c r="G50">
        <v>37432</v>
      </c>
      <c r="H50">
        <v>0</v>
      </c>
      <c r="I50">
        <v>0</v>
      </c>
      <c r="J50">
        <v>3314</v>
      </c>
      <c r="K50">
        <v>15241</v>
      </c>
      <c r="L50">
        <v>22191</v>
      </c>
      <c r="M50">
        <v>628</v>
      </c>
      <c r="N50" s="3" t="s">
        <v>480</v>
      </c>
      <c r="O50" s="3" t="s">
        <v>481</v>
      </c>
    </row>
    <row r="51" spans="1:15" x14ac:dyDescent="0.25">
      <c r="A51" s="3" t="s">
        <v>195</v>
      </c>
      <c r="B51" s="3" t="s">
        <v>57</v>
      </c>
      <c r="C51" s="3">
        <f>SUM(prb_adultes_202403[[#This Row],[Visuel]:[Autres]])</f>
        <v>23150</v>
      </c>
      <c r="D51">
        <v>0</v>
      </c>
      <c r="E51">
        <v>0</v>
      </c>
      <c r="F51">
        <v>0</v>
      </c>
      <c r="G51">
        <v>0</v>
      </c>
      <c r="H51">
        <v>23150</v>
      </c>
      <c r="I51">
        <v>0</v>
      </c>
      <c r="J51">
        <v>2375</v>
      </c>
      <c r="K51">
        <v>11628</v>
      </c>
      <c r="L51">
        <v>11522</v>
      </c>
      <c r="M51">
        <v>179</v>
      </c>
      <c r="N51" s="3" t="s">
        <v>482</v>
      </c>
      <c r="O51" s="3" t="s">
        <v>483</v>
      </c>
    </row>
    <row r="52" spans="1:15" x14ac:dyDescent="0.25">
      <c r="A52" s="3" t="s">
        <v>195</v>
      </c>
      <c r="B52" s="3" t="s">
        <v>58</v>
      </c>
      <c r="C52" s="3">
        <f>SUM(prb_adultes_202403[[#This Row],[Visuel]:[Autres]])</f>
        <v>2860</v>
      </c>
      <c r="D52">
        <v>0</v>
      </c>
      <c r="E52">
        <v>0</v>
      </c>
      <c r="F52">
        <v>0</v>
      </c>
      <c r="G52">
        <v>0</v>
      </c>
      <c r="H52">
        <v>0</v>
      </c>
      <c r="I52">
        <v>2860</v>
      </c>
      <c r="J52">
        <v>214</v>
      </c>
      <c r="K52">
        <v>1301</v>
      </c>
      <c r="L52">
        <v>1559</v>
      </c>
      <c r="M52">
        <v>550</v>
      </c>
      <c r="N52" s="3" t="s">
        <v>484</v>
      </c>
      <c r="O52" s="3" t="s">
        <v>485</v>
      </c>
    </row>
    <row r="53" spans="1:15" x14ac:dyDescent="0.25">
      <c r="A53" s="3" t="s">
        <v>13</v>
      </c>
      <c r="B53" s="3" t="s">
        <v>14</v>
      </c>
      <c r="C53" s="3">
        <f>SUM(prb_adultes_202403[[#This Row],[Visuel]:[Autres]])</f>
        <v>2656</v>
      </c>
      <c r="D53">
        <v>17</v>
      </c>
      <c r="E53">
        <v>9</v>
      </c>
      <c r="F53">
        <v>701</v>
      </c>
      <c r="G53">
        <v>1094</v>
      </c>
      <c r="H53">
        <v>751</v>
      </c>
      <c r="I53">
        <v>84</v>
      </c>
      <c r="J53">
        <v>13</v>
      </c>
      <c r="K53">
        <v>1171</v>
      </c>
      <c r="L53">
        <v>1485</v>
      </c>
      <c r="M53">
        <v>54</v>
      </c>
      <c r="N53" s="3" t="s">
        <v>486</v>
      </c>
      <c r="O53" s="3" t="s">
        <v>487</v>
      </c>
    </row>
    <row r="54" spans="1:15" x14ac:dyDescent="0.25">
      <c r="A54" s="3" t="s">
        <v>13</v>
      </c>
      <c r="B54" s="3" t="s">
        <v>15</v>
      </c>
      <c r="C54" s="3">
        <f>SUM(prb_adultes_202403[[#This Row],[Visuel]:[Autres]])</f>
        <v>3308</v>
      </c>
      <c r="D54">
        <v>28</v>
      </c>
      <c r="E54">
        <v>17</v>
      </c>
      <c r="F54">
        <v>851</v>
      </c>
      <c r="G54">
        <v>1303</v>
      </c>
      <c r="H54">
        <v>993</v>
      </c>
      <c r="I54">
        <v>116</v>
      </c>
      <c r="J54">
        <v>23</v>
      </c>
      <c r="K54">
        <v>1534</v>
      </c>
      <c r="L54">
        <v>1774</v>
      </c>
      <c r="M54">
        <v>77</v>
      </c>
      <c r="N54" s="3" t="s">
        <v>488</v>
      </c>
      <c r="O54" s="3" t="s">
        <v>489</v>
      </c>
    </row>
    <row r="55" spans="1:15" x14ac:dyDescent="0.25">
      <c r="A55" s="3" t="s">
        <v>13</v>
      </c>
      <c r="B55" s="3" t="s">
        <v>16</v>
      </c>
      <c r="C55" s="3">
        <f>SUM(prb_adultes_202403[[#This Row],[Visuel]:[Autres]])</f>
        <v>6762</v>
      </c>
      <c r="D55">
        <v>70</v>
      </c>
      <c r="E55">
        <v>27</v>
      </c>
      <c r="F55">
        <v>1439</v>
      </c>
      <c r="G55">
        <v>3362</v>
      </c>
      <c r="H55">
        <v>1614</v>
      </c>
      <c r="I55">
        <v>250</v>
      </c>
      <c r="J55">
        <v>226</v>
      </c>
      <c r="K55">
        <v>2938</v>
      </c>
      <c r="L55">
        <v>3824</v>
      </c>
      <c r="M55">
        <v>118</v>
      </c>
      <c r="N55" s="3" t="s">
        <v>490</v>
      </c>
      <c r="O55" s="3" t="s">
        <v>491</v>
      </c>
    </row>
    <row r="56" spans="1:15" x14ac:dyDescent="0.25">
      <c r="A56" s="3" t="s">
        <v>13</v>
      </c>
      <c r="B56" s="3" t="s">
        <v>17</v>
      </c>
      <c r="C56" s="3">
        <f>SUM(prb_adultes_202403[[#This Row],[Visuel]:[Autres]])</f>
        <v>4051</v>
      </c>
      <c r="D56">
        <v>35</v>
      </c>
      <c r="E56">
        <v>18</v>
      </c>
      <c r="F56">
        <v>948</v>
      </c>
      <c r="G56">
        <v>1841</v>
      </c>
      <c r="H56">
        <v>1094</v>
      </c>
      <c r="I56">
        <v>115</v>
      </c>
      <c r="J56">
        <v>68</v>
      </c>
      <c r="K56">
        <v>1865</v>
      </c>
      <c r="L56">
        <v>2186</v>
      </c>
      <c r="M56">
        <v>65</v>
      </c>
      <c r="N56" s="3" t="s">
        <v>492</v>
      </c>
      <c r="O56" s="3" t="s">
        <v>493</v>
      </c>
    </row>
    <row r="57" spans="1:15" x14ac:dyDescent="0.25">
      <c r="A57" s="3" t="s">
        <v>13</v>
      </c>
      <c r="B57" s="3" t="s">
        <v>18</v>
      </c>
      <c r="C57" s="3">
        <f>SUM(prb_adultes_202403[[#This Row],[Visuel]:[Autres]])</f>
        <v>6093</v>
      </c>
      <c r="D57">
        <v>59</v>
      </c>
      <c r="E57">
        <v>32</v>
      </c>
      <c r="F57">
        <v>1527</v>
      </c>
      <c r="G57">
        <v>2610</v>
      </c>
      <c r="H57">
        <v>1645</v>
      </c>
      <c r="I57">
        <v>220</v>
      </c>
      <c r="J57">
        <v>232</v>
      </c>
      <c r="K57">
        <v>2725</v>
      </c>
      <c r="L57">
        <v>3368</v>
      </c>
      <c r="M57">
        <v>132</v>
      </c>
      <c r="N57" s="3" t="s">
        <v>494</v>
      </c>
      <c r="O57" s="3" t="s">
        <v>495</v>
      </c>
    </row>
    <row r="58" spans="1:15" x14ac:dyDescent="0.25">
      <c r="A58" s="3" t="s">
        <v>13</v>
      </c>
      <c r="B58" s="3" t="s">
        <v>19</v>
      </c>
      <c r="C58" s="3">
        <f>SUM(prb_adultes_202403[[#This Row],[Visuel]:[Autres]])</f>
        <v>20600</v>
      </c>
      <c r="D58">
        <v>231</v>
      </c>
      <c r="E58">
        <v>141</v>
      </c>
      <c r="F58">
        <v>3483</v>
      </c>
      <c r="G58">
        <v>10475</v>
      </c>
      <c r="H58">
        <v>5636</v>
      </c>
      <c r="I58">
        <v>634</v>
      </c>
      <c r="J58">
        <v>4502</v>
      </c>
      <c r="K58">
        <v>8868</v>
      </c>
      <c r="L58">
        <v>11732</v>
      </c>
      <c r="M58">
        <v>379</v>
      </c>
      <c r="N58" s="3" t="s">
        <v>496</v>
      </c>
      <c r="O58" s="3" t="s">
        <v>497</v>
      </c>
    </row>
    <row r="59" spans="1:15" x14ac:dyDescent="0.25">
      <c r="A59" s="3" t="s">
        <v>13</v>
      </c>
      <c r="B59" s="3" t="s">
        <v>20</v>
      </c>
      <c r="C59" s="3">
        <f>SUM(prb_adultes_202403[[#This Row],[Visuel]:[Autres]])</f>
        <v>3954</v>
      </c>
      <c r="D59">
        <v>45</v>
      </c>
      <c r="E59">
        <v>23</v>
      </c>
      <c r="F59">
        <v>898</v>
      </c>
      <c r="G59">
        <v>1697</v>
      </c>
      <c r="H59">
        <v>1111</v>
      </c>
      <c r="I59">
        <v>180</v>
      </c>
      <c r="J59">
        <v>192</v>
      </c>
      <c r="K59">
        <v>1852</v>
      </c>
      <c r="L59">
        <v>2102</v>
      </c>
      <c r="M59">
        <v>83</v>
      </c>
      <c r="N59" s="3" t="s">
        <v>498</v>
      </c>
      <c r="O59" s="3" t="s">
        <v>499</v>
      </c>
    </row>
    <row r="60" spans="1:15" x14ac:dyDescent="0.25">
      <c r="A60" s="3" t="s">
        <v>13</v>
      </c>
      <c r="B60" s="3" t="s">
        <v>21</v>
      </c>
      <c r="C60" s="3">
        <f>SUM(prb_adultes_202403[[#This Row],[Visuel]:[Autres]])</f>
        <v>1494</v>
      </c>
      <c r="D60">
        <v>17</v>
      </c>
      <c r="E60">
        <v>8</v>
      </c>
      <c r="F60">
        <v>426</v>
      </c>
      <c r="G60">
        <v>550</v>
      </c>
      <c r="H60">
        <v>430</v>
      </c>
      <c r="I60">
        <v>63</v>
      </c>
      <c r="J60">
        <v>7</v>
      </c>
      <c r="K60">
        <v>696</v>
      </c>
      <c r="L60">
        <v>798</v>
      </c>
      <c r="M60">
        <v>31</v>
      </c>
      <c r="N60" s="3" t="s">
        <v>500</v>
      </c>
      <c r="O60" s="3" t="s">
        <v>501</v>
      </c>
    </row>
    <row r="61" spans="1:15" x14ac:dyDescent="0.25">
      <c r="A61" s="3" t="s">
        <v>13</v>
      </c>
      <c r="B61" s="3" t="s">
        <v>22</v>
      </c>
      <c r="C61" s="3">
        <f>SUM(prb_adultes_202403[[#This Row],[Visuel]:[Autres]])</f>
        <v>827</v>
      </c>
      <c r="D61">
        <v>11</v>
      </c>
      <c r="E61">
        <v>5</v>
      </c>
      <c r="F61">
        <v>231</v>
      </c>
      <c r="G61">
        <v>319</v>
      </c>
      <c r="H61">
        <v>233</v>
      </c>
      <c r="I61">
        <v>28</v>
      </c>
      <c r="J61">
        <v>7</v>
      </c>
      <c r="K61">
        <v>363</v>
      </c>
      <c r="L61">
        <v>464</v>
      </c>
      <c r="M61">
        <v>14</v>
      </c>
      <c r="N61" s="3" t="s">
        <v>502</v>
      </c>
      <c r="O61" s="3" t="s">
        <v>503</v>
      </c>
    </row>
    <row r="62" spans="1:15" x14ac:dyDescent="0.25">
      <c r="A62" s="3" t="s">
        <v>13</v>
      </c>
      <c r="B62" s="3" t="s">
        <v>23</v>
      </c>
      <c r="C62" s="3">
        <f>SUM(prb_adultes_202403[[#This Row],[Visuel]:[Autres]])</f>
        <v>224</v>
      </c>
      <c r="D62">
        <v>3</v>
      </c>
      <c r="E62">
        <v>0</v>
      </c>
      <c r="F62">
        <v>44</v>
      </c>
      <c r="G62">
        <v>94</v>
      </c>
      <c r="H62">
        <v>69</v>
      </c>
      <c r="I62">
        <v>14</v>
      </c>
      <c r="J62">
        <v>1</v>
      </c>
      <c r="K62">
        <v>90</v>
      </c>
      <c r="L62">
        <v>134</v>
      </c>
      <c r="M62">
        <v>5</v>
      </c>
      <c r="N62" s="3" t="s">
        <v>504</v>
      </c>
      <c r="O62" s="3" t="s">
        <v>505</v>
      </c>
    </row>
    <row r="63" spans="1:15" x14ac:dyDescent="0.25">
      <c r="A63" s="3" t="s">
        <v>13</v>
      </c>
      <c r="B63" s="3" t="s">
        <v>24</v>
      </c>
      <c r="C63" s="3">
        <f>SUM(prb_adultes_202403[[#This Row],[Visuel]:[Autres]])</f>
        <v>1481</v>
      </c>
      <c r="D63">
        <v>20</v>
      </c>
      <c r="E63">
        <v>8</v>
      </c>
      <c r="F63">
        <v>378</v>
      </c>
      <c r="G63">
        <v>535</v>
      </c>
      <c r="H63">
        <v>485</v>
      </c>
      <c r="I63">
        <v>55</v>
      </c>
      <c r="J63">
        <v>10</v>
      </c>
      <c r="K63">
        <v>679</v>
      </c>
      <c r="L63">
        <v>802</v>
      </c>
      <c r="M63">
        <v>25</v>
      </c>
      <c r="N63" s="3" t="s">
        <v>506</v>
      </c>
      <c r="O63" s="3" t="s">
        <v>507</v>
      </c>
    </row>
    <row r="64" spans="1:15" x14ac:dyDescent="0.25">
      <c r="A64" s="3" t="s">
        <v>13</v>
      </c>
      <c r="B64" s="3" t="s">
        <v>25</v>
      </c>
      <c r="C64" s="3">
        <f>SUM(prb_adultes_202403[[#This Row],[Visuel]:[Autres]])</f>
        <v>3776</v>
      </c>
      <c r="D64">
        <v>32</v>
      </c>
      <c r="E64">
        <v>15</v>
      </c>
      <c r="F64">
        <v>1086</v>
      </c>
      <c r="G64">
        <v>1510</v>
      </c>
      <c r="H64">
        <v>975</v>
      </c>
      <c r="I64">
        <v>158</v>
      </c>
      <c r="J64">
        <v>41</v>
      </c>
      <c r="K64">
        <v>1713</v>
      </c>
      <c r="L64">
        <v>2063</v>
      </c>
      <c r="M64">
        <v>90</v>
      </c>
      <c r="N64" s="3" t="s">
        <v>508</v>
      </c>
      <c r="O64" s="3" t="s">
        <v>509</v>
      </c>
    </row>
    <row r="65" spans="1:15" x14ac:dyDescent="0.25">
      <c r="A65" s="3" t="s">
        <v>13</v>
      </c>
      <c r="B65" s="3" t="s">
        <v>26</v>
      </c>
      <c r="C65" s="3">
        <f>SUM(prb_adultes_202403[[#This Row],[Visuel]:[Autres]])</f>
        <v>3127</v>
      </c>
      <c r="D65">
        <v>40</v>
      </c>
      <c r="E65">
        <v>23</v>
      </c>
      <c r="F65">
        <v>758</v>
      </c>
      <c r="G65">
        <v>1297</v>
      </c>
      <c r="H65">
        <v>903</v>
      </c>
      <c r="I65">
        <v>106</v>
      </c>
      <c r="J65">
        <v>667</v>
      </c>
      <c r="K65">
        <v>1429</v>
      </c>
      <c r="L65">
        <v>1698</v>
      </c>
      <c r="M65">
        <v>104</v>
      </c>
      <c r="N65" s="3" t="s">
        <v>510</v>
      </c>
      <c r="O65" s="3" t="s">
        <v>511</v>
      </c>
    </row>
    <row r="66" spans="1:15" x14ac:dyDescent="0.25">
      <c r="A66" s="3" t="s">
        <v>13</v>
      </c>
      <c r="B66" s="3" t="s">
        <v>27</v>
      </c>
      <c r="C66" s="3">
        <f>SUM(prb_adultes_202403[[#This Row],[Visuel]:[Autres]])</f>
        <v>4631</v>
      </c>
      <c r="D66">
        <v>49</v>
      </c>
      <c r="E66">
        <v>22</v>
      </c>
      <c r="F66">
        <v>1144</v>
      </c>
      <c r="G66">
        <v>1826</v>
      </c>
      <c r="H66">
        <v>1395</v>
      </c>
      <c r="I66">
        <v>195</v>
      </c>
      <c r="J66">
        <v>132</v>
      </c>
      <c r="K66">
        <v>2110</v>
      </c>
      <c r="L66">
        <v>2521</v>
      </c>
      <c r="M66">
        <v>154</v>
      </c>
      <c r="N66" s="3" t="s">
        <v>512</v>
      </c>
      <c r="O66" s="3" t="s">
        <v>513</v>
      </c>
    </row>
    <row r="67" spans="1:15" x14ac:dyDescent="0.25">
      <c r="A67" s="3" t="s">
        <v>13</v>
      </c>
      <c r="B67" s="3" t="s">
        <v>28</v>
      </c>
      <c r="C67" s="3">
        <f>SUM(prb_adultes_202403[[#This Row],[Visuel]:[Autres]])</f>
        <v>5572</v>
      </c>
      <c r="D67">
        <v>36</v>
      </c>
      <c r="E67">
        <v>25</v>
      </c>
      <c r="F67">
        <v>1313</v>
      </c>
      <c r="G67">
        <v>2391</v>
      </c>
      <c r="H67">
        <v>1603</v>
      </c>
      <c r="I67">
        <v>204</v>
      </c>
      <c r="J67">
        <v>162</v>
      </c>
      <c r="K67">
        <v>2592</v>
      </c>
      <c r="L67">
        <v>2980</v>
      </c>
      <c r="M67">
        <v>131</v>
      </c>
      <c r="N67" s="3" t="s">
        <v>514</v>
      </c>
      <c r="O67" s="3" t="s">
        <v>515</v>
      </c>
    </row>
    <row r="68" spans="1:15" x14ac:dyDescent="0.25">
      <c r="A68" s="3" t="s">
        <v>13</v>
      </c>
      <c r="B68" s="3" t="s">
        <v>29</v>
      </c>
      <c r="C68" s="3">
        <f>SUM(prb_adultes_202403[[#This Row],[Visuel]:[Autres]])</f>
        <v>11927</v>
      </c>
      <c r="D68">
        <v>132</v>
      </c>
      <c r="E68">
        <v>71</v>
      </c>
      <c r="F68">
        <v>2798</v>
      </c>
      <c r="G68">
        <v>5244</v>
      </c>
      <c r="H68">
        <v>3359</v>
      </c>
      <c r="I68">
        <v>323</v>
      </c>
      <c r="J68">
        <v>660</v>
      </c>
      <c r="K68">
        <v>5513</v>
      </c>
      <c r="L68">
        <v>6414</v>
      </c>
      <c r="M68">
        <v>283</v>
      </c>
      <c r="N68" s="3" t="s">
        <v>516</v>
      </c>
      <c r="O68" s="3" t="s">
        <v>517</v>
      </c>
    </row>
    <row r="69" spans="1:15" x14ac:dyDescent="0.25">
      <c r="A69" s="3" t="s">
        <v>13</v>
      </c>
      <c r="B69" s="3" t="s">
        <v>30</v>
      </c>
      <c r="C69" s="3">
        <f>SUM(prb_adultes_202403[[#This Row],[Visuel]:[Autres]])</f>
        <v>2945</v>
      </c>
      <c r="D69">
        <v>46</v>
      </c>
      <c r="E69">
        <v>14</v>
      </c>
      <c r="F69">
        <v>697</v>
      </c>
      <c r="G69">
        <v>1245</v>
      </c>
      <c r="H69">
        <v>833</v>
      </c>
      <c r="I69">
        <v>110</v>
      </c>
      <c r="J69">
        <v>55</v>
      </c>
      <c r="K69">
        <v>1309</v>
      </c>
      <c r="L69">
        <v>1636</v>
      </c>
      <c r="M69">
        <v>66</v>
      </c>
      <c r="N69" s="3" t="s">
        <v>518</v>
      </c>
      <c r="O69" s="3" t="s">
        <v>519</v>
      </c>
    </row>
    <row r="70" spans="1:15" x14ac:dyDescent="0.25">
      <c r="A70" s="3" t="s">
        <v>13</v>
      </c>
      <c r="B70" s="3" t="s">
        <v>31</v>
      </c>
      <c r="C70" s="3">
        <f>SUM(prb_adultes_202403[[#This Row],[Visuel]:[Autres]])</f>
        <v>108</v>
      </c>
      <c r="D70">
        <v>1</v>
      </c>
      <c r="E70">
        <v>1</v>
      </c>
      <c r="F70">
        <v>41</v>
      </c>
      <c r="G70">
        <v>39</v>
      </c>
      <c r="H70">
        <v>21</v>
      </c>
      <c r="I70">
        <v>5</v>
      </c>
      <c r="J70">
        <v>5</v>
      </c>
      <c r="K70">
        <v>43</v>
      </c>
      <c r="L70">
        <v>65</v>
      </c>
      <c r="M70">
        <v>6</v>
      </c>
      <c r="N70" s="3" t="s">
        <v>520</v>
      </c>
      <c r="O70" s="3" t="s">
        <v>521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EE9-AE4D-4550-A1CC-37C9DBD9BDC6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SUM(prb_adultes_202404__2[[#This Row],[Visuel]:[Autres]])</f>
        <v>78070</v>
      </c>
      <c r="D2">
        <v>752</v>
      </c>
      <c r="E2">
        <v>389</v>
      </c>
      <c r="F2">
        <v>17874</v>
      </c>
      <c r="G2">
        <v>35676</v>
      </c>
      <c r="H2">
        <v>20681</v>
      </c>
      <c r="I2">
        <v>2698</v>
      </c>
      <c r="J2">
        <v>6060</v>
      </c>
      <c r="K2">
        <v>34085</v>
      </c>
      <c r="L2">
        <v>43985</v>
      </c>
      <c r="M2">
        <v>1821</v>
      </c>
      <c r="N2" s="3" t="s">
        <v>522</v>
      </c>
      <c r="O2" s="3" t="s">
        <v>523</v>
      </c>
    </row>
    <row r="3" spans="1:15" x14ac:dyDescent="0.25">
      <c r="A3" s="3" t="s">
        <v>11</v>
      </c>
      <c r="B3" s="3" t="s">
        <v>2</v>
      </c>
      <c r="C3" s="3">
        <f>SUM(prb_adultes_202404__2[[#This Row],[Visuel]:[Autres]])</f>
        <v>2980</v>
      </c>
      <c r="D3">
        <v>68</v>
      </c>
      <c r="E3">
        <v>24</v>
      </c>
      <c r="F3">
        <v>555</v>
      </c>
      <c r="G3">
        <v>885</v>
      </c>
      <c r="H3">
        <v>1329</v>
      </c>
      <c r="I3">
        <v>119</v>
      </c>
      <c r="J3">
        <v>401</v>
      </c>
      <c r="K3">
        <v>1629</v>
      </c>
      <c r="L3">
        <v>1351</v>
      </c>
      <c r="M3">
        <v>7</v>
      </c>
      <c r="N3" s="3" t="s">
        <v>524</v>
      </c>
      <c r="O3" s="3" t="s">
        <v>525</v>
      </c>
    </row>
    <row r="4" spans="1:15" x14ac:dyDescent="0.25">
      <c r="A4" s="3" t="s">
        <v>11</v>
      </c>
      <c r="B4" s="3" t="s">
        <v>3</v>
      </c>
      <c r="C4" s="3">
        <f>SUM(prb_adultes_202404__2[[#This Row],[Visuel]:[Autres]])</f>
        <v>1621</v>
      </c>
      <c r="D4">
        <v>27</v>
      </c>
      <c r="E4">
        <v>30</v>
      </c>
      <c r="F4">
        <v>210</v>
      </c>
      <c r="G4">
        <v>623</v>
      </c>
      <c r="H4">
        <v>694</v>
      </c>
      <c r="I4">
        <v>37</v>
      </c>
      <c r="J4">
        <v>256</v>
      </c>
      <c r="K4">
        <v>1378</v>
      </c>
      <c r="L4">
        <v>243</v>
      </c>
      <c r="M4">
        <v>7</v>
      </c>
      <c r="N4" s="3" t="s">
        <v>526</v>
      </c>
      <c r="O4" s="3" t="s">
        <v>527</v>
      </c>
    </row>
    <row r="5" spans="1:15" x14ac:dyDescent="0.25">
      <c r="A5" s="3" t="s">
        <v>11</v>
      </c>
      <c r="B5" s="3" t="s">
        <v>4</v>
      </c>
      <c r="C5" s="3">
        <f>SUM(prb_adultes_202404__2[[#This Row],[Visuel]:[Autres]])</f>
        <v>792</v>
      </c>
      <c r="D5">
        <v>29</v>
      </c>
      <c r="E5">
        <v>15</v>
      </c>
      <c r="F5">
        <v>107</v>
      </c>
      <c r="G5">
        <v>228</v>
      </c>
      <c r="H5">
        <v>389</v>
      </c>
      <c r="I5">
        <v>24</v>
      </c>
      <c r="J5">
        <v>287</v>
      </c>
      <c r="K5">
        <v>317</v>
      </c>
      <c r="L5">
        <v>475</v>
      </c>
      <c r="M5">
        <v>5</v>
      </c>
      <c r="N5" s="3" t="s">
        <v>528</v>
      </c>
      <c r="O5" s="3" t="s">
        <v>529</v>
      </c>
    </row>
    <row r="6" spans="1:15" x14ac:dyDescent="0.25">
      <c r="A6" s="3" t="s">
        <v>12</v>
      </c>
      <c r="B6" s="3" t="s">
        <v>5</v>
      </c>
      <c r="C6" s="3">
        <f>SUM(prb_adultes_202404__2[[#This Row],[Visuel]:[Autres]])</f>
        <v>79691</v>
      </c>
      <c r="D6">
        <v>779</v>
      </c>
      <c r="E6">
        <v>419</v>
      </c>
      <c r="F6">
        <v>18084</v>
      </c>
      <c r="G6">
        <v>36299</v>
      </c>
      <c r="H6">
        <v>21375</v>
      </c>
      <c r="I6">
        <v>2735</v>
      </c>
      <c r="J6">
        <v>6316</v>
      </c>
      <c r="K6">
        <v>35463</v>
      </c>
      <c r="L6">
        <v>44228</v>
      </c>
      <c r="M6">
        <v>1828</v>
      </c>
      <c r="N6" s="3" t="s">
        <v>530</v>
      </c>
      <c r="O6" s="3" t="s">
        <v>531</v>
      </c>
    </row>
    <row r="7" spans="1:15" x14ac:dyDescent="0.25">
      <c r="A7" s="3" t="s">
        <v>12</v>
      </c>
      <c r="B7" s="3" t="s">
        <v>6</v>
      </c>
      <c r="C7" s="3">
        <f>SUM(prb_adultes_202404__2[[#This Row],[Visuel]:[Autres]])</f>
        <v>2267</v>
      </c>
      <c r="D7">
        <v>67</v>
      </c>
      <c r="E7">
        <v>17</v>
      </c>
      <c r="F7">
        <v>288</v>
      </c>
      <c r="G7">
        <v>631</v>
      </c>
      <c r="H7">
        <v>1173</v>
      </c>
      <c r="I7">
        <v>91</v>
      </c>
      <c r="J7">
        <v>518</v>
      </c>
      <c r="K7">
        <v>1127</v>
      </c>
      <c r="L7">
        <v>1140</v>
      </c>
      <c r="M7">
        <v>7</v>
      </c>
      <c r="N7" s="3" t="s">
        <v>532</v>
      </c>
      <c r="O7" s="3" t="s">
        <v>533</v>
      </c>
    </row>
    <row r="8" spans="1:15" x14ac:dyDescent="0.25">
      <c r="A8" s="3" t="s">
        <v>12</v>
      </c>
      <c r="B8" s="3" t="s">
        <v>7</v>
      </c>
      <c r="C8" s="3">
        <f>SUM(prb_adultes_202404__2[[#This Row],[Visuel]:[Autres]])</f>
        <v>1008</v>
      </c>
      <c r="D8">
        <v>21</v>
      </c>
      <c r="E8">
        <v>16</v>
      </c>
      <c r="F8">
        <v>292</v>
      </c>
      <c r="G8">
        <v>329</v>
      </c>
      <c r="H8">
        <v>322</v>
      </c>
      <c r="I8">
        <v>28</v>
      </c>
      <c r="J8">
        <v>80</v>
      </c>
      <c r="K8">
        <v>510</v>
      </c>
      <c r="L8">
        <v>498</v>
      </c>
      <c r="M8">
        <v>0</v>
      </c>
      <c r="N8" s="3" t="s">
        <v>534</v>
      </c>
      <c r="O8" s="3" t="s">
        <v>535</v>
      </c>
    </row>
    <row r="9" spans="1:15" x14ac:dyDescent="0.25">
      <c r="A9" s="3" t="s">
        <v>12</v>
      </c>
      <c r="B9" s="3" t="s">
        <v>8</v>
      </c>
      <c r="C9" s="3">
        <f>SUM(prb_adultes_202404__2[[#This Row],[Visuel]:[Autres]])</f>
        <v>497</v>
      </c>
      <c r="D9">
        <v>9</v>
      </c>
      <c r="E9">
        <v>6</v>
      </c>
      <c r="F9">
        <v>82</v>
      </c>
      <c r="G9">
        <v>153</v>
      </c>
      <c r="H9">
        <v>223</v>
      </c>
      <c r="I9">
        <v>24</v>
      </c>
      <c r="J9">
        <v>90</v>
      </c>
      <c r="K9">
        <v>309</v>
      </c>
      <c r="L9">
        <v>188</v>
      </c>
      <c r="M9">
        <v>5</v>
      </c>
      <c r="N9" s="3" t="s">
        <v>536</v>
      </c>
      <c r="O9" s="3" t="s">
        <v>537</v>
      </c>
    </row>
    <row r="10" spans="1:15" x14ac:dyDescent="0.25">
      <c r="A10" s="3" t="s">
        <v>81</v>
      </c>
      <c r="B10" s="3" t="s">
        <v>61</v>
      </c>
      <c r="C10" s="3">
        <f>SUM(prb_adultes_202404__2[[#This Row],[Visuel]:[Autres]])</f>
        <v>46054</v>
      </c>
      <c r="D10">
        <v>500</v>
      </c>
      <c r="E10">
        <v>218</v>
      </c>
      <c r="F10">
        <v>10050</v>
      </c>
      <c r="G10">
        <v>22218</v>
      </c>
      <c r="H10">
        <v>11496</v>
      </c>
      <c r="I10">
        <v>1572</v>
      </c>
      <c r="J10">
        <v>3740</v>
      </c>
      <c r="K10">
        <v>0</v>
      </c>
      <c r="L10">
        <v>46054</v>
      </c>
      <c r="M10">
        <v>1170</v>
      </c>
      <c r="N10" s="3" t="s">
        <v>538</v>
      </c>
      <c r="O10" s="3" t="s">
        <v>539</v>
      </c>
    </row>
    <row r="11" spans="1:15" x14ac:dyDescent="0.25">
      <c r="A11" s="3" t="s">
        <v>81</v>
      </c>
      <c r="B11" s="3" t="s">
        <v>60</v>
      </c>
      <c r="C11" s="3">
        <f>SUM(prb_adultes_202404__2[[#This Row],[Visuel]:[Autres]])</f>
        <v>37409</v>
      </c>
      <c r="D11">
        <v>376</v>
      </c>
      <c r="E11">
        <v>240</v>
      </c>
      <c r="F11">
        <v>8696</v>
      </c>
      <c r="G11">
        <v>15194</v>
      </c>
      <c r="H11">
        <v>11597</v>
      </c>
      <c r="I11">
        <v>1306</v>
      </c>
      <c r="J11">
        <v>3264</v>
      </c>
      <c r="K11">
        <v>37409</v>
      </c>
      <c r="L11">
        <v>0</v>
      </c>
      <c r="M11">
        <v>670</v>
      </c>
      <c r="N11" s="3" t="s">
        <v>540</v>
      </c>
      <c r="O11" s="3" t="s">
        <v>541</v>
      </c>
    </row>
    <row r="12" spans="1:15" x14ac:dyDescent="0.25">
      <c r="A12" s="3" t="s">
        <v>86</v>
      </c>
      <c r="B12" s="3" t="s">
        <v>87</v>
      </c>
      <c r="C12" s="3">
        <f>SUM(prb_adultes_202404__2[[#This Row],[Visuel]:[Autres]])</f>
        <v>193</v>
      </c>
      <c r="D12">
        <v>0</v>
      </c>
      <c r="E12">
        <v>0</v>
      </c>
      <c r="F12">
        <v>0</v>
      </c>
      <c r="G12">
        <v>0</v>
      </c>
      <c r="H12">
        <v>0</v>
      </c>
      <c r="I12">
        <v>193</v>
      </c>
      <c r="J12">
        <v>12</v>
      </c>
      <c r="K12">
        <v>70</v>
      </c>
      <c r="L12">
        <v>123</v>
      </c>
      <c r="M12">
        <v>193</v>
      </c>
      <c r="N12" s="3" t="s">
        <v>542</v>
      </c>
      <c r="O12" s="3" t="s">
        <v>543</v>
      </c>
    </row>
    <row r="13" spans="1:15" x14ac:dyDescent="0.25">
      <c r="A13" s="3" t="s">
        <v>86</v>
      </c>
      <c r="B13" s="3" t="s">
        <v>90</v>
      </c>
      <c r="C13" s="3">
        <f>SUM(prb_adultes_202404__2[[#This Row],[Visuel]:[Autres]])</f>
        <v>1647</v>
      </c>
      <c r="D13">
        <v>9</v>
      </c>
      <c r="E13">
        <v>6</v>
      </c>
      <c r="F13">
        <v>449</v>
      </c>
      <c r="G13">
        <v>624</v>
      </c>
      <c r="H13">
        <v>179</v>
      </c>
      <c r="I13">
        <v>380</v>
      </c>
      <c r="J13">
        <v>109</v>
      </c>
      <c r="K13">
        <v>600</v>
      </c>
      <c r="L13">
        <v>1047</v>
      </c>
      <c r="M13">
        <v>1647</v>
      </c>
      <c r="N13" s="3" t="s">
        <v>544</v>
      </c>
      <c r="O13" s="3" t="s">
        <v>545</v>
      </c>
    </row>
    <row r="14" spans="1:15" x14ac:dyDescent="0.25">
      <c r="A14" s="3" t="s">
        <v>86</v>
      </c>
      <c r="B14" s="3" t="s">
        <v>93</v>
      </c>
      <c r="C14" s="3">
        <f>SUM(prb_adultes_202404__2[[#This Row],[Visuel]:[Autres]])</f>
        <v>5961</v>
      </c>
      <c r="D14">
        <v>36</v>
      </c>
      <c r="E14">
        <v>27</v>
      </c>
      <c r="F14">
        <v>2191</v>
      </c>
      <c r="G14">
        <v>2623</v>
      </c>
      <c r="H14">
        <v>1020</v>
      </c>
      <c r="I14">
        <v>64</v>
      </c>
      <c r="J14">
        <v>411</v>
      </c>
      <c r="K14">
        <v>2161</v>
      </c>
      <c r="L14">
        <v>3800</v>
      </c>
      <c r="M14">
        <v>0</v>
      </c>
      <c r="N14" s="3" t="s">
        <v>546</v>
      </c>
      <c r="O14" s="3" t="s">
        <v>547</v>
      </c>
    </row>
    <row r="15" spans="1:15" x14ac:dyDescent="0.25">
      <c r="A15" s="3" t="s">
        <v>86</v>
      </c>
      <c r="B15" s="3" t="s">
        <v>96</v>
      </c>
      <c r="C15" s="3">
        <f>SUM(prb_adultes_202404__2[[#This Row],[Visuel]:[Autres]])</f>
        <v>6503</v>
      </c>
      <c r="D15">
        <v>47</v>
      </c>
      <c r="E15">
        <v>34</v>
      </c>
      <c r="F15">
        <v>2463</v>
      </c>
      <c r="G15">
        <v>2638</v>
      </c>
      <c r="H15">
        <v>1244</v>
      </c>
      <c r="I15">
        <v>77</v>
      </c>
      <c r="J15">
        <v>426</v>
      </c>
      <c r="K15">
        <v>2455</v>
      </c>
      <c r="L15">
        <v>4048</v>
      </c>
      <c r="M15">
        <v>0</v>
      </c>
      <c r="N15" s="3" t="s">
        <v>548</v>
      </c>
      <c r="O15" s="3" t="s">
        <v>549</v>
      </c>
    </row>
    <row r="16" spans="1:15" x14ac:dyDescent="0.25">
      <c r="A16" s="3" t="s">
        <v>86</v>
      </c>
      <c r="B16" s="3" t="s">
        <v>99</v>
      </c>
      <c r="C16" s="3">
        <f>SUM(prb_adultes_202404__2[[#This Row],[Visuel]:[Autres]])</f>
        <v>6473</v>
      </c>
      <c r="D16">
        <v>73</v>
      </c>
      <c r="E16">
        <v>45</v>
      </c>
      <c r="F16">
        <v>2128</v>
      </c>
      <c r="G16">
        <v>2915</v>
      </c>
      <c r="H16">
        <v>1215</v>
      </c>
      <c r="I16">
        <v>97</v>
      </c>
      <c r="J16">
        <v>517</v>
      </c>
      <c r="K16">
        <v>2466</v>
      </c>
      <c r="L16">
        <v>4007</v>
      </c>
      <c r="M16">
        <v>0</v>
      </c>
      <c r="N16" s="3" t="s">
        <v>550</v>
      </c>
      <c r="O16" s="3" t="s">
        <v>551</v>
      </c>
    </row>
    <row r="17" spans="1:15" x14ac:dyDescent="0.25">
      <c r="A17" s="3" t="s">
        <v>86</v>
      </c>
      <c r="B17" s="3" t="s">
        <v>102</v>
      </c>
      <c r="C17" s="3">
        <f>SUM(prb_adultes_202404__2[[#This Row],[Visuel]:[Autres]])</f>
        <v>7772</v>
      </c>
      <c r="D17">
        <v>83</v>
      </c>
      <c r="E17">
        <v>32</v>
      </c>
      <c r="F17">
        <v>2137</v>
      </c>
      <c r="G17">
        <v>3749</v>
      </c>
      <c r="H17">
        <v>1640</v>
      </c>
      <c r="I17">
        <v>131</v>
      </c>
      <c r="J17">
        <v>596</v>
      </c>
      <c r="K17">
        <v>3074</v>
      </c>
      <c r="L17">
        <v>4698</v>
      </c>
      <c r="M17">
        <v>0</v>
      </c>
      <c r="N17" s="3" t="s">
        <v>552</v>
      </c>
      <c r="O17" s="3" t="s">
        <v>553</v>
      </c>
    </row>
    <row r="18" spans="1:15" x14ac:dyDescent="0.25">
      <c r="A18" s="3" t="s">
        <v>86</v>
      </c>
      <c r="B18" s="3" t="s">
        <v>105</v>
      </c>
      <c r="C18" s="3">
        <f>SUM(prb_adultes_202404__2[[#This Row],[Visuel]:[Autres]])</f>
        <v>8791</v>
      </c>
      <c r="D18">
        <v>87</v>
      </c>
      <c r="E18">
        <v>56</v>
      </c>
      <c r="F18">
        <v>2154</v>
      </c>
      <c r="G18">
        <v>4216</v>
      </c>
      <c r="H18">
        <v>2048</v>
      </c>
      <c r="I18">
        <v>230</v>
      </c>
      <c r="J18">
        <v>729</v>
      </c>
      <c r="K18">
        <v>3808</v>
      </c>
      <c r="L18">
        <v>4983</v>
      </c>
      <c r="M18">
        <v>0</v>
      </c>
      <c r="N18" s="3" t="s">
        <v>554</v>
      </c>
      <c r="O18" s="3" t="s">
        <v>555</v>
      </c>
    </row>
    <row r="19" spans="1:15" x14ac:dyDescent="0.25">
      <c r="A19" s="3" t="s">
        <v>86</v>
      </c>
      <c r="B19" s="3" t="s">
        <v>108</v>
      </c>
      <c r="C19" s="3">
        <f>SUM(prb_adultes_202404__2[[#This Row],[Visuel]:[Autres]])</f>
        <v>10008</v>
      </c>
      <c r="D19">
        <v>109</v>
      </c>
      <c r="E19">
        <v>50</v>
      </c>
      <c r="F19">
        <v>2013</v>
      </c>
      <c r="G19">
        <v>4604</v>
      </c>
      <c r="H19">
        <v>2927</v>
      </c>
      <c r="I19">
        <v>305</v>
      </c>
      <c r="J19">
        <v>946</v>
      </c>
      <c r="K19">
        <v>4774</v>
      </c>
      <c r="L19">
        <v>5234</v>
      </c>
      <c r="M19">
        <v>0</v>
      </c>
      <c r="N19" s="3" t="s">
        <v>556</v>
      </c>
      <c r="O19" s="3" t="s">
        <v>557</v>
      </c>
    </row>
    <row r="20" spans="1:15" x14ac:dyDescent="0.25">
      <c r="A20" s="3" t="s">
        <v>86</v>
      </c>
      <c r="B20" s="3" t="s">
        <v>111</v>
      </c>
      <c r="C20" s="3">
        <f>SUM(prb_adultes_202404__2[[#This Row],[Visuel]:[Autres]])</f>
        <v>36115</v>
      </c>
      <c r="D20">
        <v>432</v>
      </c>
      <c r="E20">
        <v>208</v>
      </c>
      <c r="F20">
        <v>5211</v>
      </c>
      <c r="G20">
        <v>16043</v>
      </c>
      <c r="H20">
        <v>12820</v>
      </c>
      <c r="I20">
        <v>1401</v>
      </c>
      <c r="J20">
        <v>3258</v>
      </c>
      <c r="K20">
        <v>18001</v>
      </c>
      <c r="L20">
        <v>18114</v>
      </c>
      <c r="M20">
        <v>0</v>
      </c>
      <c r="N20" s="3" t="s">
        <v>558</v>
      </c>
      <c r="O20" s="3" t="s">
        <v>559</v>
      </c>
    </row>
    <row r="21" spans="1:15" x14ac:dyDescent="0.25">
      <c r="A21" s="3" t="s">
        <v>86</v>
      </c>
      <c r="B21" s="3" t="s">
        <v>114</v>
      </c>
      <c r="C21" s="3">
        <f>SUM(prb_adultes_202404__2[[#This Row],[Visuel]:[Autres]])</f>
        <v>15520</v>
      </c>
      <c r="D21">
        <v>104</v>
      </c>
      <c r="E21">
        <v>73</v>
      </c>
      <c r="F21">
        <v>5558</v>
      </c>
      <c r="G21">
        <v>6373</v>
      </c>
      <c r="H21">
        <v>2680</v>
      </c>
      <c r="I21">
        <v>732</v>
      </c>
      <c r="J21">
        <v>1034</v>
      </c>
      <c r="K21">
        <v>5754</v>
      </c>
      <c r="L21">
        <v>9766</v>
      </c>
      <c r="M21">
        <v>1840</v>
      </c>
      <c r="N21" s="3" t="s">
        <v>560</v>
      </c>
      <c r="O21" s="3" t="s">
        <v>561</v>
      </c>
    </row>
    <row r="22" spans="1:15" x14ac:dyDescent="0.25">
      <c r="A22" s="3" t="s">
        <v>86</v>
      </c>
      <c r="B22" s="3" t="s">
        <v>117</v>
      </c>
      <c r="C22" s="3">
        <f>SUM(prb_adultes_202404__2[[#This Row],[Visuel]:[Autres]])</f>
        <v>67943</v>
      </c>
      <c r="D22">
        <v>772</v>
      </c>
      <c r="E22">
        <v>385</v>
      </c>
      <c r="F22">
        <v>13188</v>
      </c>
      <c r="G22">
        <v>31039</v>
      </c>
      <c r="H22">
        <v>20413</v>
      </c>
      <c r="I22">
        <v>2146</v>
      </c>
      <c r="J22">
        <v>5970</v>
      </c>
      <c r="K22">
        <v>31655</v>
      </c>
      <c r="L22">
        <v>36288</v>
      </c>
      <c r="M22">
        <v>0</v>
      </c>
      <c r="N22" s="3" t="s">
        <v>562</v>
      </c>
      <c r="O22" s="3" t="s">
        <v>563</v>
      </c>
    </row>
    <row r="23" spans="1:15" x14ac:dyDescent="0.25">
      <c r="A23" s="3" t="s">
        <v>120</v>
      </c>
      <c r="B23" s="3" t="s">
        <v>121</v>
      </c>
      <c r="C23" s="3">
        <f>SUM(prb_adultes_202404__2[[#This Row],[Visuel]:[Autres]])</f>
        <v>7526</v>
      </c>
      <c r="D23">
        <v>79</v>
      </c>
      <c r="E23">
        <v>58</v>
      </c>
      <c r="F23">
        <v>3266</v>
      </c>
      <c r="G23">
        <v>2249</v>
      </c>
      <c r="H23">
        <v>1680</v>
      </c>
      <c r="I23">
        <v>194</v>
      </c>
      <c r="J23">
        <v>667</v>
      </c>
      <c r="K23">
        <v>3282</v>
      </c>
      <c r="L23">
        <v>4244</v>
      </c>
      <c r="M23">
        <v>351</v>
      </c>
      <c r="N23" s="3" t="s">
        <v>564</v>
      </c>
      <c r="O23" s="3" t="s">
        <v>565</v>
      </c>
    </row>
    <row r="24" spans="1:15" x14ac:dyDescent="0.25">
      <c r="A24" s="3" t="s">
        <v>120</v>
      </c>
      <c r="B24" s="3" t="s">
        <v>124</v>
      </c>
      <c r="C24" s="3">
        <f>SUM(prb_adultes_202404__2[[#This Row],[Visuel]:[Autres]])</f>
        <v>26541</v>
      </c>
      <c r="D24">
        <v>283</v>
      </c>
      <c r="E24">
        <v>168</v>
      </c>
      <c r="F24">
        <v>3887</v>
      </c>
      <c r="G24">
        <v>13162</v>
      </c>
      <c r="H24">
        <v>8488</v>
      </c>
      <c r="I24">
        <v>553</v>
      </c>
      <c r="J24">
        <v>1479</v>
      </c>
      <c r="K24">
        <v>11770</v>
      </c>
      <c r="L24">
        <v>14771</v>
      </c>
      <c r="M24">
        <v>279</v>
      </c>
      <c r="N24" s="3" t="s">
        <v>566</v>
      </c>
      <c r="O24" s="3" t="s">
        <v>567</v>
      </c>
    </row>
    <row r="25" spans="1:15" x14ac:dyDescent="0.25">
      <c r="A25" s="3" t="s">
        <v>120</v>
      </c>
      <c r="B25" s="3" t="s">
        <v>127</v>
      </c>
      <c r="C25" s="3">
        <f>SUM(prb_adultes_202404__2[[#This Row],[Visuel]:[Autres]])</f>
        <v>14543</v>
      </c>
      <c r="D25">
        <v>183</v>
      </c>
      <c r="E25">
        <v>84</v>
      </c>
      <c r="F25">
        <v>762</v>
      </c>
      <c r="G25">
        <v>8253</v>
      </c>
      <c r="H25">
        <v>4789</v>
      </c>
      <c r="I25">
        <v>472</v>
      </c>
      <c r="J25">
        <v>1262</v>
      </c>
      <c r="K25">
        <v>6940</v>
      </c>
      <c r="L25">
        <v>7603</v>
      </c>
      <c r="M25">
        <v>61</v>
      </c>
      <c r="N25" s="3" t="s">
        <v>568</v>
      </c>
      <c r="O25" s="3" t="s">
        <v>569</v>
      </c>
    </row>
    <row r="26" spans="1:15" x14ac:dyDescent="0.25">
      <c r="A26" s="3" t="s">
        <v>120</v>
      </c>
      <c r="B26" s="3" t="s">
        <v>130</v>
      </c>
      <c r="C26" s="3">
        <f>SUM(prb_adultes_202404__2[[#This Row],[Visuel]:[Autres]])</f>
        <v>5119</v>
      </c>
      <c r="D26">
        <v>47</v>
      </c>
      <c r="E26">
        <v>23</v>
      </c>
      <c r="F26">
        <v>29</v>
      </c>
      <c r="G26">
        <v>3452</v>
      </c>
      <c r="H26">
        <v>1387</v>
      </c>
      <c r="I26">
        <v>181</v>
      </c>
      <c r="J26">
        <v>568</v>
      </c>
      <c r="K26">
        <v>2545</v>
      </c>
      <c r="L26">
        <v>2574</v>
      </c>
      <c r="M26">
        <v>0</v>
      </c>
      <c r="N26" s="3" t="s">
        <v>570</v>
      </c>
      <c r="O26" s="3" t="s">
        <v>571</v>
      </c>
    </row>
    <row r="27" spans="1:15" x14ac:dyDescent="0.25">
      <c r="A27" s="3" t="s">
        <v>120</v>
      </c>
      <c r="B27" s="3" t="s">
        <v>133</v>
      </c>
      <c r="C27" s="3">
        <f>SUM(prb_adultes_202404__2[[#This Row],[Visuel]:[Autres]])</f>
        <v>2973</v>
      </c>
      <c r="D27">
        <v>41</v>
      </c>
      <c r="E27">
        <v>15</v>
      </c>
      <c r="F27">
        <v>7</v>
      </c>
      <c r="G27">
        <v>2088</v>
      </c>
      <c r="H27">
        <v>734</v>
      </c>
      <c r="I27">
        <v>88</v>
      </c>
      <c r="J27">
        <v>641</v>
      </c>
      <c r="K27">
        <v>1446</v>
      </c>
      <c r="L27">
        <v>1527</v>
      </c>
      <c r="M27">
        <v>0</v>
      </c>
      <c r="N27" s="3" t="s">
        <v>572</v>
      </c>
      <c r="O27" s="3" t="s">
        <v>573</v>
      </c>
    </row>
    <row r="28" spans="1:15" x14ac:dyDescent="0.25">
      <c r="A28" s="3" t="s">
        <v>120</v>
      </c>
      <c r="B28" s="3" t="s">
        <v>136</v>
      </c>
      <c r="C28" s="3">
        <f>SUM(prb_adultes_202404__2[[#This Row],[Visuel]:[Autres]])</f>
        <v>26761</v>
      </c>
      <c r="D28">
        <v>243</v>
      </c>
      <c r="E28">
        <v>110</v>
      </c>
      <c r="F28">
        <v>10795</v>
      </c>
      <c r="G28">
        <v>8208</v>
      </c>
      <c r="H28">
        <v>6015</v>
      </c>
      <c r="I28">
        <v>1390</v>
      </c>
      <c r="J28">
        <v>2387</v>
      </c>
      <c r="K28">
        <v>11426</v>
      </c>
      <c r="L28">
        <v>15335</v>
      </c>
      <c r="M28">
        <v>1149</v>
      </c>
      <c r="N28" s="3" t="s">
        <v>574</v>
      </c>
      <c r="O28" s="3" t="s">
        <v>575</v>
      </c>
    </row>
    <row r="29" spans="1:15" x14ac:dyDescent="0.25">
      <c r="A29" s="3" t="s">
        <v>139</v>
      </c>
      <c r="B29" s="3" t="s">
        <v>140</v>
      </c>
      <c r="C29" s="3">
        <f>SUM(prb_adultes_202404__2[[#This Row],[Visuel]:[Autres]])</f>
        <v>37687</v>
      </c>
      <c r="D29">
        <v>424</v>
      </c>
      <c r="E29">
        <v>249</v>
      </c>
      <c r="F29">
        <v>7517</v>
      </c>
      <c r="G29">
        <v>17311</v>
      </c>
      <c r="H29">
        <v>11327</v>
      </c>
      <c r="I29">
        <v>859</v>
      </c>
      <c r="J29">
        <v>2779</v>
      </c>
      <c r="K29">
        <v>16735</v>
      </c>
      <c r="L29">
        <v>20952</v>
      </c>
      <c r="M29">
        <v>659</v>
      </c>
      <c r="N29" s="3" t="s">
        <v>576</v>
      </c>
      <c r="O29" s="3" t="s">
        <v>577</v>
      </c>
    </row>
    <row r="30" spans="1:15" x14ac:dyDescent="0.25">
      <c r="A30" s="3" t="s">
        <v>139</v>
      </c>
      <c r="B30" s="3" t="s">
        <v>143</v>
      </c>
      <c r="C30" s="3">
        <f>SUM(prb_adultes_202404__2[[#This Row],[Visuel]:[Autres]])</f>
        <v>9729</v>
      </c>
      <c r="D30">
        <v>109</v>
      </c>
      <c r="E30">
        <v>50</v>
      </c>
      <c r="F30">
        <v>314</v>
      </c>
      <c r="G30">
        <v>6025</v>
      </c>
      <c r="H30">
        <v>2925</v>
      </c>
      <c r="I30">
        <v>306</v>
      </c>
      <c r="J30">
        <v>669</v>
      </c>
      <c r="K30">
        <v>4673</v>
      </c>
      <c r="L30">
        <v>5056</v>
      </c>
      <c r="M30">
        <v>29</v>
      </c>
      <c r="N30" s="3" t="s">
        <v>578</v>
      </c>
      <c r="O30" s="3" t="s">
        <v>579</v>
      </c>
    </row>
    <row r="31" spans="1:15" x14ac:dyDescent="0.25">
      <c r="A31" s="3" t="s">
        <v>139</v>
      </c>
      <c r="B31" s="3" t="s">
        <v>146</v>
      </c>
      <c r="C31" s="3">
        <f>SUM(prb_adultes_202404__2[[#This Row],[Visuel]:[Autres]])</f>
        <v>2795</v>
      </c>
      <c r="D31">
        <v>24</v>
      </c>
      <c r="E31">
        <v>12</v>
      </c>
      <c r="F31">
        <v>79</v>
      </c>
      <c r="G31">
        <v>1500</v>
      </c>
      <c r="H31">
        <v>1078</v>
      </c>
      <c r="I31">
        <v>102</v>
      </c>
      <c r="J31">
        <v>101</v>
      </c>
      <c r="K31">
        <v>1358</v>
      </c>
      <c r="L31">
        <v>1437</v>
      </c>
      <c r="M31">
        <v>3</v>
      </c>
      <c r="N31" s="3" t="s">
        <v>580</v>
      </c>
      <c r="O31" s="3" t="s">
        <v>581</v>
      </c>
    </row>
    <row r="32" spans="1:15" x14ac:dyDescent="0.25">
      <c r="A32" s="3" t="s">
        <v>139</v>
      </c>
      <c r="B32" s="3" t="s">
        <v>149</v>
      </c>
      <c r="C32" s="3">
        <f>SUM(prb_adultes_202404__2[[#This Row],[Visuel]:[Autres]])</f>
        <v>262</v>
      </c>
      <c r="D32">
        <v>3</v>
      </c>
      <c r="E32">
        <v>4</v>
      </c>
      <c r="F32">
        <v>12</v>
      </c>
      <c r="G32">
        <v>140</v>
      </c>
      <c r="H32">
        <v>99</v>
      </c>
      <c r="I32">
        <v>4</v>
      </c>
      <c r="J32">
        <v>17</v>
      </c>
      <c r="K32">
        <v>101</v>
      </c>
      <c r="L32">
        <v>161</v>
      </c>
      <c r="M32">
        <v>0</v>
      </c>
      <c r="N32" s="3" t="s">
        <v>582</v>
      </c>
      <c r="O32" s="3" t="s">
        <v>583</v>
      </c>
    </row>
    <row r="33" spans="1:15" x14ac:dyDescent="0.25">
      <c r="A33" s="3" t="s">
        <v>139</v>
      </c>
      <c r="B33" s="3" t="s">
        <v>152</v>
      </c>
      <c r="C33" s="3">
        <f>SUM(prb_adultes_202404__2[[#This Row],[Visuel]:[Autres]])</f>
        <v>743</v>
      </c>
      <c r="D33">
        <v>8</v>
      </c>
      <c r="E33">
        <v>4</v>
      </c>
      <c r="F33">
        <v>0</v>
      </c>
      <c r="G33">
        <v>438</v>
      </c>
      <c r="H33">
        <v>259</v>
      </c>
      <c r="I33">
        <v>34</v>
      </c>
      <c r="J33">
        <v>70</v>
      </c>
      <c r="K33">
        <v>383</v>
      </c>
      <c r="L33">
        <v>360</v>
      </c>
      <c r="M33">
        <v>0</v>
      </c>
      <c r="N33" s="3" t="s">
        <v>584</v>
      </c>
      <c r="O33" s="3" t="s">
        <v>585</v>
      </c>
    </row>
    <row r="34" spans="1:15" x14ac:dyDescent="0.25">
      <c r="A34" s="3" t="s">
        <v>139</v>
      </c>
      <c r="B34" s="3" t="s">
        <v>155</v>
      </c>
      <c r="C34" s="3">
        <f>SUM(prb_adultes_202404__2[[#This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20</v>
      </c>
      <c r="J34">
        <v>107</v>
      </c>
      <c r="K34">
        <v>463</v>
      </c>
      <c r="L34">
        <v>500</v>
      </c>
      <c r="M34">
        <v>0</v>
      </c>
      <c r="N34" s="3" t="s">
        <v>586</v>
      </c>
      <c r="O34" s="3" t="s">
        <v>587</v>
      </c>
    </row>
    <row r="35" spans="1:15" x14ac:dyDescent="0.25">
      <c r="A35" s="3" t="s">
        <v>139</v>
      </c>
      <c r="B35" s="3" t="s">
        <v>158</v>
      </c>
      <c r="C35" s="3">
        <f>SUM(prb_adultes_202404__2[[#This Row],[Visuel]:[Autres]])</f>
        <v>1097</v>
      </c>
      <c r="D35">
        <v>8</v>
      </c>
      <c r="E35">
        <v>9</v>
      </c>
      <c r="F35">
        <v>5</v>
      </c>
      <c r="G35">
        <v>733</v>
      </c>
      <c r="H35">
        <v>299</v>
      </c>
      <c r="I35">
        <v>43</v>
      </c>
      <c r="J35">
        <v>95</v>
      </c>
      <c r="K35">
        <v>587</v>
      </c>
      <c r="L35">
        <v>510</v>
      </c>
      <c r="M35">
        <v>0</v>
      </c>
      <c r="N35" s="3" t="s">
        <v>588</v>
      </c>
      <c r="O35" s="3" t="s">
        <v>589</v>
      </c>
    </row>
    <row r="36" spans="1:15" x14ac:dyDescent="0.25">
      <c r="A36" s="3" t="s">
        <v>139</v>
      </c>
      <c r="B36" s="3" t="s">
        <v>161</v>
      </c>
      <c r="C36" s="3">
        <f>SUM(prb_adultes_202404__2[[#This Row],[Visuel]:[Autres]])</f>
        <v>353</v>
      </c>
      <c r="D36">
        <v>2</v>
      </c>
      <c r="E36">
        <v>1</v>
      </c>
      <c r="F36">
        <v>0</v>
      </c>
      <c r="G36">
        <v>252</v>
      </c>
      <c r="H36">
        <v>86</v>
      </c>
      <c r="I36">
        <v>12</v>
      </c>
      <c r="J36">
        <v>57</v>
      </c>
      <c r="K36">
        <v>181</v>
      </c>
      <c r="L36">
        <v>172</v>
      </c>
      <c r="M36">
        <v>0</v>
      </c>
      <c r="N36" s="3" t="s">
        <v>590</v>
      </c>
      <c r="O36" s="3" t="s">
        <v>591</v>
      </c>
    </row>
    <row r="37" spans="1:15" x14ac:dyDescent="0.25">
      <c r="A37" s="3" t="s">
        <v>139</v>
      </c>
      <c r="B37" s="3" t="s">
        <v>164</v>
      </c>
      <c r="C37" s="3">
        <f>SUM(prb_adultes_202404__2[[#This Row],[Visuel]:[Autres]])</f>
        <v>1161</v>
      </c>
      <c r="D37">
        <v>12</v>
      </c>
      <c r="E37">
        <v>5</v>
      </c>
      <c r="F37">
        <v>4</v>
      </c>
      <c r="G37">
        <v>832</v>
      </c>
      <c r="H37">
        <v>267</v>
      </c>
      <c r="I37">
        <v>41</v>
      </c>
      <c r="J37">
        <v>233</v>
      </c>
      <c r="K37">
        <v>599</v>
      </c>
      <c r="L37">
        <v>562</v>
      </c>
      <c r="M37">
        <v>0</v>
      </c>
      <c r="N37" s="3" t="s">
        <v>592</v>
      </c>
      <c r="O37" s="3" t="s">
        <v>593</v>
      </c>
    </row>
    <row r="38" spans="1:15" x14ac:dyDescent="0.25">
      <c r="A38" s="3" t="s">
        <v>139</v>
      </c>
      <c r="B38" s="3" t="s">
        <v>167</v>
      </c>
      <c r="C38" s="3">
        <f>SUM(prb_adultes_202404__2[[#This Row],[Visuel]:[Autres]])</f>
        <v>212</v>
      </c>
      <c r="D38">
        <v>6</v>
      </c>
      <c r="E38">
        <v>2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107</v>
      </c>
      <c r="L38">
        <v>105</v>
      </c>
      <c r="M38">
        <v>0</v>
      </c>
      <c r="N38" s="3" t="s">
        <v>594</v>
      </c>
      <c r="O38" s="3" t="s">
        <v>595</v>
      </c>
    </row>
    <row r="39" spans="1:15" x14ac:dyDescent="0.25">
      <c r="A39" s="3" t="s">
        <v>139</v>
      </c>
      <c r="B39" s="3" t="s">
        <v>170</v>
      </c>
      <c r="C39" s="3">
        <f>SUM(prb_adultes_202404__2[[#This Row],[Visuel]:[Autres]])</f>
        <v>28461</v>
      </c>
      <c r="D39">
        <v>272</v>
      </c>
      <c r="E39">
        <v>119</v>
      </c>
      <c r="F39">
        <v>10809</v>
      </c>
      <c r="G39">
        <v>9316</v>
      </c>
      <c r="H39">
        <v>6498</v>
      </c>
      <c r="I39">
        <v>1447</v>
      </c>
      <c r="J39">
        <v>2818</v>
      </c>
      <c r="K39">
        <v>12222</v>
      </c>
      <c r="L39">
        <v>16239</v>
      </c>
      <c r="M39">
        <v>1149</v>
      </c>
      <c r="N39" s="3" t="s">
        <v>596</v>
      </c>
      <c r="O39" s="3" t="s">
        <v>597</v>
      </c>
    </row>
    <row r="40" spans="1:15" x14ac:dyDescent="0.25">
      <c r="A40" s="3" t="s">
        <v>173</v>
      </c>
      <c r="B40" s="3" t="s">
        <v>174</v>
      </c>
      <c r="C40" s="3">
        <f>SUM(prb_adultes_202404__2[[#This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s="3" t="s">
        <v>598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SUM(prb_adultes_202404__2[[#This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4</v>
      </c>
      <c r="K41">
        <v>18</v>
      </c>
      <c r="L41">
        <v>26</v>
      </c>
      <c r="M41">
        <v>39</v>
      </c>
      <c r="N41" s="3" t="s">
        <v>599</v>
      </c>
      <c r="O41" s="3" t="s">
        <v>600</v>
      </c>
    </row>
    <row r="42" spans="1:15" x14ac:dyDescent="0.25">
      <c r="A42" s="3" t="s">
        <v>173</v>
      </c>
      <c r="B42" s="3" t="s">
        <v>180</v>
      </c>
      <c r="C42" s="3">
        <f>SUM(prb_adultes_202404__2[[#This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28</v>
      </c>
      <c r="L42">
        <v>32</v>
      </c>
      <c r="M42">
        <v>46</v>
      </c>
      <c r="N42" s="3" t="s">
        <v>601</v>
      </c>
      <c r="O42" s="3" t="s">
        <v>602</v>
      </c>
    </row>
    <row r="43" spans="1:15" x14ac:dyDescent="0.25">
      <c r="A43" s="3" t="s">
        <v>173</v>
      </c>
      <c r="B43" s="3" t="s">
        <v>183</v>
      </c>
      <c r="C43" s="3">
        <f>SUM(prb_adultes_202404__2[[#This Row],[Visuel]:[Autres]])</f>
        <v>134</v>
      </c>
      <c r="D43">
        <v>0</v>
      </c>
      <c r="E43">
        <v>0</v>
      </c>
      <c r="F43">
        <v>0</v>
      </c>
      <c r="G43">
        <v>2</v>
      </c>
      <c r="H43">
        <v>1</v>
      </c>
      <c r="I43">
        <v>131</v>
      </c>
      <c r="J43">
        <v>8</v>
      </c>
      <c r="K43">
        <v>50</v>
      </c>
      <c r="L43">
        <v>84</v>
      </c>
      <c r="M43">
        <v>103</v>
      </c>
      <c r="N43" s="3" t="s">
        <v>603</v>
      </c>
      <c r="O43" s="3" t="s">
        <v>604</v>
      </c>
    </row>
    <row r="44" spans="1:15" x14ac:dyDescent="0.25">
      <c r="A44" s="3" t="s">
        <v>173</v>
      </c>
      <c r="B44" s="3" t="s">
        <v>186</v>
      </c>
      <c r="C44" s="3">
        <f>SUM(prb_adultes_202404__2[[#This Row],[Visuel]:[Autres]])</f>
        <v>330</v>
      </c>
      <c r="D44">
        <v>1</v>
      </c>
      <c r="E44">
        <v>1</v>
      </c>
      <c r="F44">
        <v>5</v>
      </c>
      <c r="G44">
        <v>19</v>
      </c>
      <c r="H44">
        <v>21</v>
      </c>
      <c r="I44">
        <v>283</v>
      </c>
      <c r="J44">
        <v>26</v>
      </c>
      <c r="K44">
        <v>145</v>
      </c>
      <c r="L44">
        <v>185</v>
      </c>
      <c r="M44">
        <v>214</v>
      </c>
      <c r="N44" s="3" t="s">
        <v>605</v>
      </c>
      <c r="O44" s="3" t="s">
        <v>606</v>
      </c>
    </row>
    <row r="45" spans="1:15" x14ac:dyDescent="0.25">
      <c r="A45" s="3" t="s">
        <v>173</v>
      </c>
      <c r="B45" s="3" t="s">
        <v>189</v>
      </c>
      <c r="C45" s="3">
        <f>SUM(prb_adultes_202404__2[[#This Row],[Visuel]:[Autres]])</f>
        <v>9138</v>
      </c>
      <c r="D45">
        <v>98</v>
      </c>
      <c r="E45">
        <v>56</v>
      </c>
      <c r="F45">
        <v>2114</v>
      </c>
      <c r="G45">
        <v>3973</v>
      </c>
      <c r="H45">
        <v>2260</v>
      </c>
      <c r="I45">
        <v>637</v>
      </c>
      <c r="J45">
        <v>1267</v>
      </c>
      <c r="K45">
        <v>3618</v>
      </c>
      <c r="L45">
        <v>5520</v>
      </c>
      <c r="M45">
        <v>1431</v>
      </c>
      <c r="N45" s="3" t="s">
        <v>607</v>
      </c>
      <c r="O45" s="3" t="s">
        <v>608</v>
      </c>
    </row>
    <row r="46" spans="1:15" x14ac:dyDescent="0.25">
      <c r="A46" s="3" t="s">
        <v>173</v>
      </c>
      <c r="B46" s="3" t="s">
        <v>192</v>
      </c>
      <c r="C46" s="3">
        <f>SUM(prb_adultes_202404__2[[#This Row],[Visuel]:[Autres]])</f>
        <v>73750</v>
      </c>
      <c r="D46">
        <v>777</v>
      </c>
      <c r="E46">
        <v>401</v>
      </c>
      <c r="F46">
        <v>16627</v>
      </c>
      <c r="G46">
        <v>33418</v>
      </c>
      <c r="H46">
        <v>20811</v>
      </c>
      <c r="I46">
        <v>1716</v>
      </c>
      <c r="J46">
        <v>5696</v>
      </c>
      <c r="K46">
        <v>33547</v>
      </c>
      <c r="L46">
        <v>40203</v>
      </c>
      <c r="M46">
        <v>0</v>
      </c>
      <c r="N46" s="3" t="s">
        <v>609</v>
      </c>
      <c r="O46" s="3" t="s">
        <v>610</v>
      </c>
    </row>
    <row r="47" spans="1:15" x14ac:dyDescent="0.25">
      <c r="A47" s="3" t="s">
        <v>195</v>
      </c>
      <c r="B47" s="3" t="s">
        <v>53</v>
      </c>
      <c r="C47" s="3">
        <f>SUM(prb_adultes_202404__2[[#This Row],[Visuel]:[Autres]])</f>
        <v>876</v>
      </c>
      <c r="D47">
        <v>876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376</v>
      </c>
      <c r="L47">
        <v>500</v>
      </c>
      <c r="M47">
        <v>9</v>
      </c>
      <c r="N47" s="3" t="s">
        <v>611</v>
      </c>
      <c r="O47" s="3" t="s">
        <v>612</v>
      </c>
    </row>
    <row r="48" spans="1:15" x14ac:dyDescent="0.25">
      <c r="A48" s="3" t="s">
        <v>195</v>
      </c>
      <c r="B48" s="3" t="s">
        <v>198</v>
      </c>
      <c r="C48" s="3">
        <f>SUM(prb_adultes_202404__2[[#This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240</v>
      </c>
      <c r="L48">
        <v>218</v>
      </c>
      <c r="M48">
        <v>6</v>
      </c>
      <c r="N48" s="3" t="s">
        <v>613</v>
      </c>
      <c r="O48" s="3" t="s">
        <v>614</v>
      </c>
    </row>
    <row r="49" spans="1:15" x14ac:dyDescent="0.25">
      <c r="A49" s="3" t="s">
        <v>195</v>
      </c>
      <c r="B49" s="3" t="s">
        <v>201</v>
      </c>
      <c r="C49" s="3">
        <f>SUM(prb_adultes_202404__2[[#This Row],[Visuel]:[Autres]])</f>
        <v>18746</v>
      </c>
      <c r="D49">
        <v>0</v>
      </c>
      <c r="E49">
        <v>0</v>
      </c>
      <c r="F49">
        <v>18746</v>
      </c>
      <c r="G49">
        <v>0</v>
      </c>
      <c r="H49">
        <v>0</v>
      </c>
      <c r="I49">
        <v>0</v>
      </c>
      <c r="J49">
        <v>897</v>
      </c>
      <c r="K49">
        <v>8696</v>
      </c>
      <c r="L49">
        <v>10050</v>
      </c>
      <c r="M49">
        <v>449</v>
      </c>
      <c r="N49" s="3" t="s">
        <v>615</v>
      </c>
      <c r="O49" s="3" t="s">
        <v>616</v>
      </c>
    </row>
    <row r="50" spans="1:15" x14ac:dyDescent="0.25">
      <c r="A50" s="3" t="s">
        <v>195</v>
      </c>
      <c r="B50" s="3" t="s">
        <v>204</v>
      </c>
      <c r="C50" s="3">
        <f>SUM(prb_adultes_202404__2[[#This Row],[Visuel]:[Autres]])</f>
        <v>37412</v>
      </c>
      <c r="D50">
        <v>0</v>
      </c>
      <c r="E50">
        <v>0</v>
      </c>
      <c r="F50">
        <v>0</v>
      </c>
      <c r="G50">
        <v>37412</v>
      </c>
      <c r="H50">
        <v>0</v>
      </c>
      <c r="I50">
        <v>0</v>
      </c>
      <c r="J50">
        <v>3310</v>
      </c>
      <c r="K50">
        <v>15194</v>
      </c>
      <c r="L50">
        <v>22218</v>
      </c>
      <c r="M50">
        <v>624</v>
      </c>
      <c r="N50" s="3" t="s">
        <v>617</v>
      </c>
      <c r="O50" s="3" t="s">
        <v>618</v>
      </c>
    </row>
    <row r="51" spans="1:15" x14ac:dyDescent="0.25">
      <c r="A51" s="3" t="s">
        <v>195</v>
      </c>
      <c r="B51" s="3" t="s">
        <v>57</v>
      </c>
      <c r="C51" s="3">
        <f>SUM(prb_adultes_202404__2[[#This Row],[Visuel]:[Autres]])</f>
        <v>23093</v>
      </c>
      <c r="D51">
        <v>0</v>
      </c>
      <c r="E51">
        <v>0</v>
      </c>
      <c r="F51">
        <v>0</v>
      </c>
      <c r="G51">
        <v>0</v>
      </c>
      <c r="H51">
        <v>23093</v>
      </c>
      <c r="I51">
        <v>0</v>
      </c>
      <c r="J51">
        <v>2363</v>
      </c>
      <c r="K51">
        <v>11597</v>
      </c>
      <c r="L51">
        <v>11496</v>
      </c>
      <c r="M51">
        <v>179</v>
      </c>
      <c r="N51" s="3" t="s">
        <v>619</v>
      </c>
      <c r="O51" s="3" t="s">
        <v>620</v>
      </c>
    </row>
    <row r="52" spans="1:15" x14ac:dyDescent="0.25">
      <c r="A52" s="3" t="s">
        <v>195</v>
      </c>
      <c r="B52" s="3" t="s">
        <v>58</v>
      </c>
      <c r="C52" s="3">
        <f>SUM(prb_adultes_202404__2[[#This Row],[Visuel]:[Autres]])</f>
        <v>2878</v>
      </c>
      <c r="D52">
        <v>0</v>
      </c>
      <c r="E52">
        <v>0</v>
      </c>
      <c r="F52">
        <v>0</v>
      </c>
      <c r="G52">
        <v>0</v>
      </c>
      <c r="H52">
        <v>0</v>
      </c>
      <c r="I52">
        <v>2878</v>
      </c>
      <c r="J52">
        <v>215</v>
      </c>
      <c r="K52">
        <v>1306</v>
      </c>
      <c r="L52">
        <v>1572</v>
      </c>
      <c r="M52">
        <v>573</v>
      </c>
      <c r="N52" s="3" t="s">
        <v>621</v>
      </c>
      <c r="O52" s="3" t="s">
        <v>622</v>
      </c>
    </row>
    <row r="53" spans="1:15" x14ac:dyDescent="0.25">
      <c r="A53" s="3" t="s">
        <v>13</v>
      </c>
      <c r="B53" s="3" t="s">
        <v>14</v>
      </c>
      <c r="C53" s="3">
        <f>SUM(prb_adultes_202404__2[[#This Row],[Visuel]:[Autres]])</f>
        <v>2657</v>
      </c>
      <c r="D53">
        <v>17</v>
      </c>
      <c r="E53">
        <v>9</v>
      </c>
      <c r="F53">
        <v>699</v>
      </c>
      <c r="G53">
        <v>1099</v>
      </c>
      <c r="H53">
        <v>748</v>
      </c>
      <c r="I53">
        <v>85</v>
      </c>
      <c r="J53">
        <v>14</v>
      </c>
      <c r="K53">
        <v>1160</v>
      </c>
      <c r="L53">
        <v>1497</v>
      </c>
      <c r="M53">
        <v>53</v>
      </c>
      <c r="N53" s="3" t="s">
        <v>623</v>
      </c>
      <c r="O53" s="3" t="s">
        <v>624</v>
      </c>
    </row>
    <row r="54" spans="1:15" x14ac:dyDescent="0.25">
      <c r="A54" s="3" t="s">
        <v>13</v>
      </c>
      <c r="B54" s="3" t="s">
        <v>15</v>
      </c>
      <c r="C54" s="3">
        <f>SUM(prb_adultes_202404__2[[#This Row],[Visuel]:[Autres]])</f>
        <v>3302</v>
      </c>
      <c r="D54">
        <v>28</v>
      </c>
      <c r="E54">
        <v>17</v>
      </c>
      <c r="F54">
        <v>849</v>
      </c>
      <c r="G54">
        <v>1307</v>
      </c>
      <c r="H54">
        <v>985</v>
      </c>
      <c r="I54">
        <v>116</v>
      </c>
      <c r="J54">
        <v>23</v>
      </c>
      <c r="K54">
        <v>1530</v>
      </c>
      <c r="L54">
        <v>1772</v>
      </c>
      <c r="M54">
        <v>74</v>
      </c>
      <c r="N54" s="3" t="s">
        <v>625</v>
      </c>
      <c r="O54" s="3" t="s">
        <v>626</v>
      </c>
    </row>
    <row r="55" spans="1:15" x14ac:dyDescent="0.25">
      <c r="A55" s="3" t="s">
        <v>13</v>
      </c>
      <c r="B55" s="3" t="s">
        <v>16</v>
      </c>
      <c r="C55" s="3">
        <f>SUM(prb_adultes_202404__2[[#This Row],[Visuel]:[Autres]])</f>
        <v>6748</v>
      </c>
      <c r="D55">
        <v>70</v>
      </c>
      <c r="E55">
        <v>27</v>
      </c>
      <c r="F55">
        <v>1436</v>
      </c>
      <c r="G55">
        <v>3360</v>
      </c>
      <c r="H55">
        <v>1605</v>
      </c>
      <c r="I55">
        <v>250</v>
      </c>
      <c r="J55">
        <v>228</v>
      </c>
      <c r="K55">
        <v>2927</v>
      </c>
      <c r="L55">
        <v>3821</v>
      </c>
      <c r="M55">
        <v>124</v>
      </c>
      <c r="N55" s="3" t="s">
        <v>627</v>
      </c>
      <c r="O55" s="3" t="s">
        <v>628</v>
      </c>
    </row>
    <row r="56" spans="1:15" x14ac:dyDescent="0.25">
      <c r="A56" s="3" t="s">
        <v>13</v>
      </c>
      <c r="B56" s="3" t="s">
        <v>17</v>
      </c>
      <c r="C56" s="3">
        <f>SUM(prb_adultes_202404__2[[#This Row],[Visuel]:[Autres]])</f>
        <v>4040</v>
      </c>
      <c r="D56">
        <v>35</v>
      </c>
      <c r="E56">
        <v>18</v>
      </c>
      <c r="F56">
        <v>950</v>
      </c>
      <c r="G56">
        <v>1832</v>
      </c>
      <c r="H56">
        <v>1089</v>
      </c>
      <c r="I56">
        <v>116</v>
      </c>
      <c r="J56">
        <v>67</v>
      </c>
      <c r="K56">
        <v>1858</v>
      </c>
      <c r="L56">
        <v>2182</v>
      </c>
      <c r="M56">
        <v>67</v>
      </c>
      <c r="N56" s="3" t="s">
        <v>629</v>
      </c>
      <c r="O56" s="3" t="s">
        <v>630</v>
      </c>
    </row>
    <row r="57" spans="1:15" x14ac:dyDescent="0.25">
      <c r="A57" s="3" t="s">
        <v>13</v>
      </c>
      <c r="B57" s="3" t="s">
        <v>18</v>
      </c>
      <c r="C57" s="3">
        <f>SUM(prb_adultes_202404__2[[#This Row],[Visuel]:[Autres]])</f>
        <v>6093</v>
      </c>
      <c r="D57">
        <v>60</v>
      </c>
      <c r="E57">
        <v>31</v>
      </c>
      <c r="F57">
        <v>1524</v>
      </c>
      <c r="G57">
        <v>2613</v>
      </c>
      <c r="H57">
        <v>1641</v>
      </c>
      <c r="I57">
        <v>224</v>
      </c>
      <c r="J57">
        <v>232</v>
      </c>
      <c r="K57">
        <v>2724</v>
      </c>
      <c r="L57">
        <v>3369</v>
      </c>
      <c r="M57">
        <v>126</v>
      </c>
      <c r="N57" s="3" t="s">
        <v>631</v>
      </c>
      <c r="O57" s="3" t="s">
        <v>632</v>
      </c>
    </row>
    <row r="58" spans="1:15" x14ac:dyDescent="0.25">
      <c r="A58" s="3" t="s">
        <v>13</v>
      </c>
      <c r="B58" s="3" t="s">
        <v>19</v>
      </c>
      <c r="C58" s="3">
        <f>SUM(prb_adultes_202404__2[[#This Row],[Visuel]:[Autres]])</f>
        <v>20557</v>
      </c>
      <c r="D58">
        <v>231</v>
      </c>
      <c r="E58">
        <v>139</v>
      </c>
      <c r="F58">
        <v>3490</v>
      </c>
      <c r="G58">
        <v>10445</v>
      </c>
      <c r="H58">
        <v>5616</v>
      </c>
      <c r="I58">
        <v>636</v>
      </c>
      <c r="J58">
        <v>4491</v>
      </c>
      <c r="K58">
        <v>8838</v>
      </c>
      <c r="L58">
        <v>11719</v>
      </c>
      <c r="M58">
        <v>385</v>
      </c>
      <c r="N58" s="3" t="s">
        <v>633</v>
      </c>
      <c r="O58" s="3" t="s">
        <v>634</v>
      </c>
    </row>
    <row r="59" spans="1:15" x14ac:dyDescent="0.25">
      <c r="A59" s="3" t="s">
        <v>13</v>
      </c>
      <c r="B59" s="3" t="s">
        <v>20</v>
      </c>
      <c r="C59" s="3">
        <f>SUM(prb_adultes_202404__2[[#This Row],[Visuel]:[Autres]])</f>
        <v>3952</v>
      </c>
      <c r="D59">
        <v>45</v>
      </c>
      <c r="E59">
        <v>24</v>
      </c>
      <c r="F59">
        <v>893</v>
      </c>
      <c r="G59">
        <v>1701</v>
      </c>
      <c r="H59">
        <v>1109</v>
      </c>
      <c r="I59">
        <v>180</v>
      </c>
      <c r="J59">
        <v>194</v>
      </c>
      <c r="K59">
        <v>1843</v>
      </c>
      <c r="L59">
        <v>2109</v>
      </c>
      <c r="M59">
        <v>78</v>
      </c>
      <c r="N59" s="3" t="s">
        <v>635</v>
      </c>
      <c r="O59" s="3" t="s">
        <v>636</v>
      </c>
    </row>
    <row r="60" spans="1:15" x14ac:dyDescent="0.25">
      <c r="A60" s="3" t="s">
        <v>13</v>
      </c>
      <c r="B60" s="3" t="s">
        <v>21</v>
      </c>
      <c r="C60" s="3">
        <f>SUM(prb_adultes_202404__2[[#This Row],[Visuel]:[Autres]])</f>
        <v>1490</v>
      </c>
      <c r="D60">
        <v>17</v>
      </c>
      <c r="E60">
        <v>8</v>
      </c>
      <c r="F60">
        <v>422</v>
      </c>
      <c r="G60">
        <v>552</v>
      </c>
      <c r="H60">
        <v>429</v>
      </c>
      <c r="I60">
        <v>62</v>
      </c>
      <c r="J60">
        <v>7</v>
      </c>
      <c r="K60">
        <v>692</v>
      </c>
      <c r="L60">
        <v>798</v>
      </c>
      <c r="M60">
        <v>32</v>
      </c>
      <c r="N60" s="3" t="s">
        <v>637</v>
      </c>
      <c r="O60" s="3" t="s">
        <v>638</v>
      </c>
    </row>
    <row r="61" spans="1:15" x14ac:dyDescent="0.25">
      <c r="A61" s="3" t="s">
        <v>13</v>
      </c>
      <c r="B61" s="3" t="s">
        <v>22</v>
      </c>
      <c r="C61" s="3">
        <f>SUM(prb_adultes_202404__2[[#This Row],[Visuel]:[Autres]])</f>
        <v>822</v>
      </c>
      <c r="D61">
        <v>11</v>
      </c>
      <c r="E61">
        <v>5</v>
      </c>
      <c r="F61">
        <v>229</v>
      </c>
      <c r="G61">
        <v>317</v>
      </c>
      <c r="H61">
        <v>232</v>
      </c>
      <c r="I61">
        <v>28</v>
      </c>
      <c r="J61">
        <v>7</v>
      </c>
      <c r="K61">
        <v>358</v>
      </c>
      <c r="L61">
        <v>464</v>
      </c>
      <c r="M61">
        <v>14</v>
      </c>
      <c r="N61" s="3" t="s">
        <v>639</v>
      </c>
      <c r="O61" s="3" t="s">
        <v>640</v>
      </c>
    </row>
    <row r="62" spans="1:15" x14ac:dyDescent="0.25">
      <c r="A62" s="3" t="s">
        <v>13</v>
      </c>
      <c r="B62" s="3" t="s">
        <v>23</v>
      </c>
      <c r="C62" s="3">
        <f>SUM(prb_adultes_202404__2[[#This Row],[Visuel]:[Autres]])</f>
        <v>224</v>
      </c>
      <c r="D62">
        <v>3</v>
      </c>
      <c r="E62">
        <v>0</v>
      </c>
      <c r="F62">
        <v>45</v>
      </c>
      <c r="G62">
        <v>94</v>
      </c>
      <c r="H62">
        <v>68</v>
      </c>
      <c r="I62">
        <v>14</v>
      </c>
      <c r="J62">
        <v>1</v>
      </c>
      <c r="K62">
        <v>90</v>
      </c>
      <c r="L62">
        <v>134</v>
      </c>
      <c r="M62">
        <v>4</v>
      </c>
      <c r="N62" s="3" t="s">
        <v>641</v>
      </c>
      <c r="O62" s="3" t="s">
        <v>642</v>
      </c>
    </row>
    <row r="63" spans="1:15" x14ac:dyDescent="0.25">
      <c r="A63" s="3" t="s">
        <v>13</v>
      </c>
      <c r="B63" s="3" t="s">
        <v>24</v>
      </c>
      <c r="C63" s="3">
        <f>SUM(prb_adultes_202404__2[[#This Row],[Visuel]:[Autres]])</f>
        <v>1477</v>
      </c>
      <c r="D63">
        <v>20</v>
      </c>
      <c r="E63">
        <v>8</v>
      </c>
      <c r="F63">
        <v>379</v>
      </c>
      <c r="G63">
        <v>532</v>
      </c>
      <c r="H63">
        <v>484</v>
      </c>
      <c r="I63">
        <v>54</v>
      </c>
      <c r="J63">
        <v>10</v>
      </c>
      <c r="K63">
        <v>678</v>
      </c>
      <c r="L63">
        <v>799</v>
      </c>
      <c r="M63">
        <v>29</v>
      </c>
      <c r="N63" s="3" t="s">
        <v>643</v>
      </c>
      <c r="O63" s="3" t="s">
        <v>644</v>
      </c>
    </row>
    <row r="64" spans="1:15" x14ac:dyDescent="0.25">
      <c r="A64" s="3" t="s">
        <v>13</v>
      </c>
      <c r="B64" s="3" t="s">
        <v>25</v>
      </c>
      <c r="C64" s="3">
        <f>SUM(prb_adultes_202404__2[[#This Row],[Visuel]:[Autres]])</f>
        <v>3770</v>
      </c>
      <c r="D64">
        <v>32</v>
      </c>
      <c r="E64">
        <v>16</v>
      </c>
      <c r="F64">
        <v>1083</v>
      </c>
      <c r="G64">
        <v>1508</v>
      </c>
      <c r="H64">
        <v>973</v>
      </c>
      <c r="I64">
        <v>158</v>
      </c>
      <c r="J64">
        <v>41</v>
      </c>
      <c r="K64">
        <v>1713</v>
      </c>
      <c r="L64">
        <v>2057</v>
      </c>
      <c r="M64">
        <v>92</v>
      </c>
      <c r="N64" s="3" t="s">
        <v>645</v>
      </c>
      <c r="O64" s="3" t="s">
        <v>646</v>
      </c>
    </row>
    <row r="65" spans="1:15" x14ac:dyDescent="0.25">
      <c r="A65" s="3" t="s">
        <v>13</v>
      </c>
      <c r="B65" s="3" t="s">
        <v>26</v>
      </c>
      <c r="C65" s="3">
        <f>SUM(prb_adultes_202404__2[[#This Row],[Visuel]:[Autres]])</f>
        <v>3136</v>
      </c>
      <c r="D65">
        <v>40</v>
      </c>
      <c r="E65">
        <v>23</v>
      </c>
      <c r="F65">
        <v>757</v>
      </c>
      <c r="G65">
        <v>1304</v>
      </c>
      <c r="H65">
        <v>907</v>
      </c>
      <c r="I65">
        <v>105</v>
      </c>
      <c r="J65">
        <v>667</v>
      </c>
      <c r="K65">
        <v>1439</v>
      </c>
      <c r="L65">
        <v>1697</v>
      </c>
      <c r="M65">
        <v>111</v>
      </c>
      <c r="N65" s="3" t="s">
        <v>647</v>
      </c>
      <c r="O65" s="3" t="s">
        <v>648</v>
      </c>
    </row>
    <row r="66" spans="1:15" x14ac:dyDescent="0.25">
      <c r="A66" s="3" t="s">
        <v>13</v>
      </c>
      <c r="B66" s="3" t="s">
        <v>27</v>
      </c>
      <c r="C66" s="3">
        <f>SUM(prb_adultes_202404__2[[#This Row],[Visuel]:[Autres]])</f>
        <v>4636</v>
      </c>
      <c r="D66">
        <v>49</v>
      </c>
      <c r="E66">
        <v>22</v>
      </c>
      <c r="F66">
        <v>1141</v>
      </c>
      <c r="G66">
        <v>1824</v>
      </c>
      <c r="H66">
        <v>1401</v>
      </c>
      <c r="I66">
        <v>199</v>
      </c>
      <c r="J66">
        <v>131</v>
      </c>
      <c r="K66">
        <v>2111</v>
      </c>
      <c r="L66">
        <v>2525</v>
      </c>
      <c r="M66">
        <v>159</v>
      </c>
      <c r="N66" s="3" t="s">
        <v>649</v>
      </c>
      <c r="O66" s="3" t="s">
        <v>650</v>
      </c>
    </row>
    <row r="67" spans="1:15" x14ac:dyDescent="0.25">
      <c r="A67" s="3" t="s">
        <v>13</v>
      </c>
      <c r="B67" s="3" t="s">
        <v>28</v>
      </c>
      <c r="C67" s="3">
        <f>SUM(prb_adultes_202404__2[[#This Row],[Visuel]:[Autres]])</f>
        <v>5565</v>
      </c>
      <c r="D67">
        <v>36</v>
      </c>
      <c r="E67">
        <v>24</v>
      </c>
      <c r="F67">
        <v>1310</v>
      </c>
      <c r="G67">
        <v>2388</v>
      </c>
      <c r="H67">
        <v>1597</v>
      </c>
      <c r="I67">
        <v>210</v>
      </c>
      <c r="J67">
        <v>164</v>
      </c>
      <c r="K67">
        <v>2586</v>
      </c>
      <c r="L67">
        <v>2979</v>
      </c>
      <c r="M67">
        <v>138</v>
      </c>
      <c r="N67" s="3" t="s">
        <v>651</v>
      </c>
      <c r="O67" s="3" t="s">
        <v>652</v>
      </c>
    </row>
    <row r="68" spans="1:15" x14ac:dyDescent="0.25">
      <c r="A68" s="3" t="s">
        <v>13</v>
      </c>
      <c r="B68" s="3" t="s">
        <v>29</v>
      </c>
      <c r="C68" s="3">
        <f>SUM(prb_adultes_202404__2[[#This Row],[Visuel]:[Autres]])</f>
        <v>11947</v>
      </c>
      <c r="D68">
        <v>135</v>
      </c>
      <c r="E68">
        <v>71</v>
      </c>
      <c r="F68">
        <v>2804</v>
      </c>
      <c r="G68">
        <v>5253</v>
      </c>
      <c r="H68">
        <v>3356</v>
      </c>
      <c r="I68">
        <v>328</v>
      </c>
      <c r="J68">
        <v>667</v>
      </c>
      <c r="K68">
        <v>5515</v>
      </c>
      <c r="L68">
        <v>6432</v>
      </c>
      <c r="M68">
        <v>289</v>
      </c>
      <c r="N68" s="3" t="s">
        <v>653</v>
      </c>
      <c r="O68" s="3" t="s">
        <v>654</v>
      </c>
    </row>
    <row r="69" spans="1:15" x14ac:dyDescent="0.25">
      <c r="A69" s="3" t="s">
        <v>13</v>
      </c>
      <c r="B69" s="3" t="s">
        <v>30</v>
      </c>
      <c r="C69" s="3">
        <f>SUM(prb_adultes_202404__2[[#This Row],[Visuel]:[Autres]])</f>
        <v>2941</v>
      </c>
      <c r="D69">
        <v>46</v>
      </c>
      <c r="E69">
        <v>15</v>
      </c>
      <c r="F69">
        <v>696</v>
      </c>
      <c r="G69">
        <v>1244</v>
      </c>
      <c r="H69">
        <v>832</v>
      </c>
      <c r="I69">
        <v>108</v>
      </c>
      <c r="J69">
        <v>55</v>
      </c>
      <c r="K69">
        <v>1304</v>
      </c>
      <c r="L69">
        <v>1637</v>
      </c>
      <c r="M69">
        <v>59</v>
      </c>
      <c r="N69" s="3" t="s">
        <v>655</v>
      </c>
      <c r="O69" s="3" t="s">
        <v>656</v>
      </c>
    </row>
    <row r="70" spans="1:15" x14ac:dyDescent="0.25">
      <c r="A70" s="3" t="s">
        <v>13</v>
      </c>
      <c r="B70" s="3" t="s">
        <v>31</v>
      </c>
      <c r="C70" s="3">
        <f>SUM(prb_adultes_202404__2[[#This Row],[Visuel]:[Autres]])</f>
        <v>106</v>
      </c>
      <c r="D70">
        <v>1</v>
      </c>
      <c r="E70">
        <v>1</v>
      </c>
      <c r="F70">
        <v>39</v>
      </c>
      <c r="G70">
        <v>39</v>
      </c>
      <c r="H70">
        <v>21</v>
      </c>
      <c r="I70">
        <v>5</v>
      </c>
      <c r="J70">
        <v>5</v>
      </c>
      <c r="K70">
        <v>43</v>
      </c>
      <c r="L70">
        <v>63</v>
      </c>
      <c r="M70">
        <v>6</v>
      </c>
      <c r="N70" s="3" t="s">
        <v>657</v>
      </c>
      <c r="O70" s="3" t="s">
        <v>658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0816-2F1E-4B15-9191-E5A4934E205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SUM(prb_adultes_202405[[#This Row],[Visuel]:[Autres]])</f>
        <v>77957</v>
      </c>
      <c r="D2">
        <v>751</v>
      </c>
      <c r="E2">
        <v>390</v>
      </c>
      <c r="F2">
        <v>17852</v>
      </c>
      <c r="G2">
        <v>35653</v>
      </c>
      <c r="H2">
        <v>20605</v>
      </c>
      <c r="I2">
        <v>2706</v>
      </c>
      <c r="J2">
        <v>6072</v>
      </c>
      <c r="K2">
        <v>33995</v>
      </c>
      <c r="L2">
        <v>43962</v>
      </c>
      <c r="M2">
        <v>1820</v>
      </c>
      <c r="N2" s="3" t="s">
        <v>659</v>
      </c>
      <c r="O2" s="3" t="s">
        <v>660</v>
      </c>
    </row>
    <row r="3" spans="1:15" x14ac:dyDescent="0.25">
      <c r="A3" s="3" t="s">
        <v>11</v>
      </c>
      <c r="B3" s="3" t="s">
        <v>2</v>
      </c>
      <c r="C3" s="3">
        <f>SUM(prb_adultes_202405[[#This Row],[Visuel]:[Autres]])</f>
        <v>2951</v>
      </c>
      <c r="D3">
        <v>66</v>
      </c>
      <c r="E3">
        <v>25</v>
      </c>
      <c r="F3">
        <v>554</v>
      </c>
      <c r="G3">
        <v>868</v>
      </c>
      <c r="H3">
        <v>1322</v>
      </c>
      <c r="I3">
        <v>116</v>
      </c>
      <c r="J3">
        <v>399</v>
      </c>
      <c r="K3">
        <v>1617</v>
      </c>
      <c r="L3">
        <v>1334</v>
      </c>
      <c r="M3">
        <v>7</v>
      </c>
      <c r="N3" s="3" t="s">
        <v>661</v>
      </c>
      <c r="O3" s="3" t="s">
        <v>662</v>
      </c>
    </row>
    <row r="4" spans="1:15" x14ac:dyDescent="0.25">
      <c r="A4" s="3" t="s">
        <v>11</v>
      </c>
      <c r="B4" s="3" t="s">
        <v>3</v>
      </c>
      <c r="C4" s="3">
        <f>SUM(prb_adultes_202405[[#This Row],[Visuel]:[Autres]])</f>
        <v>1621</v>
      </c>
      <c r="D4">
        <v>26</v>
      </c>
      <c r="E4">
        <v>29</v>
      </c>
      <c r="F4">
        <v>206</v>
      </c>
      <c r="G4">
        <v>624</v>
      </c>
      <c r="H4">
        <v>698</v>
      </c>
      <c r="I4">
        <v>38</v>
      </c>
      <c r="J4">
        <v>252</v>
      </c>
      <c r="K4">
        <v>1382</v>
      </c>
      <c r="L4">
        <v>239</v>
      </c>
      <c r="M4">
        <v>7</v>
      </c>
      <c r="N4" s="3" t="s">
        <v>663</v>
      </c>
      <c r="O4" s="3" t="s">
        <v>664</v>
      </c>
    </row>
    <row r="5" spans="1:15" x14ac:dyDescent="0.25">
      <c r="A5" s="3" t="s">
        <v>11</v>
      </c>
      <c r="B5" s="3" t="s">
        <v>4</v>
      </c>
      <c r="C5" s="3">
        <f>SUM(prb_adultes_202405[[#This Row],[Visuel]:[Autres]])</f>
        <v>796</v>
      </c>
      <c r="D5">
        <v>29</v>
      </c>
      <c r="E5">
        <v>14</v>
      </c>
      <c r="F5">
        <v>111</v>
      </c>
      <c r="G5">
        <v>229</v>
      </c>
      <c r="H5">
        <v>389</v>
      </c>
      <c r="I5">
        <v>24</v>
      </c>
      <c r="J5">
        <v>286</v>
      </c>
      <c r="K5">
        <v>322</v>
      </c>
      <c r="L5">
        <v>474</v>
      </c>
      <c r="M5">
        <v>4</v>
      </c>
      <c r="N5" s="3" t="s">
        <v>665</v>
      </c>
      <c r="O5" s="3" t="s">
        <v>666</v>
      </c>
    </row>
    <row r="6" spans="1:15" x14ac:dyDescent="0.25">
      <c r="A6" s="3" t="s">
        <v>12</v>
      </c>
      <c r="B6" s="3" t="s">
        <v>5</v>
      </c>
      <c r="C6" s="3">
        <f>SUM(prb_adultes_202405[[#This Row],[Visuel]:[Autres]])</f>
        <v>79578</v>
      </c>
      <c r="D6">
        <v>777</v>
      </c>
      <c r="E6">
        <v>419</v>
      </c>
      <c r="F6">
        <v>18058</v>
      </c>
      <c r="G6">
        <v>36277</v>
      </c>
      <c r="H6">
        <v>21303</v>
      </c>
      <c r="I6">
        <v>2744</v>
      </c>
      <c r="J6">
        <v>6324</v>
      </c>
      <c r="K6">
        <v>35377</v>
      </c>
      <c r="L6">
        <v>44201</v>
      </c>
      <c r="M6">
        <v>1827</v>
      </c>
      <c r="N6" s="3" t="s">
        <v>667</v>
      </c>
      <c r="O6" s="3" t="s">
        <v>668</v>
      </c>
    </row>
    <row r="7" spans="1:15" x14ac:dyDescent="0.25">
      <c r="A7" s="3" t="s">
        <v>12</v>
      </c>
      <c r="B7" s="3" t="s">
        <v>6</v>
      </c>
      <c r="C7" s="3">
        <f>SUM(prb_adultes_202405[[#This Row],[Visuel]:[Autres]])</f>
        <v>2233</v>
      </c>
      <c r="D7">
        <v>64</v>
      </c>
      <c r="E7">
        <v>15</v>
      </c>
      <c r="F7">
        <v>291</v>
      </c>
      <c r="G7">
        <v>611</v>
      </c>
      <c r="H7">
        <v>1164</v>
      </c>
      <c r="I7">
        <v>88</v>
      </c>
      <c r="J7">
        <v>513</v>
      </c>
      <c r="K7">
        <v>1111</v>
      </c>
      <c r="L7">
        <v>1122</v>
      </c>
      <c r="M7">
        <v>6</v>
      </c>
      <c r="N7" s="3" t="s">
        <v>669</v>
      </c>
      <c r="O7" s="3" t="s">
        <v>670</v>
      </c>
    </row>
    <row r="8" spans="1:15" x14ac:dyDescent="0.25">
      <c r="A8" s="3" t="s">
        <v>12</v>
      </c>
      <c r="B8" s="3" t="s">
        <v>7</v>
      </c>
      <c r="C8" s="3">
        <f>SUM(prb_adultes_202405[[#This Row],[Visuel]:[Autres]])</f>
        <v>998</v>
      </c>
      <c r="D8">
        <v>21</v>
      </c>
      <c r="E8">
        <v>18</v>
      </c>
      <c r="F8">
        <v>292</v>
      </c>
      <c r="G8">
        <v>325</v>
      </c>
      <c r="H8">
        <v>314</v>
      </c>
      <c r="I8">
        <v>28</v>
      </c>
      <c r="J8">
        <v>80</v>
      </c>
      <c r="K8">
        <v>505</v>
      </c>
      <c r="L8">
        <v>493</v>
      </c>
      <c r="M8">
        <v>0</v>
      </c>
      <c r="N8" s="3" t="s">
        <v>671</v>
      </c>
      <c r="O8" s="3" t="s">
        <v>672</v>
      </c>
    </row>
    <row r="9" spans="1:15" x14ac:dyDescent="0.25">
      <c r="A9" s="3" t="s">
        <v>12</v>
      </c>
      <c r="B9" s="3" t="s">
        <v>8</v>
      </c>
      <c r="C9" s="3">
        <f>SUM(prb_adultes_202405[[#This Row],[Visuel]:[Autres]])</f>
        <v>516</v>
      </c>
      <c r="D9">
        <v>10</v>
      </c>
      <c r="E9">
        <v>6</v>
      </c>
      <c r="F9">
        <v>82</v>
      </c>
      <c r="G9">
        <v>161</v>
      </c>
      <c r="H9">
        <v>233</v>
      </c>
      <c r="I9">
        <v>24</v>
      </c>
      <c r="J9">
        <v>92</v>
      </c>
      <c r="K9">
        <v>323</v>
      </c>
      <c r="L9">
        <v>193</v>
      </c>
      <c r="M9">
        <v>5</v>
      </c>
      <c r="N9" s="3" t="s">
        <v>673</v>
      </c>
      <c r="O9" s="3" t="s">
        <v>674</v>
      </c>
    </row>
    <row r="10" spans="1:15" x14ac:dyDescent="0.25">
      <c r="A10" s="3" t="s">
        <v>81</v>
      </c>
      <c r="B10" s="3" t="s">
        <v>61</v>
      </c>
      <c r="C10" s="3">
        <f>SUM(prb_adultes_202405[[#This Row],[Visuel]:[Autres]])</f>
        <v>46009</v>
      </c>
      <c r="D10">
        <v>498</v>
      </c>
      <c r="E10">
        <v>221</v>
      </c>
      <c r="F10">
        <v>10045</v>
      </c>
      <c r="G10">
        <v>22209</v>
      </c>
      <c r="H10">
        <v>11458</v>
      </c>
      <c r="I10">
        <v>1578</v>
      </c>
      <c r="J10">
        <v>3745</v>
      </c>
      <c r="K10">
        <v>0</v>
      </c>
      <c r="L10">
        <v>46009</v>
      </c>
      <c r="M10">
        <v>1174</v>
      </c>
      <c r="N10" s="3" t="s">
        <v>675</v>
      </c>
      <c r="O10" s="3" t="s">
        <v>676</v>
      </c>
    </row>
    <row r="11" spans="1:15" x14ac:dyDescent="0.25">
      <c r="A11" s="3" t="s">
        <v>81</v>
      </c>
      <c r="B11" s="3" t="s">
        <v>60</v>
      </c>
      <c r="C11" s="3">
        <f>SUM(prb_adultes_202405[[#This Row],[Visuel]:[Autres]])</f>
        <v>37316</v>
      </c>
      <c r="D11">
        <v>374</v>
      </c>
      <c r="E11">
        <v>237</v>
      </c>
      <c r="F11">
        <v>8678</v>
      </c>
      <c r="G11">
        <v>15165</v>
      </c>
      <c r="H11">
        <v>11556</v>
      </c>
      <c r="I11">
        <v>1306</v>
      </c>
      <c r="J11">
        <v>3264</v>
      </c>
      <c r="K11">
        <v>37316</v>
      </c>
      <c r="L11">
        <v>0</v>
      </c>
      <c r="M11">
        <v>664</v>
      </c>
      <c r="N11" s="3" t="s">
        <v>677</v>
      </c>
      <c r="O11" s="3" t="s">
        <v>678</v>
      </c>
    </row>
    <row r="12" spans="1:15" x14ac:dyDescent="0.25">
      <c r="A12" s="3" t="s">
        <v>86</v>
      </c>
      <c r="B12" s="3" t="s">
        <v>87</v>
      </c>
      <c r="C12" s="3">
        <f>SUM(prb_adultes_202405[[#This Row],[Visuel]:[Autres]])</f>
        <v>197</v>
      </c>
      <c r="D12">
        <v>0</v>
      </c>
      <c r="E12">
        <v>0</v>
      </c>
      <c r="F12">
        <v>0</v>
      </c>
      <c r="G12">
        <v>0</v>
      </c>
      <c r="H12">
        <v>0</v>
      </c>
      <c r="I12">
        <v>197</v>
      </c>
      <c r="J12">
        <v>12</v>
      </c>
      <c r="K12">
        <v>73</v>
      </c>
      <c r="L12">
        <v>124</v>
      </c>
      <c r="M12">
        <v>197</v>
      </c>
      <c r="N12" s="3" t="s">
        <v>679</v>
      </c>
      <c r="O12" s="3" t="s">
        <v>680</v>
      </c>
    </row>
    <row r="13" spans="1:15" x14ac:dyDescent="0.25">
      <c r="A13" s="3" t="s">
        <v>86</v>
      </c>
      <c r="B13" s="3" t="s">
        <v>90</v>
      </c>
      <c r="C13" s="3">
        <f>SUM(prb_adultes_202405[[#This Row],[Visuel]:[Autres]])</f>
        <v>1641</v>
      </c>
      <c r="D13">
        <v>9</v>
      </c>
      <c r="E13">
        <v>4</v>
      </c>
      <c r="F13">
        <v>444</v>
      </c>
      <c r="G13">
        <v>621</v>
      </c>
      <c r="H13">
        <v>172</v>
      </c>
      <c r="I13">
        <v>391</v>
      </c>
      <c r="J13">
        <v>111</v>
      </c>
      <c r="K13">
        <v>591</v>
      </c>
      <c r="L13">
        <v>1050</v>
      </c>
      <c r="M13">
        <v>1641</v>
      </c>
      <c r="N13" s="3" t="s">
        <v>681</v>
      </c>
      <c r="O13" s="3" t="s">
        <v>682</v>
      </c>
    </row>
    <row r="14" spans="1:15" x14ac:dyDescent="0.25">
      <c r="A14" s="3" t="s">
        <v>86</v>
      </c>
      <c r="B14" s="3" t="s">
        <v>93</v>
      </c>
      <c r="C14" s="3">
        <f>SUM(prb_adultes_202405[[#This Row],[Visuel]:[Autres]])</f>
        <v>5964</v>
      </c>
      <c r="D14">
        <v>36</v>
      </c>
      <c r="E14">
        <v>29</v>
      </c>
      <c r="F14">
        <v>2190</v>
      </c>
      <c r="G14">
        <v>2627</v>
      </c>
      <c r="H14">
        <v>1017</v>
      </c>
      <c r="I14">
        <v>65</v>
      </c>
      <c r="J14">
        <v>411</v>
      </c>
      <c r="K14">
        <v>2170</v>
      </c>
      <c r="L14">
        <v>3794</v>
      </c>
      <c r="M14">
        <v>0</v>
      </c>
      <c r="N14" s="3" t="s">
        <v>683</v>
      </c>
      <c r="O14" s="3" t="s">
        <v>684</v>
      </c>
    </row>
    <row r="15" spans="1:15" x14ac:dyDescent="0.25">
      <c r="A15" s="3" t="s">
        <v>86</v>
      </c>
      <c r="B15" s="3" t="s">
        <v>96</v>
      </c>
      <c r="C15" s="3">
        <f>SUM(prb_adultes_202405[[#This Row],[Visuel]:[Autres]])</f>
        <v>6513</v>
      </c>
      <c r="D15">
        <v>46</v>
      </c>
      <c r="E15">
        <v>35</v>
      </c>
      <c r="F15">
        <v>2462</v>
      </c>
      <c r="G15">
        <v>2652</v>
      </c>
      <c r="H15">
        <v>1240</v>
      </c>
      <c r="I15">
        <v>78</v>
      </c>
      <c r="J15">
        <v>424</v>
      </c>
      <c r="K15">
        <v>2468</v>
      </c>
      <c r="L15">
        <v>4045</v>
      </c>
      <c r="M15">
        <v>0</v>
      </c>
      <c r="N15" s="3" t="s">
        <v>685</v>
      </c>
      <c r="O15" s="3" t="s">
        <v>686</v>
      </c>
    </row>
    <row r="16" spans="1:15" x14ac:dyDescent="0.25">
      <c r="A16" s="3" t="s">
        <v>86</v>
      </c>
      <c r="B16" s="3" t="s">
        <v>99</v>
      </c>
      <c r="C16" s="3">
        <f>SUM(prb_adultes_202405[[#This Row],[Visuel]:[Autres]])</f>
        <v>6472</v>
      </c>
      <c r="D16">
        <v>72</v>
      </c>
      <c r="E16">
        <v>45</v>
      </c>
      <c r="F16">
        <v>2129</v>
      </c>
      <c r="G16">
        <v>2910</v>
      </c>
      <c r="H16">
        <v>1218</v>
      </c>
      <c r="I16">
        <v>98</v>
      </c>
      <c r="J16">
        <v>514</v>
      </c>
      <c r="K16">
        <v>2455</v>
      </c>
      <c r="L16">
        <v>4017</v>
      </c>
      <c r="M16">
        <v>0</v>
      </c>
      <c r="N16" s="3" t="s">
        <v>687</v>
      </c>
      <c r="O16" s="3" t="s">
        <v>688</v>
      </c>
    </row>
    <row r="17" spans="1:15" x14ac:dyDescent="0.25">
      <c r="A17" s="3" t="s">
        <v>86</v>
      </c>
      <c r="B17" s="3" t="s">
        <v>102</v>
      </c>
      <c r="C17" s="3">
        <f>SUM(prb_adultes_202405[[#This Row],[Visuel]:[Autres]])</f>
        <v>7744</v>
      </c>
      <c r="D17">
        <v>85</v>
      </c>
      <c r="E17">
        <v>34</v>
      </c>
      <c r="F17">
        <v>2141</v>
      </c>
      <c r="G17">
        <v>3733</v>
      </c>
      <c r="H17">
        <v>1624</v>
      </c>
      <c r="I17">
        <v>127</v>
      </c>
      <c r="J17">
        <v>599</v>
      </c>
      <c r="K17">
        <v>3055</v>
      </c>
      <c r="L17">
        <v>4689</v>
      </c>
      <c r="M17">
        <v>0</v>
      </c>
      <c r="N17" s="3" t="s">
        <v>689</v>
      </c>
      <c r="O17" s="3" t="s">
        <v>690</v>
      </c>
    </row>
    <row r="18" spans="1:15" x14ac:dyDescent="0.25">
      <c r="A18" s="3" t="s">
        <v>86</v>
      </c>
      <c r="B18" s="3" t="s">
        <v>105</v>
      </c>
      <c r="C18" s="3">
        <f>SUM(prb_adultes_202405[[#This Row],[Visuel]:[Autres]])</f>
        <v>8822</v>
      </c>
      <c r="D18">
        <v>87</v>
      </c>
      <c r="E18">
        <v>56</v>
      </c>
      <c r="F18">
        <v>2154</v>
      </c>
      <c r="G18">
        <v>4243</v>
      </c>
      <c r="H18">
        <v>2054</v>
      </c>
      <c r="I18">
        <v>228</v>
      </c>
      <c r="J18">
        <v>726</v>
      </c>
      <c r="K18">
        <v>3812</v>
      </c>
      <c r="L18">
        <v>5010</v>
      </c>
      <c r="M18">
        <v>0</v>
      </c>
      <c r="N18" s="3" t="s">
        <v>691</v>
      </c>
      <c r="O18" s="3" t="s">
        <v>692</v>
      </c>
    </row>
    <row r="19" spans="1:15" x14ac:dyDescent="0.25">
      <c r="A19" s="3" t="s">
        <v>86</v>
      </c>
      <c r="B19" s="3" t="s">
        <v>108</v>
      </c>
      <c r="C19" s="3">
        <f>SUM(prb_adultes_202405[[#This Row],[Visuel]:[Autres]])</f>
        <v>9967</v>
      </c>
      <c r="D19">
        <v>107</v>
      </c>
      <c r="E19">
        <v>49</v>
      </c>
      <c r="F19">
        <v>2011</v>
      </c>
      <c r="G19">
        <v>4582</v>
      </c>
      <c r="H19">
        <v>2916</v>
      </c>
      <c r="I19">
        <v>302</v>
      </c>
      <c r="J19">
        <v>951</v>
      </c>
      <c r="K19">
        <v>4761</v>
      </c>
      <c r="L19">
        <v>5206</v>
      </c>
      <c r="M19">
        <v>0</v>
      </c>
      <c r="N19" s="3" t="s">
        <v>693</v>
      </c>
      <c r="O19" s="3" t="s">
        <v>694</v>
      </c>
    </row>
    <row r="20" spans="1:15" x14ac:dyDescent="0.25">
      <c r="A20" s="3" t="s">
        <v>86</v>
      </c>
      <c r="B20" s="3" t="s">
        <v>111</v>
      </c>
      <c r="C20" s="3">
        <f>SUM(prb_adultes_202405[[#This Row],[Visuel]:[Autres]])</f>
        <v>36005</v>
      </c>
      <c r="D20">
        <v>430</v>
      </c>
      <c r="E20">
        <v>206</v>
      </c>
      <c r="F20">
        <v>5192</v>
      </c>
      <c r="G20">
        <v>16006</v>
      </c>
      <c r="H20">
        <v>12773</v>
      </c>
      <c r="I20">
        <v>1398</v>
      </c>
      <c r="J20">
        <v>3261</v>
      </c>
      <c r="K20">
        <v>17931</v>
      </c>
      <c r="L20">
        <v>18074</v>
      </c>
      <c r="M20">
        <v>0</v>
      </c>
      <c r="N20" s="3" t="s">
        <v>695</v>
      </c>
      <c r="O20" s="3" t="s">
        <v>696</v>
      </c>
    </row>
    <row r="21" spans="1:15" x14ac:dyDescent="0.25">
      <c r="A21" s="3" t="s">
        <v>86</v>
      </c>
      <c r="B21" s="3" t="s">
        <v>114</v>
      </c>
      <c r="C21" s="3">
        <f>SUM(prb_adultes_202405[[#This Row],[Visuel]:[Autres]])</f>
        <v>15525</v>
      </c>
      <c r="D21">
        <v>102</v>
      </c>
      <c r="E21">
        <v>72</v>
      </c>
      <c r="F21">
        <v>5554</v>
      </c>
      <c r="G21">
        <v>6385</v>
      </c>
      <c r="H21">
        <v>2664</v>
      </c>
      <c r="I21">
        <v>748</v>
      </c>
      <c r="J21">
        <v>1031</v>
      </c>
      <c r="K21">
        <v>5762</v>
      </c>
      <c r="L21">
        <v>9763</v>
      </c>
      <c r="M21">
        <v>1838</v>
      </c>
      <c r="N21" s="3" t="s">
        <v>697</v>
      </c>
      <c r="O21" s="3" t="s">
        <v>698</v>
      </c>
    </row>
    <row r="22" spans="1:15" x14ac:dyDescent="0.25">
      <c r="A22" s="3" t="s">
        <v>86</v>
      </c>
      <c r="B22" s="3" t="s">
        <v>117</v>
      </c>
      <c r="C22" s="3">
        <f>SUM(prb_adultes_202405[[#This Row],[Visuel]:[Autres]])</f>
        <v>67800</v>
      </c>
      <c r="D22">
        <v>770</v>
      </c>
      <c r="E22">
        <v>386</v>
      </c>
      <c r="F22">
        <v>13169</v>
      </c>
      <c r="G22">
        <v>30989</v>
      </c>
      <c r="H22">
        <v>20350</v>
      </c>
      <c r="I22">
        <v>2136</v>
      </c>
      <c r="J22">
        <v>5978</v>
      </c>
      <c r="K22">
        <v>31554</v>
      </c>
      <c r="L22">
        <v>36246</v>
      </c>
      <c r="M22">
        <v>0</v>
      </c>
      <c r="N22" s="3" t="s">
        <v>699</v>
      </c>
      <c r="O22" s="3" t="s">
        <v>700</v>
      </c>
    </row>
    <row r="23" spans="1:15" x14ac:dyDescent="0.25">
      <c r="A23" s="3" t="s">
        <v>120</v>
      </c>
      <c r="B23" s="3" t="s">
        <v>121</v>
      </c>
      <c r="C23" s="3">
        <f>SUM(prb_adultes_202405[[#This Row],[Visuel]:[Autres]])</f>
        <v>7529</v>
      </c>
      <c r="D23">
        <v>79</v>
      </c>
      <c r="E23">
        <v>58</v>
      </c>
      <c r="F23">
        <v>3263</v>
      </c>
      <c r="G23">
        <v>2262</v>
      </c>
      <c r="H23">
        <v>1670</v>
      </c>
      <c r="I23">
        <v>197</v>
      </c>
      <c r="J23">
        <v>668</v>
      </c>
      <c r="K23">
        <v>3277</v>
      </c>
      <c r="L23">
        <v>4252</v>
      </c>
      <c r="M23">
        <v>357</v>
      </c>
      <c r="N23" s="3" t="s">
        <v>701</v>
      </c>
      <c r="O23" s="3" t="s">
        <v>702</v>
      </c>
    </row>
    <row r="24" spans="1:15" x14ac:dyDescent="0.25">
      <c r="A24" s="3" t="s">
        <v>120</v>
      </c>
      <c r="B24" s="3" t="s">
        <v>124</v>
      </c>
      <c r="C24" s="3">
        <f>SUM(prb_adultes_202405[[#This Row],[Visuel]:[Autres]])</f>
        <v>26508</v>
      </c>
      <c r="D24">
        <v>282</v>
      </c>
      <c r="E24">
        <v>170</v>
      </c>
      <c r="F24">
        <v>3885</v>
      </c>
      <c r="G24">
        <v>13158</v>
      </c>
      <c r="H24">
        <v>8464</v>
      </c>
      <c r="I24">
        <v>549</v>
      </c>
      <c r="J24">
        <v>1483</v>
      </c>
      <c r="K24">
        <v>11751</v>
      </c>
      <c r="L24">
        <v>14757</v>
      </c>
      <c r="M24">
        <v>278</v>
      </c>
      <c r="N24" s="3" t="s">
        <v>703</v>
      </c>
      <c r="O24" s="3" t="s">
        <v>704</v>
      </c>
    </row>
    <row r="25" spans="1:15" x14ac:dyDescent="0.25">
      <c r="A25" s="3" t="s">
        <v>120</v>
      </c>
      <c r="B25" s="3" t="s">
        <v>127</v>
      </c>
      <c r="C25" s="3">
        <f>SUM(prb_adultes_202405[[#This Row],[Visuel]:[Autres]])</f>
        <v>14503</v>
      </c>
      <c r="D25">
        <v>182</v>
      </c>
      <c r="E25">
        <v>84</v>
      </c>
      <c r="F25">
        <v>761</v>
      </c>
      <c r="G25">
        <v>8242</v>
      </c>
      <c r="H25">
        <v>4768</v>
      </c>
      <c r="I25">
        <v>466</v>
      </c>
      <c r="J25">
        <v>1258</v>
      </c>
      <c r="K25">
        <v>6913</v>
      </c>
      <c r="L25">
        <v>7590</v>
      </c>
      <c r="M25">
        <v>59</v>
      </c>
      <c r="N25" s="3" t="s">
        <v>705</v>
      </c>
      <c r="O25" s="3" t="s">
        <v>706</v>
      </c>
    </row>
    <row r="26" spans="1:15" x14ac:dyDescent="0.25">
      <c r="A26" s="3" t="s">
        <v>120</v>
      </c>
      <c r="B26" s="3" t="s">
        <v>130</v>
      </c>
      <c r="C26" s="3">
        <f>SUM(prb_adultes_202405[[#This Row],[Visuel]:[Autres]])</f>
        <v>5112</v>
      </c>
      <c r="D26">
        <v>48</v>
      </c>
      <c r="E26">
        <v>23</v>
      </c>
      <c r="F26">
        <v>29</v>
      </c>
      <c r="G26">
        <v>3446</v>
      </c>
      <c r="H26">
        <v>1383</v>
      </c>
      <c r="I26">
        <v>183</v>
      </c>
      <c r="J26">
        <v>569</v>
      </c>
      <c r="K26">
        <v>2547</v>
      </c>
      <c r="L26">
        <v>2565</v>
      </c>
      <c r="M26">
        <v>0</v>
      </c>
      <c r="N26" s="3" t="s">
        <v>707</v>
      </c>
      <c r="O26" s="3" t="s">
        <v>708</v>
      </c>
    </row>
    <row r="27" spans="1:15" x14ac:dyDescent="0.25">
      <c r="A27" s="3" t="s">
        <v>120</v>
      </c>
      <c r="B27" s="3" t="s">
        <v>133</v>
      </c>
      <c r="C27" s="3">
        <f>SUM(prb_adultes_202405[[#This Row],[Visuel]:[Autres]])</f>
        <v>2961</v>
      </c>
      <c r="D27">
        <v>41</v>
      </c>
      <c r="E27">
        <v>15</v>
      </c>
      <c r="F27">
        <v>7</v>
      </c>
      <c r="G27">
        <v>2072</v>
      </c>
      <c r="H27">
        <v>736</v>
      </c>
      <c r="I27">
        <v>90</v>
      </c>
      <c r="J27">
        <v>640</v>
      </c>
      <c r="K27">
        <v>1435</v>
      </c>
      <c r="L27">
        <v>1526</v>
      </c>
      <c r="M27">
        <v>0</v>
      </c>
      <c r="N27" s="3" t="s">
        <v>709</v>
      </c>
      <c r="O27" s="3" t="s">
        <v>710</v>
      </c>
    </row>
    <row r="28" spans="1:15" x14ac:dyDescent="0.25">
      <c r="A28" s="3" t="s">
        <v>120</v>
      </c>
      <c r="B28" s="3" t="s">
        <v>136</v>
      </c>
      <c r="C28" s="3">
        <f>SUM(prb_adultes_202405[[#This Row],[Visuel]:[Autres]])</f>
        <v>26712</v>
      </c>
      <c r="D28">
        <v>240</v>
      </c>
      <c r="E28">
        <v>108</v>
      </c>
      <c r="F28">
        <v>10778</v>
      </c>
      <c r="G28">
        <v>8194</v>
      </c>
      <c r="H28">
        <v>5993</v>
      </c>
      <c r="I28">
        <v>1399</v>
      </c>
      <c r="J28">
        <v>2391</v>
      </c>
      <c r="K28">
        <v>11393</v>
      </c>
      <c r="L28">
        <v>15319</v>
      </c>
      <c r="M28">
        <v>1144</v>
      </c>
      <c r="N28" s="3" t="s">
        <v>711</v>
      </c>
      <c r="O28" s="3" t="s">
        <v>712</v>
      </c>
    </row>
    <row r="29" spans="1:15" x14ac:dyDescent="0.25">
      <c r="A29" s="3" t="s">
        <v>139</v>
      </c>
      <c r="B29" s="3" t="s">
        <v>140</v>
      </c>
      <c r="C29" s="3">
        <f>SUM(prb_adultes_202405[[#This Row],[Visuel]:[Autres]])</f>
        <v>37634</v>
      </c>
      <c r="D29">
        <v>423</v>
      </c>
      <c r="E29">
        <v>250</v>
      </c>
      <c r="F29">
        <v>7511</v>
      </c>
      <c r="G29">
        <v>17317</v>
      </c>
      <c r="H29">
        <v>11278</v>
      </c>
      <c r="I29">
        <v>855</v>
      </c>
      <c r="J29">
        <v>2778</v>
      </c>
      <c r="K29">
        <v>16689</v>
      </c>
      <c r="L29">
        <v>20945</v>
      </c>
      <c r="M29">
        <v>663</v>
      </c>
      <c r="N29" s="3" t="s">
        <v>713</v>
      </c>
      <c r="O29" s="3" t="s">
        <v>714</v>
      </c>
    </row>
    <row r="30" spans="1:15" x14ac:dyDescent="0.25">
      <c r="A30" s="3" t="s">
        <v>139</v>
      </c>
      <c r="B30" s="3" t="s">
        <v>143</v>
      </c>
      <c r="C30" s="3">
        <f>SUM(prb_adultes_202405[[#This Row],[Visuel]:[Autres]])</f>
        <v>9717</v>
      </c>
      <c r="D30">
        <v>110</v>
      </c>
      <c r="E30">
        <v>51</v>
      </c>
      <c r="F30">
        <v>314</v>
      </c>
      <c r="G30">
        <v>6020</v>
      </c>
      <c r="H30">
        <v>2918</v>
      </c>
      <c r="I30">
        <v>304</v>
      </c>
      <c r="J30">
        <v>667</v>
      </c>
      <c r="K30">
        <v>4670</v>
      </c>
      <c r="L30">
        <v>5047</v>
      </c>
      <c r="M30">
        <v>28</v>
      </c>
      <c r="N30" s="3" t="s">
        <v>715</v>
      </c>
      <c r="O30" s="3" t="s">
        <v>716</v>
      </c>
    </row>
    <row r="31" spans="1:15" x14ac:dyDescent="0.25">
      <c r="A31" s="3" t="s">
        <v>139</v>
      </c>
      <c r="B31" s="3" t="s">
        <v>146</v>
      </c>
      <c r="C31" s="3">
        <f>SUM(prb_adultes_202405[[#This Row],[Visuel]:[Autres]])</f>
        <v>2794</v>
      </c>
      <c r="D31">
        <v>23</v>
      </c>
      <c r="E31">
        <v>12</v>
      </c>
      <c r="F31">
        <v>79</v>
      </c>
      <c r="G31">
        <v>1498</v>
      </c>
      <c r="H31">
        <v>1080</v>
      </c>
      <c r="I31">
        <v>102</v>
      </c>
      <c r="J31">
        <v>105</v>
      </c>
      <c r="K31">
        <v>1360</v>
      </c>
      <c r="L31">
        <v>1434</v>
      </c>
      <c r="M31">
        <v>3</v>
      </c>
      <c r="N31" s="3" t="s">
        <v>717</v>
      </c>
      <c r="O31" s="3" t="s">
        <v>718</v>
      </c>
    </row>
    <row r="32" spans="1:15" x14ac:dyDescent="0.25">
      <c r="A32" s="3" t="s">
        <v>139</v>
      </c>
      <c r="B32" s="3" t="s">
        <v>149</v>
      </c>
      <c r="C32" s="3">
        <f>SUM(prb_adultes_202405[[#This Row],[Visuel]:[Autres]])</f>
        <v>260</v>
      </c>
      <c r="D32">
        <v>3</v>
      </c>
      <c r="E32">
        <v>4</v>
      </c>
      <c r="F32">
        <v>12</v>
      </c>
      <c r="G32">
        <v>139</v>
      </c>
      <c r="H32">
        <v>98</v>
      </c>
      <c r="I32">
        <v>4</v>
      </c>
      <c r="J32">
        <v>17</v>
      </c>
      <c r="K32">
        <v>101</v>
      </c>
      <c r="L32">
        <v>159</v>
      </c>
      <c r="M32">
        <v>0</v>
      </c>
      <c r="N32" s="3" t="s">
        <v>719</v>
      </c>
      <c r="O32" s="3" t="s">
        <v>720</v>
      </c>
    </row>
    <row r="33" spans="1:15" x14ac:dyDescent="0.25">
      <c r="A33" s="3" t="s">
        <v>139</v>
      </c>
      <c r="B33" s="3" t="s">
        <v>152</v>
      </c>
      <c r="C33" s="3">
        <f>SUM(prb_adultes_202405[[#This Row],[Visuel]:[Autres]])</f>
        <v>738</v>
      </c>
      <c r="D33">
        <v>8</v>
      </c>
      <c r="E33">
        <v>4</v>
      </c>
      <c r="F33">
        <v>0</v>
      </c>
      <c r="G33">
        <v>438</v>
      </c>
      <c r="H33">
        <v>253</v>
      </c>
      <c r="I33">
        <v>35</v>
      </c>
      <c r="J33">
        <v>69</v>
      </c>
      <c r="K33">
        <v>382</v>
      </c>
      <c r="L33">
        <v>356</v>
      </c>
      <c r="M33">
        <v>0</v>
      </c>
      <c r="N33" s="3" t="s">
        <v>721</v>
      </c>
      <c r="O33" s="3" t="s">
        <v>722</v>
      </c>
    </row>
    <row r="34" spans="1:15" x14ac:dyDescent="0.25">
      <c r="A34" s="3" t="s">
        <v>139</v>
      </c>
      <c r="B34" s="3" t="s">
        <v>155</v>
      </c>
      <c r="C34" s="3">
        <f>SUM(prb_adultes_202405[[#This Row],[Visuel]:[Autres]])</f>
        <v>969</v>
      </c>
      <c r="D34">
        <v>8</v>
      </c>
      <c r="E34">
        <v>3</v>
      </c>
      <c r="F34">
        <v>6</v>
      </c>
      <c r="G34">
        <v>730</v>
      </c>
      <c r="H34">
        <v>202</v>
      </c>
      <c r="I34">
        <v>20</v>
      </c>
      <c r="J34">
        <v>107</v>
      </c>
      <c r="K34">
        <v>468</v>
      </c>
      <c r="L34">
        <v>501</v>
      </c>
      <c r="M34">
        <v>0</v>
      </c>
      <c r="N34" s="3" t="s">
        <v>723</v>
      </c>
      <c r="O34" s="3" t="s">
        <v>724</v>
      </c>
    </row>
    <row r="35" spans="1:15" x14ac:dyDescent="0.25">
      <c r="A35" s="3" t="s">
        <v>139</v>
      </c>
      <c r="B35" s="3" t="s">
        <v>158</v>
      </c>
      <c r="C35" s="3">
        <f>SUM(prb_adultes_202405[[#This Row],[Visuel]:[Autres]])</f>
        <v>1096</v>
      </c>
      <c r="D35">
        <v>8</v>
      </c>
      <c r="E35">
        <v>9</v>
      </c>
      <c r="F35">
        <v>5</v>
      </c>
      <c r="G35">
        <v>731</v>
      </c>
      <c r="H35">
        <v>300</v>
      </c>
      <c r="I35">
        <v>43</v>
      </c>
      <c r="J35">
        <v>96</v>
      </c>
      <c r="K35">
        <v>588</v>
      </c>
      <c r="L35">
        <v>508</v>
      </c>
      <c r="M35">
        <v>0</v>
      </c>
      <c r="N35" s="3" t="s">
        <v>725</v>
      </c>
      <c r="O35" s="3" t="s">
        <v>726</v>
      </c>
    </row>
    <row r="36" spans="1:15" x14ac:dyDescent="0.25">
      <c r="A36" s="3" t="s">
        <v>139</v>
      </c>
      <c r="B36" s="3" t="s">
        <v>161</v>
      </c>
      <c r="C36" s="3">
        <f>SUM(prb_adultes_202405[[#This Row],[Visuel]:[Autres]])</f>
        <v>348</v>
      </c>
      <c r="D36">
        <v>2</v>
      </c>
      <c r="E36">
        <v>1</v>
      </c>
      <c r="F36">
        <v>0</v>
      </c>
      <c r="G36">
        <v>247</v>
      </c>
      <c r="H36">
        <v>86</v>
      </c>
      <c r="I36">
        <v>12</v>
      </c>
      <c r="J36">
        <v>57</v>
      </c>
      <c r="K36">
        <v>178</v>
      </c>
      <c r="L36">
        <v>170</v>
      </c>
      <c r="M36">
        <v>0</v>
      </c>
      <c r="N36" s="3" t="s">
        <v>727</v>
      </c>
      <c r="O36" s="3" t="s">
        <v>728</v>
      </c>
    </row>
    <row r="37" spans="1:15" x14ac:dyDescent="0.25">
      <c r="A37" s="3" t="s">
        <v>139</v>
      </c>
      <c r="B37" s="3" t="s">
        <v>164</v>
      </c>
      <c r="C37" s="3">
        <f>SUM(prb_adultes_202405[[#This Row],[Visuel]:[Autres]])</f>
        <v>1158</v>
      </c>
      <c r="D37">
        <v>12</v>
      </c>
      <c r="E37">
        <v>5</v>
      </c>
      <c r="F37">
        <v>4</v>
      </c>
      <c r="G37">
        <v>830</v>
      </c>
      <c r="H37">
        <v>265</v>
      </c>
      <c r="I37">
        <v>42</v>
      </c>
      <c r="J37">
        <v>233</v>
      </c>
      <c r="K37">
        <v>594</v>
      </c>
      <c r="L37">
        <v>564</v>
      </c>
      <c r="M37">
        <v>0</v>
      </c>
      <c r="N37" s="3" t="s">
        <v>729</v>
      </c>
      <c r="O37" s="3" t="s">
        <v>730</v>
      </c>
    </row>
    <row r="38" spans="1:15" x14ac:dyDescent="0.25">
      <c r="A38" s="3" t="s">
        <v>139</v>
      </c>
      <c r="B38" s="3" t="s">
        <v>167</v>
      </c>
      <c r="C38" s="3">
        <f>SUM(prb_adultes_202405[[#This Row],[Visuel]:[Autres]])</f>
        <v>210</v>
      </c>
      <c r="D38">
        <v>6</v>
      </c>
      <c r="E38">
        <v>2</v>
      </c>
      <c r="F38">
        <v>0</v>
      </c>
      <c r="G38">
        <v>135</v>
      </c>
      <c r="H38">
        <v>57</v>
      </c>
      <c r="I38">
        <v>10</v>
      </c>
      <c r="J38">
        <v>58</v>
      </c>
      <c r="K38">
        <v>106</v>
      </c>
      <c r="L38">
        <v>104</v>
      </c>
      <c r="M38">
        <v>0</v>
      </c>
      <c r="N38" s="3" t="s">
        <v>731</v>
      </c>
      <c r="O38" s="3" t="s">
        <v>732</v>
      </c>
    </row>
    <row r="39" spans="1:15" x14ac:dyDescent="0.25">
      <c r="A39" s="3" t="s">
        <v>139</v>
      </c>
      <c r="B39" s="3" t="s">
        <v>170</v>
      </c>
      <c r="C39" s="3">
        <f>SUM(prb_adultes_202405[[#This Row],[Visuel]:[Autres]])</f>
        <v>28401</v>
      </c>
      <c r="D39">
        <v>269</v>
      </c>
      <c r="E39">
        <v>117</v>
      </c>
      <c r="F39">
        <v>10792</v>
      </c>
      <c r="G39">
        <v>9289</v>
      </c>
      <c r="H39">
        <v>6477</v>
      </c>
      <c r="I39">
        <v>1457</v>
      </c>
      <c r="J39">
        <v>2822</v>
      </c>
      <c r="K39">
        <v>12180</v>
      </c>
      <c r="L39">
        <v>16221</v>
      </c>
      <c r="M39">
        <v>1144</v>
      </c>
      <c r="N39" s="3" t="s">
        <v>733</v>
      </c>
      <c r="O39" s="3" t="s">
        <v>734</v>
      </c>
    </row>
    <row r="40" spans="1:15" x14ac:dyDescent="0.25">
      <c r="A40" s="3" t="s">
        <v>173</v>
      </c>
      <c r="B40" s="3" t="s">
        <v>174</v>
      </c>
      <c r="C40" s="3">
        <f>SUM(prb_adultes_202405[[#This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4</v>
      </c>
      <c r="L40">
        <v>2</v>
      </c>
      <c r="M40">
        <v>6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SUM(prb_adultes_202405[[#This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4</v>
      </c>
      <c r="K41">
        <v>23</v>
      </c>
      <c r="L41">
        <v>22</v>
      </c>
      <c r="M41">
        <v>38</v>
      </c>
      <c r="N41" s="3" t="s">
        <v>736</v>
      </c>
      <c r="O41" s="3" t="s">
        <v>737</v>
      </c>
    </row>
    <row r="42" spans="1:15" x14ac:dyDescent="0.25">
      <c r="A42" s="3" t="s">
        <v>173</v>
      </c>
      <c r="B42" s="3" t="s">
        <v>180</v>
      </c>
      <c r="C42" s="3">
        <f>SUM(prb_adultes_202405[[#This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52</v>
      </c>
      <c r="N42" s="3" t="s">
        <v>738</v>
      </c>
      <c r="O42" s="3" t="s">
        <v>739</v>
      </c>
    </row>
    <row r="43" spans="1:15" x14ac:dyDescent="0.25">
      <c r="A43" s="3" t="s">
        <v>173</v>
      </c>
      <c r="B43" s="3" t="s">
        <v>183</v>
      </c>
      <c r="C43" s="3">
        <f>SUM(prb_adultes_202405[[#This Row],[Visuel]:[Autres]])</f>
        <v>133</v>
      </c>
      <c r="D43">
        <v>0</v>
      </c>
      <c r="E43">
        <v>0</v>
      </c>
      <c r="F43">
        <v>0</v>
      </c>
      <c r="G43">
        <v>1</v>
      </c>
      <c r="H43">
        <v>1</v>
      </c>
      <c r="I43">
        <v>131</v>
      </c>
      <c r="J43">
        <v>7</v>
      </c>
      <c r="K43">
        <v>49</v>
      </c>
      <c r="L43">
        <v>84</v>
      </c>
      <c r="M43">
        <v>102</v>
      </c>
      <c r="N43" s="3" t="s">
        <v>740</v>
      </c>
      <c r="O43" s="3" t="s">
        <v>741</v>
      </c>
    </row>
    <row r="44" spans="1:15" x14ac:dyDescent="0.25">
      <c r="A44" s="3" t="s">
        <v>173</v>
      </c>
      <c r="B44" s="3" t="s">
        <v>186</v>
      </c>
      <c r="C44" s="3">
        <f>SUM(prb_adultes_202405[[#This Row],[Visuel]:[Autres]])</f>
        <v>337</v>
      </c>
      <c r="D44">
        <v>1</v>
      </c>
      <c r="E44">
        <v>1</v>
      </c>
      <c r="F44">
        <v>5</v>
      </c>
      <c r="G44">
        <v>19</v>
      </c>
      <c r="H44">
        <v>23</v>
      </c>
      <c r="I44">
        <v>288</v>
      </c>
      <c r="J44">
        <v>30</v>
      </c>
      <c r="K44">
        <v>154</v>
      </c>
      <c r="L44">
        <v>183</v>
      </c>
      <c r="M44">
        <v>218</v>
      </c>
      <c r="N44" s="3" t="s">
        <v>742</v>
      </c>
      <c r="O44" s="3" t="s">
        <v>743</v>
      </c>
    </row>
    <row r="45" spans="1:15" x14ac:dyDescent="0.25">
      <c r="A45" s="3" t="s">
        <v>173</v>
      </c>
      <c r="B45" s="3" t="s">
        <v>189</v>
      </c>
      <c r="C45" s="3">
        <f>SUM(prb_adultes_202405[[#This Row],[Visuel]:[Autres]])</f>
        <v>9113</v>
      </c>
      <c r="D45">
        <v>96</v>
      </c>
      <c r="E45">
        <v>53</v>
      </c>
      <c r="F45">
        <v>2112</v>
      </c>
      <c r="G45">
        <v>3961</v>
      </c>
      <c r="H45">
        <v>2251</v>
      </c>
      <c r="I45">
        <v>640</v>
      </c>
      <c r="J45">
        <v>1273</v>
      </c>
      <c r="K45">
        <v>3612</v>
      </c>
      <c r="L45">
        <v>5501</v>
      </c>
      <c r="M45">
        <v>1422</v>
      </c>
      <c r="N45" s="3" t="s">
        <v>744</v>
      </c>
      <c r="O45" s="3" t="s">
        <v>745</v>
      </c>
    </row>
    <row r="46" spans="1:15" x14ac:dyDescent="0.25">
      <c r="A46" s="3" t="s">
        <v>173</v>
      </c>
      <c r="B46" s="3" t="s">
        <v>192</v>
      </c>
      <c r="C46" s="3">
        <f>SUM(prb_adultes_202405[[#This Row],[Visuel]:[Autres]])</f>
        <v>73626</v>
      </c>
      <c r="D46">
        <v>775</v>
      </c>
      <c r="E46">
        <v>404</v>
      </c>
      <c r="F46">
        <v>16606</v>
      </c>
      <c r="G46">
        <v>33393</v>
      </c>
      <c r="H46">
        <v>20739</v>
      </c>
      <c r="I46">
        <v>1709</v>
      </c>
      <c r="J46">
        <v>5693</v>
      </c>
      <c r="K46">
        <v>33451</v>
      </c>
      <c r="L46">
        <v>40175</v>
      </c>
      <c r="M46">
        <v>0</v>
      </c>
      <c r="N46" s="3" t="s">
        <v>746</v>
      </c>
      <c r="O46" s="3" t="s">
        <v>747</v>
      </c>
    </row>
    <row r="47" spans="1:15" x14ac:dyDescent="0.25">
      <c r="A47" s="3" t="s">
        <v>195</v>
      </c>
      <c r="B47" s="3" t="s">
        <v>53</v>
      </c>
      <c r="C47" s="3">
        <f>SUM(prb_adultes_202405[[#This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141</v>
      </c>
      <c r="K47">
        <v>374</v>
      </c>
      <c r="L47">
        <v>498</v>
      </c>
      <c r="M47">
        <v>9</v>
      </c>
      <c r="N47" s="3" t="s">
        <v>748</v>
      </c>
      <c r="O47" s="3" t="s">
        <v>749</v>
      </c>
    </row>
    <row r="48" spans="1:15" x14ac:dyDescent="0.25">
      <c r="A48" s="3" t="s">
        <v>195</v>
      </c>
      <c r="B48" s="3" t="s">
        <v>198</v>
      </c>
      <c r="C48" s="3">
        <f>SUM(prb_adultes_202405[[#This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237</v>
      </c>
      <c r="L48">
        <v>221</v>
      </c>
      <c r="M48">
        <v>4</v>
      </c>
      <c r="N48" s="3" t="s">
        <v>750</v>
      </c>
      <c r="O48" s="3" t="s">
        <v>751</v>
      </c>
    </row>
    <row r="49" spans="1:15" x14ac:dyDescent="0.25">
      <c r="A49" s="3" t="s">
        <v>195</v>
      </c>
      <c r="B49" s="3" t="s">
        <v>201</v>
      </c>
      <c r="C49" s="3">
        <f>SUM(prb_adultes_202405[[#This Row],[Visuel]:[Autres]])</f>
        <v>18723</v>
      </c>
      <c r="D49">
        <v>0</v>
      </c>
      <c r="E49">
        <v>0</v>
      </c>
      <c r="F49">
        <v>18723</v>
      </c>
      <c r="G49">
        <v>0</v>
      </c>
      <c r="H49">
        <v>0</v>
      </c>
      <c r="I49">
        <v>0</v>
      </c>
      <c r="J49">
        <v>898</v>
      </c>
      <c r="K49">
        <v>8678</v>
      </c>
      <c r="L49">
        <v>10045</v>
      </c>
      <c r="M49">
        <v>444</v>
      </c>
      <c r="N49" s="3" t="s">
        <v>752</v>
      </c>
      <c r="O49" s="3" t="s">
        <v>753</v>
      </c>
    </row>
    <row r="50" spans="1:15" x14ac:dyDescent="0.25">
      <c r="A50" s="3" t="s">
        <v>195</v>
      </c>
      <c r="B50" s="3" t="s">
        <v>204</v>
      </c>
      <c r="C50" s="3">
        <f>SUM(prb_adultes_202405[[#This Row],[Visuel]:[Autres]])</f>
        <v>37374</v>
      </c>
      <c r="D50">
        <v>0</v>
      </c>
      <c r="E50">
        <v>0</v>
      </c>
      <c r="F50">
        <v>0</v>
      </c>
      <c r="G50">
        <v>37374</v>
      </c>
      <c r="H50">
        <v>0</v>
      </c>
      <c r="I50">
        <v>0</v>
      </c>
      <c r="J50">
        <v>3314</v>
      </c>
      <c r="K50">
        <v>15165</v>
      </c>
      <c r="L50">
        <v>22209</v>
      </c>
      <c r="M50">
        <v>621</v>
      </c>
      <c r="N50" s="3" t="s">
        <v>754</v>
      </c>
      <c r="O50" s="3" t="s">
        <v>755</v>
      </c>
    </row>
    <row r="51" spans="1:15" x14ac:dyDescent="0.25">
      <c r="A51" s="3" t="s">
        <v>195</v>
      </c>
      <c r="B51" s="3" t="s">
        <v>57</v>
      </c>
      <c r="C51" s="3">
        <f>SUM(prb_adultes_202405[[#This Row],[Visuel]:[Autres]])</f>
        <v>23014</v>
      </c>
      <c r="D51">
        <v>0</v>
      </c>
      <c r="E51">
        <v>0</v>
      </c>
      <c r="F51">
        <v>0</v>
      </c>
      <c r="G51">
        <v>0</v>
      </c>
      <c r="H51">
        <v>23014</v>
      </c>
      <c r="I51">
        <v>0</v>
      </c>
      <c r="J51">
        <v>2361</v>
      </c>
      <c r="K51">
        <v>11556</v>
      </c>
      <c r="L51">
        <v>11458</v>
      </c>
      <c r="M51">
        <v>172</v>
      </c>
      <c r="N51" s="3" t="s">
        <v>756</v>
      </c>
      <c r="O51" s="3" t="s">
        <v>757</v>
      </c>
    </row>
    <row r="52" spans="1:15" x14ac:dyDescent="0.25">
      <c r="A52" s="3" t="s">
        <v>195</v>
      </c>
      <c r="B52" s="3" t="s">
        <v>58</v>
      </c>
      <c r="C52" s="3">
        <f>SUM(prb_adultes_202405[[#This Row],[Visuel]:[Autres]])</f>
        <v>2884</v>
      </c>
      <c r="D52">
        <v>0</v>
      </c>
      <c r="E52">
        <v>0</v>
      </c>
      <c r="F52">
        <v>0</v>
      </c>
      <c r="G52">
        <v>0</v>
      </c>
      <c r="H52">
        <v>0</v>
      </c>
      <c r="I52">
        <v>2884</v>
      </c>
      <c r="J52">
        <v>218</v>
      </c>
      <c r="K52">
        <v>1306</v>
      </c>
      <c r="L52">
        <v>1578</v>
      </c>
      <c r="M52">
        <v>588</v>
      </c>
      <c r="N52" s="3" t="s">
        <v>758</v>
      </c>
      <c r="O52" s="3" t="s">
        <v>759</v>
      </c>
    </row>
    <row r="53" spans="1:15" x14ac:dyDescent="0.25">
      <c r="A53" s="3" t="s">
        <v>13</v>
      </c>
      <c r="B53" s="3" t="s">
        <v>14</v>
      </c>
      <c r="C53" s="3">
        <f>SUM(prb_adultes_202405[[#This Row],[Visuel]:[Autres]])</f>
        <v>2667</v>
      </c>
      <c r="D53">
        <v>17</v>
      </c>
      <c r="E53">
        <v>9</v>
      </c>
      <c r="F53">
        <v>700</v>
      </c>
      <c r="G53">
        <v>1110</v>
      </c>
      <c r="H53">
        <v>745</v>
      </c>
      <c r="I53">
        <v>86</v>
      </c>
      <c r="J53">
        <v>14</v>
      </c>
      <c r="K53">
        <v>1160</v>
      </c>
      <c r="L53">
        <v>1507</v>
      </c>
      <c r="M53">
        <v>57</v>
      </c>
      <c r="N53" s="3" t="s">
        <v>760</v>
      </c>
      <c r="O53" s="3" t="s">
        <v>761</v>
      </c>
    </row>
    <row r="54" spans="1:15" x14ac:dyDescent="0.25">
      <c r="A54" s="3" t="s">
        <v>13</v>
      </c>
      <c r="B54" s="3" t="s">
        <v>15</v>
      </c>
      <c r="C54" s="3">
        <f>SUM(prb_adultes_202405[[#This Row],[Visuel]:[Autres]])</f>
        <v>3294</v>
      </c>
      <c r="D54">
        <v>29</v>
      </c>
      <c r="E54">
        <v>17</v>
      </c>
      <c r="F54">
        <v>845</v>
      </c>
      <c r="G54">
        <v>1303</v>
      </c>
      <c r="H54">
        <v>986</v>
      </c>
      <c r="I54">
        <v>114</v>
      </c>
      <c r="J54">
        <v>23</v>
      </c>
      <c r="K54">
        <v>1530</v>
      </c>
      <c r="L54">
        <v>1764</v>
      </c>
      <c r="M54">
        <v>73</v>
      </c>
      <c r="N54" s="3" t="s">
        <v>762</v>
      </c>
      <c r="O54" s="3" t="s">
        <v>763</v>
      </c>
    </row>
    <row r="55" spans="1:15" x14ac:dyDescent="0.25">
      <c r="A55" s="3" t="s">
        <v>13</v>
      </c>
      <c r="B55" s="3" t="s">
        <v>16</v>
      </c>
      <c r="C55" s="3">
        <f>SUM(prb_adultes_202405[[#This Row],[Visuel]:[Autres]])</f>
        <v>6736</v>
      </c>
      <c r="D55">
        <v>70</v>
      </c>
      <c r="E55">
        <v>27</v>
      </c>
      <c r="F55">
        <v>1439</v>
      </c>
      <c r="G55">
        <v>3359</v>
      </c>
      <c r="H55">
        <v>1593</v>
      </c>
      <c r="I55">
        <v>248</v>
      </c>
      <c r="J55">
        <v>228</v>
      </c>
      <c r="K55">
        <v>2918</v>
      </c>
      <c r="L55">
        <v>3818</v>
      </c>
      <c r="M55">
        <v>125</v>
      </c>
      <c r="N55" s="3" t="s">
        <v>764</v>
      </c>
      <c r="O55" s="3" t="s">
        <v>765</v>
      </c>
    </row>
    <row r="56" spans="1:15" x14ac:dyDescent="0.25">
      <c r="A56" s="3" t="s">
        <v>13</v>
      </c>
      <c r="B56" s="3" t="s">
        <v>17</v>
      </c>
      <c r="C56" s="3">
        <f>SUM(prb_adultes_202405[[#This Row],[Visuel]:[Autres]])</f>
        <v>4012</v>
      </c>
      <c r="D56">
        <v>35</v>
      </c>
      <c r="E56">
        <v>19</v>
      </c>
      <c r="F56">
        <v>947</v>
      </c>
      <c r="G56">
        <v>1818</v>
      </c>
      <c r="H56">
        <v>1079</v>
      </c>
      <c r="I56">
        <v>114</v>
      </c>
      <c r="J56">
        <v>70</v>
      </c>
      <c r="K56">
        <v>1845</v>
      </c>
      <c r="L56">
        <v>2167</v>
      </c>
      <c r="M56">
        <v>64</v>
      </c>
      <c r="N56" s="3" t="s">
        <v>766</v>
      </c>
      <c r="O56" s="3" t="s">
        <v>767</v>
      </c>
    </row>
    <row r="57" spans="1:15" x14ac:dyDescent="0.25">
      <c r="A57" s="3" t="s">
        <v>13</v>
      </c>
      <c r="B57" s="3" t="s">
        <v>18</v>
      </c>
      <c r="C57" s="3">
        <f>SUM(prb_adultes_202405[[#This Row],[Visuel]:[Autres]])</f>
        <v>6078</v>
      </c>
      <c r="D57">
        <v>58</v>
      </c>
      <c r="E57">
        <v>31</v>
      </c>
      <c r="F57">
        <v>1522</v>
      </c>
      <c r="G57">
        <v>2604</v>
      </c>
      <c r="H57">
        <v>1636</v>
      </c>
      <c r="I57">
        <v>227</v>
      </c>
      <c r="J57">
        <v>235</v>
      </c>
      <c r="K57">
        <v>2712</v>
      </c>
      <c r="L57">
        <v>3366</v>
      </c>
      <c r="M57">
        <v>123</v>
      </c>
      <c r="N57" s="3" t="s">
        <v>768</v>
      </c>
      <c r="O57" s="3" t="s">
        <v>769</v>
      </c>
    </row>
    <row r="58" spans="1:15" x14ac:dyDescent="0.25">
      <c r="A58" s="3" t="s">
        <v>13</v>
      </c>
      <c r="B58" s="3" t="s">
        <v>19</v>
      </c>
      <c r="C58" s="3">
        <f>SUM(prb_adultes_202405[[#This Row],[Visuel]:[Autres]])</f>
        <v>20528</v>
      </c>
      <c r="D58">
        <v>230</v>
      </c>
      <c r="E58">
        <v>141</v>
      </c>
      <c r="F58">
        <v>3491</v>
      </c>
      <c r="G58">
        <v>10429</v>
      </c>
      <c r="H58">
        <v>5596</v>
      </c>
      <c r="I58">
        <v>641</v>
      </c>
      <c r="J58">
        <v>4488</v>
      </c>
      <c r="K58">
        <v>8812</v>
      </c>
      <c r="L58">
        <v>11716</v>
      </c>
      <c r="M58">
        <v>380</v>
      </c>
      <c r="N58" s="3" t="s">
        <v>770</v>
      </c>
      <c r="O58" s="3" t="s">
        <v>771</v>
      </c>
    </row>
    <row r="59" spans="1:15" x14ac:dyDescent="0.25">
      <c r="A59" s="3" t="s">
        <v>13</v>
      </c>
      <c r="B59" s="3" t="s">
        <v>20</v>
      </c>
      <c r="C59" s="3">
        <f>SUM(prb_adultes_202405[[#This Row],[Visuel]:[Autres]])</f>
        <v>3941</v>
      </c>
      <c r="D59">
        <v>45</v>
      </c>
      <c r="E59">
        <v>22</v>
      </c>
      <c r="F59">
        <v>889</v>
      </c>
      <c r="G59">
        <v>1700</v>
      </c>
      <c r="H59">
        <v>1109</v>
      </c>
      <c r="I59">
        <v>176</v>
      </c>
      <c r="J59">
        <v>192</v>
      </c>
      <c r="K59">
        <v>1837</v>
      </c>
      <c r="L59">
        <v>2104</v>
      </c>
      <c r="M59">
        <v>81</v>
      </c>
      <c r="N59" s="3" t="s">
        <v>772</v>
      </c>
      <c r="O59" s="3" t="s">
        <v>773</v>
      </c>
    </row>
    <row r="60" spans="1:15" x14ac:dyDescent="0.25">
      <c r="A60" s="3" t="s">
        <v>13</v>
      </c>
      <c r="B60" s="3" t="s">
        <v>21</v>
      </c>
      <c r="C60" s="3">
        <f>SUM(prb_adultes_202405[[#This Row],[Visuel]:[Autres]])</f>
        <v>1483</v>
      </c>
      <c r="D60">
        <v>17</v>
      </c>
      <c r="E60">
        <v>8</v>
      </c>
      <c r="F60">
        <v>419</v>
      </c>
      <c r="G60">
        <v>546</v>
      </c>
      <c r="H60">
        <v>429</v>
      </c>
      <c r="I60">
        <v>64</v>
      </c>
      <c r="J60">
        <v>8</v>
      </c>
      <c r="K60">
        <v>692</v>
      </c>
      <c r="L60">
        <v>791</v>
      </c>
      <c r="M60">
        <v>32</v>
      </c>
      <c r="N60" s="3" t="s">
        <v>774</v>
      </c>
      <c r="O60" s="3" t="s">
        <v>775</v>
      </c>
    </row>
    <row r="61" spans="1:15" x14ac:dyDescent="0.25">
      <c r="A61" s="3" t="s">
        <v>13</v>
      </c>
      <c r="B61" s="3" t="s">
        <v>22</v>
      </c>
      <c r="C61" s="3">
        <f>SUM(prb_adultes_202405[[#This Row],[Visuel]:[Autres]])</f>
        <v>813</v>
      </c>
      <c r="D61">
        <v>11</v>
      </c>
      <c r="E61">
        <v>5</v>
      </c>
      <c r="F61">
        <v>226</v>
      </c>
      <c r="G61">
        <v>315</v>
      </c>
      <c r="H61">
        <v>228</v>
      </c>
      <c r="I61">
        <v>28</v>
      </c>
      <c r="J61">
        <v>7</v>
      </c>
      <c r="K61">
        <v>353</v>
      </c>
      <c r="L61">
        <v>460</v>
      </c>
      <c r="M61">
        <v>13</v>
      </c>
      <c r="N61" s="3" t="s">
        <v>776</v>
      </c>
      <c r="O61" s="3" t="s">
        <v>777</v>
      </c>
    </row>
    <row r="62" spans="1:15" x14ac:dyDescent="0.25">
      <c r="A62" s="3" t="s">
        <v>13</v>
      </c>
      <c r="B62" s="3" t="s">
        <v>23</v>
      </c>
      <c r="C62" s="3">
        <f>SUM(prb_adultes_202405[[#This Row],[Visuel]:[Autres]])</f>
        <v>222</v>
      </c>
      <c r="D62">
        <v>3</v>
      </c>
      <c r="E62">
        <v>0</v>
      </c>
      <c r="F62">
        <v>44</v>
      </c>
      <c r="G62">
        <v>95</v>
      </c>
      <c r="H62">
        <v>66</v>
      </c>
      <c r="I62">
        <v>14</v>
      </c>
      <c r="J62">
        <v>1</v>
      </c>
      <c r="K62">
        <v>89</v>
      </c>
      <c r="L62">
        <v>133</v>
      </c>
      <c r="M62">
        <v>4</v>
      </c>
      <c r="N62" s="3" t="s">
        <v>778</v>
      </c>
      <c r="O62" s="3" t="s">
        <v>779</v>
      </c>
    </row>
    <row r="63" spans="1:15" x14ac:dyDescent="0.25">
      <c r="A63" s="3" t="s">
        <v>13</v>
      </c>
      <c r="B63" s="3" t="s">
        <v>24</v>
      </c>
      <c r="C63" s="3">
        <f>SUM(prb_adultes_202405[[#This Row],[Visuel]:[Autres]])</f>
        <v>1463</v>
      </c>
      <c r="D63">
        <v>20</v>
      </c>
      <c r="E63">
        <v>8</v>
      </c>
      <c r="F63">
        <v>376</v>
      </c>
      <c r="G63">
        <v>527</v>
      </c>
      <c r="H63">
        <v>477</v>
      </c>
      <c r="I63">
        <v>55</v>
      </c>
      <c r="J63">
        <v>10</v>
      </c>
      <c r="K63">
        <v>669</v>
      </c>
      <c r="L63">
        <v>794</v>
      </c>
      <c r="M63">
        <v>25</v>
      </c>
      <c r="N63" s="3" t="s">
        <v>780</v>
      </c>
      <c r="O63" s="3" t="s">
        <v>781</v>
      </c>
    </row>
    <row r="64" spans="1:15" x14ac:dyDescent="0.25">
      <c r="A64" s="3" t="s">
        <v>13</v>
      </c>
      <c r="B64" s="3" t="s">
        <v>25</v>
      </c>
      <c r="C64" s="3">
        <f>SUM(prb_adultes_202405[[#This Row],[Visuel]:[Autres]])</f>
        <v>3767</v>
      </c>
      <c r="D64">
        <v>32</v>
      </c>
      <c r="E64">
        <v>16</v>
      </c>
      <c r="F64">
        <v>1078</v>
      </c>
      <c r="G64">
        <v>1515</v>
      </c>
      <c r="H64">
        <v>971</v>
      </c>
      <c r="I64">
        <v>155</v>
      </c>
      <c r="J64">
        <v>41</v>
      </c>
      <c r="K64">
        <v>1707</v>
      </c>
      <c r="L64">
        <v>2060</v>
      </c>
      <c r="M64">
        <v>89</v>
      </c>
      <c r="N64" s="3" t="s">
        <v>782</v>
      </c>
      <c r="O64" s="3" t="s">
        <v>783</v>
      </c>
    </row>
    <row r="65" spans="1:15" x14ac:dyDescent="0.25">
      <c r="A65" s="3" t="s">
        <v>13</v>
      </c>
      <c r="B65" s="3" t="s">
        <v>26</v>
      </c>
      <c r="C65" s="3">
        <f>SUM(prb_adultes_202405[[#This Row],[Visuel]:[Autres]])</f>
        <v>3137</v>
      </c>
      <c r="D65">
        <v>40</v>
      </c>
      <c r="E65">
        <v>24</v>
      </c>
      <c r="F65">
        <v>757</v>
      </c>
      <c r="G65">
        <v>1305</v>
      </c>
      <c r="H65">
        <v>904</v>
      </c>
      <c r="I65">
        <v>107</v>
      </c>
      <c r="J65">
        <v>668</v>
      </c>
      <c r="K65">
        <v>1442</v>
      </c>
      <c r="L65">
        <v>1695</v>
      </c>
      <c r="M65">
        <v>112</v>
      </c>
      <c r="N65" s="3" t="s">
        <v>784</v>
      </c>
      <c r="O65" s="3" t="s">
        <v>785</v>
      </c>
    </row>
    <row r="66" spans="1:15" x14ac:dyDescent="0.25">
      <c r="A66" s="3" t="s">
        <v>13</v>
      </c>
      <c r="B66" s="3" t="s">
        <v>27</v>
      </c>
      <c r="C66" s="3">
        <f>SUM(prb_adultes_202405[[#This Row],[Visuel]:[Autres]])</f>
        <v>4639</v>
      </c>
      <c r="D66">
        <v>48</v>
      </c>
      <c r="E66">
        <v>22</v>
      </c>
      <c r="F66">
        <v>1143</v>
      </c>
      <c r="G66">
        <v>1827</v>
      </c>
      <c r="H66">
        <v>1399</v>
      </c>
      <c r="I66">
        <v>200</v>
      </c>
      <c r="J66">
        <v>133</v>
      </c>
      <c r="K66">
        <v>2107</v>
      </c>
      <c r="L66">
        <v>2532</v>
      </c>
      <c r="M66">
        <v>157</v>
      </c>
      <c r="N66" s="3" t="s">
        <v>786</v>
      </c>
      <c r="O66" s="3" t="s">
        <v>787</v>
      </c>
    </row>
    <row r="67" spans="1:15" x14ac:dyDescent="0.25">
      <c r="A67" s="3" t="s">
        <v>13</v>
      </c>
      <c r="B67" s="3" t="s">
        <v>28</v>
      </c>
      <c r="C67" s="3">
        <f>SUM(prb_adultes_202405[[#This Row],[Visuel]:[Autres]])</f>
        <v>5558</v>
      </c>
      <c r="D67">
        <v>35</v>
      </c>
      <c r="E67">
        <v>24</v>
      </c>
      <c r="F67">
        <v>1312</v>
      </c>
      <c r="G67">
        <v>2388</v>
      </c>
      <c r="H67">
        <v>1589</v>
      </c>
      <c r="I67">
        <v>210</v>
      </c>
      <c r="J67">
        <v>163</v>
      </c>
      <c r="K67">
        <v>2585</v>
      </c>
      <c r="L67">
        <v>2973</v>
      </c>
      <c r="M67">
        <v>143</v>
      </c>
      <c r="N67" s="3" t="s">
        <v>788</v>
      </c>
      <c r="O67" s="3" t="s">
        <v>789</v>
      </c>
    </row>
    <row r="68" spans="1:15" x14ac:dyDescent="0.25">
      <c r="A68" s="3" t="s">
        <v>13</v>
      </c>
      <c r="B68" s="3" t="s">
        <v>29</v>
      </c>
      <c r="C68" s="3">
        <f>SUM(prb_adultes_202405[[#This Row],[Visuel]:[Autres]])</f>
        <v>11945</v>
      </c>
      <c r="D68">
        <v>136</v>
      </c>
      <c r="E68">
        <v>70</v>
      </c>
      <c r="F68">
        <v>2802</v>
      </c>
      <c r="G68">
        <v>5248</v>
      </c>
      <c r="H68">
        <v>3356</v>
      </c>
      <c r="I68">
        <v>333</v>
      </c>
      <c r="J68">
        <v>668</v>
      </c>
      <c r="K68">
        <v>5510</v>
      </c>
      <c r="L68">
        <v>6435</v>
      </c>
      <c r="M68">
        <v>293</v>
      </c>
      <c r="N68" s="3" t="s">
        <v>790</v>
      </c>
      <c r="O68" s="3" t="s">
        <v>791</v>
      </c>
    </row>
    <row r="69" spans="1:15" x14ac:dyDescent="0.25">
      <c r="A69" s="3" t="s">
        <v>13</v>
      </c>
      <c r="B69" s="3" t="s">
        <v>30</v>
      </c>
      <c r="C69" s="3">
        <f>SUM(prb_adultes_202405[[#This Row],[Visuel]:[Autres]])</f>
        <v>2942</v>
      </c>
      <c r="D69">
        <v>45</v>
      </c>
      <c r="E69">
        <v>15</v>
      </c>
      <c r="F69">
        <v>695</v>
      </c>
      <c r="G69">
        <v>1250</v>
      </c>
      <c r="H69">
        <v>830</v>
      </c>
      <c r="I69">
        <v>107</v>
      </c>
      <c r="J69">
        <v>55</v>
      </c>
      <c r="K69">
        <v>1305</v>
      </c>
      <c r="L69">
        <v>1637</v>
      </c>
      <c r="M69">
        <v>62</v>
      </c>
      <c r="N69" s="3" t="s">
        <v>792</v>
      </c>
      <c r="O69" s="3" t="s">
        <v>793</v>
      </c>
    </row>
    <row r="70" spans="1:15" x14ac:dyDescent="0.25">
      <c r="A70" s="3" t="s">
        <v>13</v>
      </c>
      <c r="B70" s="3" t="s">
        <v>31</v>
      </c>
      <c r="C70" s="3">
        <f>SUM(prb_adultes_202405[[#This Row],[Visuel]:[Autres]])</f>
        <v>100</v>
      </c>
      <c r="D70">
        <v>1</v>
      </c>
      <c r="E70">
        <v>0</v>
      </c>
      <c r="F70">
        <v>38</v>
      </c>
      <c r="G70">
        <v>35</v>
      </c>
      <c r="H70">
        <v>21</v>
      </c>
      <c r="I70">
        <v>5</v>
      </c>
      <c r="J70">
        <v>5</v>
      </c>
      <c r="K70">
        <v>43</v>
      </c>
      <c r="L70">
        <v>57</v>
      </c>
      <c r="M70">
        <v>5</v>
      </c>
      <c r="N70" s="3" t="s">
        <v>794</v>
      </c>
      <c r="O70" s="3" t="s">
        <v>795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AAA1-7E11-47F6-A77B-21B35E9225D2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SUM(prb_adultes_202406[[#This Row],[Visuel]:[Autres]])</f>
        <v>77811</v>
      </c>
      <c r="D2">
        <v>749</v>
      </c>
      <c r="E2">
        <v>386</v>
      </c>
      <c r="F2">
        <v>17800</v>
      </c>
      <c r="G2">
        <v>35634</v>
      </c>
      <c r="H2">
        <v>20528</v>
      </c>
      <c r="I2">
        <v>2714</v>
      </c>
      <c r="J2">
        <v>6086</v>
      </c>
      <c r="K2">
        <v>33910</v>
      </c>
      <c r="L2">
        <v>43901</v>
      </c>
      <c r="M2">
        <v>1820</v>
      </c>
      <c r="N2" s="3" t="s">
        <v>796</v>
      </c>
      <c r="O2" s="3" t="s">
        <v>797</v>
      </c>
    </row>
    <row r="3" spans="1:15" x14ac:dyDescent="0.25">
      <c r="A3" s="3" t="s">
        <v>11</v>
      </c>
      <c r="B3" s="3" t="s">
        <v>2</v>
      </c>
      <c r="C3" s="3">
        <f>SUM(prb_adultes_202406[[#This Row],[Visuel]:[Autres]])</f>
        <v>2952</v>
      </c>
      <c r="D3">
        <v>66</v>
      </c>
      <c r="E3">
        <v>25</v>
      </c>
      <c r="F3">
        <v>556</v>
      </c>
      <c r="G3">
        <v>869</v>
      </c>
      <c r="H3">
        <v>1324</v>
      </c>
      <c r="I3">
        <v>112</v>
      </c>
      <c r="J3">
        <v>397</v>
      </c>
      <c r="K3">
        <v>1622</v>
      </c>
      <c r="L3">
        <v>1330</v>
      </c>
      <c r="M3">
        <v>7</v>
      </c>
      <c r="N3" s="3" t="s">
        <v>798</v>
      </c>
      <c r="O3" s="3" t="s">
        <v>799</v>
      </c>
    </row>
    <row r="4" spans="1:15" x14ac:dyDescent="0.25">
      <c r="A4" s="3" t="s">
        <v>11</v>
      </c>
      <c r="B4" s="3" t="s">
        <v>3</v>
      </c>
      <c r="C4" s="3">
        <f>SUM(prb_adultes_202406[[#This Row],[Visuel]:[Autres]])</f>
        <v>1618</v>
      </c>
      <c r="D4">
        <v>26</v>
      </c>
      <c r="E4">
        <v>28</v>
      </c>
      <c r="F4">
        <v>206</v>
      </c>
      <c r="G4">
        <v>618</v>
      </c>
      <c r="H4">
        <v>702</v>
      </c>
      <c r="I4">
        <v>38</v>
      </c>
      <c r="J4">
        <v>253</v>
      </c>
      <c r="K4">
        <v>1383</v>
      </c>
      <c r="L4">
        <v>235</v>
      </c>
      <c r="M4">
        <v>4</v>
      </c>
      <c r="N4" s="3" t="s">
        <v>800</v>
      </c>
      <c r="O4" s="3" t="s">
        <v>801</v>
      </c>
    </row>
    <row r="5" spans="1:15" x14ac:dyDescent="0.25">
      <c r="A5" s="3" t="s">
        <v>11</v>
      </c>
      <c r="B5" s="3" t="s">
        <v>4</v>
      </c>
      <c r="C5" s="3">
        <f>SUM(prb_adultes_202406[[#This Row],[Visuel]:[Autres]])</f>
        <v>799</v>
      </c>
      <c r="D5">
        <v>29</v>
      </c>
      <c r="E5">
        <v>15</v>
      </c>
      <c r="F5">
        <v>114</v>
      </c>
      <c r="G5">
        <v>227</v>
      </c>
      <c r="H5">
        <v>390</v>
      </c>
      <c r="I5">
        <v>24</v>
      </c>
      <c r="J5">
        <v>290</v>
      </c>
      <c r="K5">
        <v>321</v>
      </c>
      <c r="L5">
        <v>478</v>
      </c>
      <c r="M5">
        <v>4</v>
      </c>
      <c r="N5" s="3" t="s">
        <v>802</v>
      </c>
      <c r="O5" s="3" t="s">
        <v>803</v>
      </c>
    </row>
    <row r="6" spans="1:15" x14ac:dyDescent="0.25">
      <c r="A6" s="3" t="s">
        <v>12</v>
      </c>
      <c r="B6" s="3" t="s">
        <v>5</v>
      </c>
      <c r="C6" s="3">
        <f>SUM(prb_adultes_202406[[#This Row],[Visuel]:[Autres]])</f>
        <v>79429</v>
      </c>
      <c r="D6">
        <v>775</v>
      </c>
      <c r="E6">
        <v>414</v>
      </c>
      <c r="F6">
        <v>18006</v>
      </c>
      <c r="G6">
        <v>36252</v>
      </c>
      <c r="H6">
        <v>21230</v>
      </c>
      <c r="I6">
        <v>2752</v>
      </c>
      <c r="J6">
        <v>6339</v>
      </c>
      <c r="K6">
        <v>35293</v>
      </c>
      <c r="L6">
        <v>44136</v>
      </c>
      <c r="M6">
        <v>1824</v>
      </c>
      <c r="N6" s="3" t="s">
        <v>804</v>
      </c>
      <c r="O6" s="3" t="s">
        <v>805</v>
      </c>
    </row>
    <row r="7" spans="1:15" x14ac:dyDescent="0.25">
      <c r="A7" s="3" t="s">
        <v>12</v>
      </c>
      <c r="B7" s="3" t="s">
        <v>6</v>
      </c>
      <c r="C7" s="3">
        <f>SUM(prb_adultes_202406[[#This Row],[Visuel]:[Autres]])</f>
        <v>2220</v>
      </c>
      <c r="D7">
        <v>63</v>
      </c>
      <c r="E7">
        <v>15</v>
      </c>
      <c r="F7">
        <v>292</v>
      </c>
      <c r="G7">
        <v>604</v>
      </c>
      <c r="H7">
        <v>1160</v>
      </c>
      <c r="I7">
        <v>86</v>
      </c>
      <c r="J7">
        <v>509</v>
      </c>
      <c r="K7">
        <v>1107</v>
      </c>
      <c r="L7">
        <v>1113</v>
      </c>
      <c r="M7">
        <v>6</v>
      </c>
      <c r="N7" s="3" t="s">
        <v>806</v>
      </c>
      <c r="O7" s="3" t="s">
        <v>807</v>
      </c>
    </row>
    <row r="8" spans="1:15" x14ac:dyDescent="0.25">
      <c r="A8" s="3" t="s">
        <v>12</v>
      </c>
      <c r="B8" s="3" t="s">
        <v>7</v>
      </c>
      <c r="C8" s="3">
        <f>SUM(prb_adultes_202406[[#This Row],[Visuel]:[Autres]])</f>
        <v>1002</v>
      </c>
      <c r="D8">
        <v>21</v>
      </c>
      <c r="E8">
        <v>18</v>
      </c>
      <c r="F8">
        <v>294</v>
      </c>
      <c r="G8">
        <v>327</v>
      </c>
      <c r="H8">
        <v>314</v>
      </c>
      <c r="I8">
        <v>28</v>
      </c>
      <c r="J8">
        <v>80</v>
      </c>
      <c r="K8">
        <v>507</v>
      </c>
      <c r="L8">
        <v>495</v>
      </c>
      <c r="M8">
        <v>0</v>
      </c>
      <c r="N8" s="3" t="s">
        <v>808</v>
      </c>
      <c r="O8" s="3" t="s">
        <v>809</v>
      </c>
    </row>
    <row r="9" spans="1:15" x14ac:dyDescent="0.25">
      <c r="A9" s="3" t="s">
        <v>12</v>
      </c>
      <c r="B9" s="3" t="s">
        <v>8</v>
      </c>
      <c r="C9" s="3">
        <f>SUM(prb_adultes_202406[[#This Row],[Visuel]:[Autres]])</f>
        <v>529</v>
      </c>
      <c r="D9">
        <v>11</v>
      </c>
      <c r="E9">
        <v>7</v>
      </c>
      <c r="F9">
        <v>84</v>
      </c>
      <c r="G9">
        <v>165</v>
      </c>
      <c r="H9">
        <v>240</v>
      </c>
      <c r="I9">
        <v>22</v>
      </c>
      <c r="J9">
        <v>98</v>
      </c>
      <c r="K9">
        <v>329</v>
      </c>
      <c r="L9">
        <v>200</v>
      </c>
      <c r="M9">
        <v>5</v>
      </c>
      <c r="N9" s="3" t="s">
        <v>810</v>
      </c>
      <c r="O9" s="3" t="s">
        <v>811</v>
      </c>
    </row>
    <row r="10" spans="1:15" x14ac:dyDescent="0.25">
      <c r="A10" s="3" t="s">
        <v>81</v>
      </c>
      <c r="B10" s="3" t="s">
        <v>61</v>
      </c>
      <c r="C10" s="3">
        <f>SUM(prb_adultes_202406[[#This Row],[Visuel]:[Autres]])</f>
        <v>45944</v>
      </c>
      <c r="D10">
        <v>495</v>
      </c>
      <c r="E10">
        <v>221</v>
      </c>
      <c r="F10">
        <v>10017</v>
      </c>
      <c r="G10">
        <v>22209</v>
      </c>
      <c r="H10">
        <v>11425</v>
      </c>
      <c r="I10">
        <v>1577</v>
      </c>
      <c r="J10">
        <v>3750</v>
      </c>
      <c r="K10">
        <v>0</v>
      </c>
      <c r="L10">
        <v>45944</v>
      </c>
      <c r="M10">
        <v>1181</v>
      </c>
      <c r="N10" s="3" t="s">
        <v>812</v>
      </c>
      <c r="O10" s="3" t="s">
        <v>813</v>
      </c>
    </row>
    <row r="11" spans="1:15" x14ac:dyDescent="0.25">
      <c r="A11" s="3" t="s">
        <v>81</v>
      </c>
      <c r="B11" s="3" t="s">
        <v>60</v>
      </c>
      <c r="C11" s="3">
        <f>SUM(prb_adultes_202406[[#This Row],[Visuel]:[Autres]])</f>
        <v>37236</v>
      </c>
      <c r="D11">
        <v>375</v>
      </c>
      <c r="E11">
        <v>233</v>
      </c>
      <c r="F11">
        <v>8659</v>
      </c>
      <c r="G11">
        <v>15139</v>
      </c>
      <c r="H11">
        <v>11519</v>
      </c>
      <c r="I11">
        <v>1311</v>
      </c>
      <c r="J11">
        <v>3276</v>
      </c>
      <c r="K11">
        <v>37236</v>
      </c>
      <c r="L11">
        <v>0</v>
      </c>
      <c r="M11">
        <v>654</v>
      </c>
      <c r="N11" s="3" t="s">
        <v>814</v>
      </c>
      <c r="O11" s="3" t="s">
        <v>815</v>
      </c>
    </row>
    <row r="12" spans="1:15" x14ac:dyDescent="0.25">
      <c r="A12" s="3" t="s">
        <v>86</v>
      </c>
      <c r="B12" s="3" t="s">
        <v>87</v>
      </c>
      <c r="C12" s="3">
        <f>SUM(prb_adultes_202406[[#This Row],[Visuel]:[Autres]])</f>
        <v>206</v>
      </c>
      <c r="D12">
        <v>0</v>
      </c>
      <c r="E12">
        <v>0</v>
      </c>
      <c r="F12">
        <v>0</v>
      </c>
      <c r="G12">
        <v>1</v>
      </c>
      <c r="H12">
        <v>0</v>
      </c>
      <c r="I12">
        <v>205</v>
      </c>
      <c r="J12">
        <v>14</v>
      </c>
      <c r="K12">
        <v>78</v>
      </c>
      <c r="L12">
        <v>128</v>
      </c>
      <c r="M12">
        <v>206</v>
      </c>
      <c r="N12" s="3" t="s">
        <v>816</v>
      </c>
      <c r="O12" s="3" t="s">
        <v>817</v>
      </c>
    </row>
    <row r="13" spans="1:15" x14ac:dyDescent="0.25">
      <c r="A13" s="3" t="s">
        <v>86</v>
      </c>
      <c r="B13" s="3" t="s">
        <v>90</v>
      </c>
      <c r="C13" s="3">
        <f>SUM(prb_adultes_202406[[#This Row],[Visuel]:[Autres]])</f>
        <v>1629</v>
      </c>
      <c r="D13">
        <v>8</v>
      </c>
      <c r="E13">
        <v>3</v>
      </c>
      <c r="F13">
        <v>445</v>
      </c>
      <c r="G13">
        <v>606</v>
      </c>
      <c r="H13">
        <v>166</v>
      </c>
      <c r="I13">
        <v>401</v>
      </c>
      <c r="J13">
        <v>109</v>
      </c>
      <c r="K13">
        <v>576</v>
      </c>
      <c r="L13">
        <v>1053</v>
      </c>
      <c r="M13">
        <v>1629</v>
      </c>
      <c r="N13" s="3" t="s">
        <v>818</v>
      </c>
      <c r="O13" s="3" t="s">
        <v>819</v>
      </c>
    </row>
    <row r="14" spans="1:15" x14ac:dyDescent="0.25">
      <c r="A14" s="3" t="s">
        <v>86</v>
      </c>
      <c r="B14" s="3" t="s">
        <v>93</v>
      </c>
      <c r="C14" s="3">
        <f>SUM(prb_adultes_202406[[#This Row],[Visuel]:[Autres]])</f>
        <v>5953</v>
      </c>
      <c r="D14">
        <v>36</v>
      </c>
      <c r="E14">
        <v>26</v>
      </c>
      <c r="F14">
        <v>2169</v>
      </c>
      <c r="G14">
        <v>2649</v>
      </c>
      <c r="H14">
        <v>1009</v>
      </c>
      <c r="I14">
        <v>64</v>
      </c>
      <c r="J14">
        <v>409</v>
      </c>
      <c r="K14">
        <v>2168</v>
      </c>
      <c r="L14">
        <v>3785</v>
      </c>
      <c r="M14">
        <v>0</v>
      </c>
      <c r="N14" s="3" t="s">
        <v>820</v>
      </c>
      <c r="O14" s="3" t="s">
        <v>821</v>
      </c>
    </row>
    <row r="15" spans="1:15" x14ac:dyDescent="0.25">
      <c r="A15" s="3" t="s">
        <v>86</v>
      </c>
      <c r="B15" s="3" t="s">
        <v>96</v>
      </c>
      <c r="C15" s="3">
        <f>SUM(prb_adultes_202406[[#This Row],[Visuel]:[Autres]])</f>
        <v>6545</v>
      </c>
      <c r="D15">
        <v>47</v>
      </c>
      <c r="E15">
        <v>38</v>
      </c>
      <c r="F15">
        <v>2471</v>
      </c>
      <c r="G15">
        <v>2656</v>
      </c>
      <c r="H15">
        <v>1254</v>
      </c>
      <c r="I15">
        <v>79</v>
      </c>
      <c r="J15">
        <v>431</v>
      </c>
      <c r="K15">
        <v>2467</v>
      </c>
      <c r="L15">
        <v>4078</v>
      </c>
      <c r="M15">
        <v>0</v>
      </c>
      <c r="N15" s="3" t="s">
        <v>822</v>
      </c>
      <c r="O15" s="3" t="s">
        <v>823</v>
      </c>
    </row>
    <row r="16" spans="1:15" x14ac:dyDescent="0.25">
      <c r="A16" s="3" t="s">
        <v>86</v>
      </c>
      <c r="B16" s="3" t="s">
        <v>99</v>
      </c>
      <c r="C16" s="3">
        <f>SUM(prb_adultes_202406[[#This Row],[Visuel]:[Autres]])</f>
        <v>6510</v>
      </c>
      <c r="D16">
        <v>71</v>
      </c>
      <c r="E16">
        <v>45</v>
      </c>
      <c r="F16">
        <v>2141</v>
      </c>
      <c r="G16">
        <v>2934</v>
      </c>
      <c r="H16">
        <v>1220</v>
      </c>
      <c r="I16">
        <v>99</v>
      </c>
      <c r="J16">
        <v>513</v>
      </c>
      <c r="K16">
        <v>2473</v>
      </c>
      <c r="L16">
        <v>4037</v>
      </c>
      <c r="M16">
        <v>0</v>
      </c>
      <c r="N16" s="3" t="s">
        <v>824</v>
      </c>
      <c r="O16" s="3" t="s">
        <v>825</v>
      </c>
    </row>
    <row r="17" spans="1:15" x14ac:dyDescent="0.25">
      <c r="A17" s="3" t="s">
        <v>86</v>
      </c>
      <c r="B17" s="3" t="s">
        <v>102</v>
      </c>
      <c r="C17" s="3">
        <f>SUM(prb_adultes_202406[[#This Row],[Visuel]:[Autres]])</f>
        <v>7706</v>
      </c>
      <c r="D17">
        <v>83</v>
      </c>
      <c r="E17">
        <v>32</v>
      </c>
      <c r="F17">
        <v>2126</v>
      </c>
      <c r="G17">
        <v>3730</v>
      </c>
      <c r="H17">
        <v>1607</v>
      </c>
      <c r="I17">
        <v>128</v>
      </c>
      <c r="J17">
        <v>602</v>
      </c>
      <c r="K17">
        <v>3050</v>
      </c>
      <c r="L17">
        <v>4656</v>
      </c>
      <c r="M17">
        <v>0</v>
      </c>
      <c r="N17" s="3" t="s">
        <v>826</v>
      </c>
      <c r="O17" s="3" t="s">
        <v>827</v>
      </c>
    </row>
    <row r="18" spans="1:15" x14ac:dyDescent="0.25">
      <c r="A18" s="3" t="s">
        <v>86</v>
      </c>
      <c r="B18" s="3" t="s">
        <v>105</v>
      </c>
      <c r="C18" s="3">
        <f>SUM(prb_adultes_202406[[#This Row],[Visuel]:[Autres]])</f>
        <v>8845</v>
      </c>
      <c r="D18">
        <v>89</v>
      </c>
      <c r="E18">
        <v>56</v>
      </c>
      <c r="F18">
        <v>2146</v>
      </c>
      <c r="G18">
        <v>4258</v>
      </c>
      <c r="H18">
        <v>2068</v>
      </c>
      <c r="I18">
        <v>228</v>
      </c>
      <c r="J18">
        <v>729</v>
      </c>
      <c r="K18">
        <v>3801</v>
      </c>
      <c r="L18">
        <v>5044</v>
      </c>
      <c r="M18">
        <v>0</v>
      </c>
      <c r="N18" s="3" t="s">
        <v>828</v>
      </c>
      <c r="O18" s="3" t="s">
        <v>829</v>
      </c>
    </row>
    <row r="19" spans="1:15" x14ac:dyDescent="0.25">
      <c r="A19" s="3" t="s">
        <v>86</v>
      </c>
      <c r="B19" s="3" t="s">
        <v>108</v>
      </c>
      <c r="C19" s="3">
        <f>SUM(prb_adultes_202406[[#This Row],[Visuel]:[Autres]])</f>
        <v>9936</v>
      </c>
      <c r="D19">
        <v>107</v>
      </c>
      <c r="E19">
        <v>48</v>
      </c>
      <c r="F19">
        <v>2008</v>
      </c>
      <c r="G19">
        <v>4561</v>
      </c>
      <c r="H19">
        <v>2913</v>
      </c>
      <c r="I19">
        <v>299</v>
      </c>
      <c r="J19">
        <v>948</v>
      </c>
      <c r="K19">
        <v>4747</v>
      </c>
      <c r="L19">
        <v>5189</v>
      </c>
      <c r="M19">
        <v>0</v>
      </c>
      <c r="N19" s="3" t="s">
        <v>830</v>
      </c>
      <c r="O19" s="3" t="s">
        <v>831</v>
      </c>
    </row>
    <row r="20" spans="1:15" x14ac:dyDescent="0.25">
      <c r="A20" s="3" t="s">
        <v>86</v>
      </c>
      <c r="B20" s="3" t="s">
        <v>111</v>
      </c>
      <c r="C20" s="3">
        <f>SUM(prb_adultes_202406[[#This Row],[Visuel]:[Autres]])</f>
        <v>35850</v>
      </c>
      <c r="D20">
        <v>429</v>
      </c>
      <c r="E20">
        <v>206</v>
      </c>
      <c r="F20">
        <v>5170</v>
      </c>
      <c r="G20">
        <v>15953</v>
      </c>
      <c r="H20">
        <v>12707</v>
      </c>
      <c r="I20">
        <v>1385</v>
      </c>
      <c r="J20">
        <v>3271</v>
      </c>
      <c r="K20">
        <v>17876</v>
      </c>
      <c r="L20">
        <v>17974</v>
      </c>
      <c r="M20">
        <v>0</v>
      </c>
      <c r="N20" s="3" t="s">
        <v>832</v>
      </c>
      <c r="O20" s="3" t="s">
        <v>833</v>
      </c>
    </row>
    <row r="21" spans="1:15" x14ac:dyDescent="0.25">
      <c r="A21" s="3" t="s">
        <v>86</v>
      </c>
      <c r="B21" s="3" t="s">
        <v>114</v>
      </c>
      <c r="C21" s="3">
        <f>SUM(prb_adultes_202406[[#This Row],[Visuel]:[Autres]])</f>
        <v>15555</v>
      </c>
      <c r="D21">
        <v>102</v>
      </c>
      <c r="E21">
        <v>71</v>
      </c>
      <c r="F21">
        <v>5545</v>
      </c>
      <c r="G21">
        <v>6407</v>
      </c>
      <c r="H21">
        <v>2664</v>
      </c>
      <c r="I21">
        <v>766</v>
      </c>
      <c r="J21">
        <v>1037</v>
      </c>
      <c r="K21">
        <v>5756</v>
      </c>
      <c r="L21">
        <v>9799</v>
      </c>
      <c r="M21">
        <v>1835</v>
      </c>
      <c r="N21" s="3" t="s">
        <v>834</v>
      </c>
      <c r="O21" s="3" t="s">
        <v>835</v>
      </c>
    </row>
    <row r="22" spans="1:15" x14ac:dyDescent="0.25">
      <c r="A22" s="3" t="s">
        <v>86</v>
      </c>
      <c r="B22" s="3" t="s">
        <v>117</v>
      </c>
      <c r="C22" s="3">
        <f>SUM(prb_adultes_202406[[#This Row],[Visuel]:[Autres]])</f>
        <v>67625</v>
      </c>
      <c r="D22">
        <v>768</v>
      </c>
      <c r="E22">
        <v>383</v>
      </c>
      <c r="F22">
        <v>13131</v>
      </c>
      <c r="G22">
        <v>30941</v>
      </c>
      <c r="H22">
        <v>20280</v>
      </c>
      <c r="I22">
        <v>2122</v>
      </c>
      <c r="J22">
        <v>5989</v>
      </c>
      <c r="K22">
        <v>31480</v>
      </c>
      <c r="L22">
        <v>36145</v>
      </c>
      <c r="M22">
        <v>0</v>
      </c>
      <c r="N22" s="3" t="s">
        <v>836</v>
      </c>
      <c r="O22" s="3" t="s">
        <v>837</v>
      </c>
    </row>
    <row r="23" spans="1:15" x14ac:dyDescent="0.25">
      <c r="A23" s="3" t="s">
        <v>120</v>
      </c>
      <c r="B23" s="3" t="s">
        <v>121</v>
      </c>
      <c r="C23" s="3">
        <f>SUM(prb_adultes_202406[[#This Row],[Visuel]:[Autres]])</f>
        <v>7525</v>
      </c>
      <c r="D23">
        <v>80</v>
      </c>
      <c r="E23">
        <v>57</v>
      </c>
      <c r="F23">
        <v>3261</v>
      </c>
      <c r="G23">
        <v>2264</v>
      </c>
      <c r="H23">
        <v>1660</v>
      </c>
      <c r="I23">
        <v>203</v>
      </c>
      <c r="J23">
        <v>669</v>
      </c>
      <c r="K23">
        <v>3276</v>
      </c>
      <c r="L23">
        <v>4249</v>
      </c>
      <c r="M23">
        <v>359</v>
      </c>
      <c r="N23" s="3" t="s">
        <v>838</v>
      </c>
      <c r="O23" s="3" t="s">
        <v>839</v>
      </c>
    </row>
    <row r="24" spans="1:15" x14ac:dyDescent="0.25">
      <c r="A24" s="3" t="s">
        <v>120</v>
      </c>
      <c r="B24" s="3" t="s">
        <v>124</v>
      </c>
      <c r="C24" s="3">
        <f>SUM(prb_adultes_202406[[#This Row],[Visuel]:[Autres]])</f>
        <v>26476</v>
      </c>
      <c r="D24">
        <v>282</v>
      </c>
      <c r="E24">
        <v>168</v>
      </c>
      <c r="F24">
        <v>3888</v>
      </c>
      <c r="G24">
        <v>13145</v>
      </c>
      <c r="H24">
        <v>8445</v>
      </c>
      <c r="I24">
        <v>548</v>
      </c>
      <c r="J24">
        <v>1487</v>
      </c>
      <c r="K24">
        <v>11728</v>
      </c>
      <c r="L24">
        <v>14748</v>
      </c>
      <c r="M24">
        <v>279</v>
      </c>
      <c r="N24" s="3" t="s">
        <v>840</v>
      </c>
      <c r="O24" s="3" t="s">
        <v>841</v>
      </c>
    </row>
    <row r="25" spans="1:15" x14ac:dyDescent="0.25">
      <c r="A25" s="3" t="s">
        <v>120</v>
      </c>
      <c r="B25" s="3" t="s">
        <v>127</v>
      </c>
      <c r="C25" s="3">
        <f>SUM(prb_adultes_202406[[#This Row],[Visuel]:[Autres]])</f>
        <v>14478</v>
      </c>
      <c r="D25">
        <v>180</v>
      </c>
      <c r="E25">
        <v>83</v>
      </c>
      <c r="F25">
        <v>757</v>
      </c>
      <c r="G25">
        <v>8242</v>
      </c>
      <c r="H25">
        <v>4753</v>
      </c>
      <c r="I25">
        <v>463</v>
      </c>
      <c r="J25">
        <v>1261</v>
      </c>
      <c r="K25">
        <v>6890</v>
      </c>
      <c r="L25">
        <v>7588</v>
      </c>
      <c r="M25">
        <v>54</v>
      </c>
      <c r="N25" s="3" t="s">
        <v>842</v>
      </c>
      <c r="O25" s="3" t="s">
        <v>843</v>
      </c>
    </row>
    <row r="26" spans="1:15" x14ac:dyDescent="0.25">
      <c r="A26" s="3" t="s">
        <v>120</v>
      </c>
      <c r="B26" s="3" t="s">
        <v>130</v>
      </c>
      <c r="C26" s="3">
        <f>SUM(prb_adultes_202406[[#This Row],[Visuel]:[Autres]])</f>
        <v>5120</v>
      </c>
      <c r="D26">
        <v>47</v>
      </c>
      <c r="E26">
        <v>23</v>
      </c>
      <c r="F26">
        <v>30</v>
      </c>
      <c r="G26">
        <v>3455</v>
      </c>
      <c r="H26">
        <v>1383</v>
      </c>
      <c r="I26">
        <v>182</v>
      </c>
      <c r="J26">
        <v>567</v>
      </c>
      <c r="K26">
        <v>2547</v>
      </c>
      <c r="L26">
        <v>2573</v>
      </c>
      <c r="M26">
        <v>1</v>
      </c>
      <c r="N26" s="3" t="s">
        <v>844</v>
      </c>
      <c r="O26" s="3" t="s">
        <v>845</v>
      </c>
    </row>
    <row r="27" spans="1:15" x14ac:dyDescent="0.25">
      <c r="A27" s="3" t="s">
        <v>120</v>
      </c>
      <c r="B27" s="3" t="s">
        <v>133</v>
      </c>
      <c r="C27" s="3">
        <f>SUM(prb_adultes_202406[[#This Row],[Visuel]:[Autres]])</f>
        <v>2963</v>
      </c>
      <c r="D27">
        <v>42</v>
      </c>
      <c r="E27">
        <v>15</v>
      </c>
      <c r="F27">
        <v>7</v>
      </c>
      <c r="G27">
        <v>2071</v>
      </c>
      <c r="H27">
        <v>739</v>
      </c>
      <c r="I27">
        <v>89</v>
      </c>
      <c r="J27">
        <v>648</v>
      </c>
      <c r="K27">
        <v>1437</v>
      </c>
      <c r="L27">
        <v>1526</v>
      </c>
      <c r="M27">
        <v>0</v>
      </c>
      <c r="N27" s="3" t="s">
        <v>846</v>
      </c>
      <c r="O27" s="3" t="s">
        <v>847</v>
      </c>
    </row>
    <row r="28" spans="1:15" x14ac:dyDescent="0.25">
      <c r="A28" s="3" t="s">
        <v>120</v>
      </c>
      <c r="B28" s="3" t="s">
        <v>136</v>
      </c>
      <c r="C28" s="3">
        <f>SUM(prb_adultes_202406[[#This Row],[Visuel]:[Autres]])</f>
        <v>26618</v>
      </c>
      <c r="D28">
        <v>239</v>
      </c>
      <c r="E28">
        <v>108</v>
      </c>
      <c r="F28">
        <v>10733</v>
      </c>
      <c r="G28">
        <v>8171</v>
      </c>
      <c r="H28">
        <v>5964</v>
      </c>
      <c r="I28">
        <v>1403</v>
      </c>
      <c r="J28">
        <v>2394</v>
      </c>
      <c r="K28">
        <v>11358</v>
      </c>
      <c r="L28">
        <v>15260</v>
      </c>
      <c r="M28">
        <v>1142</v>
      </c>
      <c r="N28" s="3" t="s">
        <v>848</v>
      </c>
      <c r="O28" s="3" t="s">
        <v>849</v>
      </c>
    </row>
    <row r="29" spans="1:15" x14ac:dyDescent="0.25">
      <c r="A29" s="3" t="s">
        <v>139</v>
      </c>
      <c r="B29" s="3" t="s">
        <v>140</v>
      </c>
      <c r="C29" s="3">
        <f>SUM(prb_adultes_202406[[#This Row],[Visuel]:[Autres]])</f>
        <v>37590</v>
      </c>
      <c r="D29">
        <v>424</v>
      </c>
      <c r="E29">
        <v>247</v>
      </c>
      <c r="F29">
        <v>7511</v>
      </c>
      <c r="G29">
        <v>17309</v>
      </c>
      <c r="H29">
        <v>11239</v>
      </c>
      <c r="I29">
        <v>860</v>
      </c>
      <c r="J29">
        <v>2785</v>
      </c>
      <c r="K29">
        <v>16663</v>
      </c>
      <c r="L29">
        <v>20927</v>
      </c>
      <c r="M29">
        <v>664</v>
      </c>
      <c r="N29" s="3" t="s">
        <v>850</v>
      </c>
      <c r="O29" s="3" t="s">
        <v>851</v>
      </c>
    </row>
    <row r="30" spans="1:15" x14ac:dyDescent="0.25">
      <c r="A30" s="3" t="s">
        <v>139</v>
      </c>
      <c r="B30" s="3" t="s">
        <v>143</v>
      </c>
      <c r="C30" s="3">
        <f>SUM(prb_adultes_202406[[#This Row],[Visuel]:[Autres]])</f>
        <v>9716</v>
      </c>
      <c r="D30">
        <v>108</v>
      </c>
      <c r="E30">
        <v>50</v>
      </c>
      <c r="F30">
        <v>313</v>
      </c>
      <c r="G30">
        <v>6039</v>
      </c>
      <c r="H30">
        <v>2905</v>
      </c>
      <c r="I30">
        <v>301</v>
      </c>
      <c r="J30">
        <v>668</v>
      </c>
      <c r="K30">
        <v>4653</v>
      </c>
      <c r="L30">
        <v>5063</v>
      </c>
      <c r="M30">
        <v>26</v>
      </c>
      <c r="N30" s="3" t="s">
        <v>852</v>
      </c>
      <c r="O30" s="3" t="s">
        <v>853</v>
      </c>
    </row>
    <row r="31" spans="1:15" x14ac:dyDescent="0.25">
      <c r="A31" s="3" t="s">
        <v>139</v>
      </c>
      <c r="B31" s="3" t="s">
        <v>146</v>
      </c>
      <c r="C31" s="3">
        <f>SUM(prb_adultes_202406[[#This Row],[Visuel]:[Autres]])</f>
        <v>2788</v>
      </c>
      <c r="D31">
        <v>23</v>
      </c>
      <c r="E31">
        <v>12</v>
      </c>
      <c r="F31">
        <v>78</v>
      </c>
      <c r="G31">
        <v>1488</v>
      </c>
      <c r="H31">
        <v>1087</v>
      </c>
      <c r="I31">
        <v>100</v>
      </c>
      <c r="J31">
        <v>105</v>
      </c>
      <c r="K31">
        <v>1356</v>
      </c>
      <c r="L31">
        <v>1432</v>
      </c>
      <c r="M31">
        <v>2</v>
      </c>
      <c r="N31" s="3" t="s">
        <v>854</v>
      </c>
      <c r="O31" s="3" t="s">
        <v>855</v>
      </c>
    </row>
    <row r="32" spans="1:15" x14ac:dyDescent="0.25">
      <c r="A32" s="3" t="s">
        <v>139</v>
      </c>
      <c r="B32" s="3" t="s">
        <v>149</v>
      </c>
      <c r="C32" s="3">
        <f>SUM(prb_adultes_202406[[#This Row],[Visuel]:[Autres]])</f>
        <v>257</v>
      </c>
      <c r="D32">
        <v>3</v>
      </c>
      <c r="E32">
        <v>4</v>
      </c>
      <c r="F32">
        <v>12</v>
      </c>
      <c r="G32">
        <v>138</v>
      </c>
      <c r="H32">
        <v>96</v>
      </c>
      <c r="I32">
        <v>4</v>
      </c>
      <c r="J32">
        <v>17</v>
      </c>
      <c r="K32">
        <v>101</v>
      </c>
      <c r="L32">
        <v>156</v>
      </c>
      <c r="M32">
        <v>0</v>
      </c>
      <c r="N32" s="3" t="s">
        <v>856</v>
      </c>
      <c r="O32" s="3" t="s">
        <v>857</v>
      </c>
    </row>
    <row r="33" spans="1:15" x14ac:dyDescent="0.25">
      <c r="A33" s="3" t="s">
        <v>139</v>
      </c>
      <c r="B33" s="3" t="s">
        <v>152</v>
      </c>
      <c r="C33" s="3">
        <f>SUM(prb_adultes_202406[[#This Row],[Visuel]:[Autres]])</f>
        <v>742</v>
      </c>
      <c r="D33">
        <v>8</v>
      </c>
      <c r="E33">
        <v>4</v>
      </c>
      <c r="F33">
        <v>0</v>
      </c>
      <c r="G33">
        <v>442</v>
      </c>
      <c r="H33">
        <v>253</v>
      </c>
      <c r="I33">
        <v>35</v>
      </c>
      <c r="J33">
        <v>69</v>
      </c>
      <c r="K33">
        <v>382</v>
      </c>
      <c r="L33">
        <v>360</v>
      </c>
      <c r="M33">
        <v>0</v>
      </c>
      <c r="N33" s="3" t="s">
        <v>858</v>
      </c>
      <c r="O33" s="3" t="s">
        <v>859</v>
      </c>
    </row>
    <row r="34" spans="1:15" x14ac:dyDescent="0.25">
      <c r="A34" s="3" t="s">
        <v>139</v>
      </c>
      <c r="B34" s="3" t="s">
        <v>155</v>
      </c>
      <c r="C34" s="3">
        <f>SUM(prb_adultes_202406[[#This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200</v>
      </c>
      <c r="I34">
        <v>19</v>
      </c>
      <c r="J34">
        <v>107</v>
      </c>
      <c r="K34">
        <v>464</v>
      </c>
      <c r="L34">
        <v>501</v>
      </c>
      <c r="M34">
        <v>0</v>
      </c>
      <c r="N34" s="3" t="s">
        <v>860</v>
      </c>
      <c r="O34" s="3" t="s">
        <v>861</v>
      </c>
    </row>
    <row r="35" spans="1:15" x14ac:dyDescent="0.25">
      <c r="A35" s="3" t="s">
        <v>139</v>
      </c>
      <c r="B35" s="3" t="s">
        <v>158</v>
      </c>
      <c r="C35" s="3">
        <f>SUM(prb_adultes_202406[[#This Row],[Visuel]:[Autres]])</f>
        <v>1098</v>
      </c>
      <c r="D35">
        <v>8</v>
      </c>
      <c r="E35">
        <v>9</v>
      </c>
      <c r="F35">
        <v>5</v>
      </c>
      <c r="G35">
        <v>730</v>
      </c>
      <c r="H35">
        <v>302</v>
      </c>
      <c r="I35">
        <v>44</v>
      </c>
      <c r="J35">
        <v>96</v>
      </c>
      <c r="K35">
        <v>591</v>
      </c>
      <c r="L35">
        <v>507</v>
      </c>
      <c r="M35">
        <v>1</v>
      </c>
      <c r="N35" s="3" t="s">
        <v>862</v>
      </c>
      <c r="O35" s="3" t="s">
        <v>863</v>
      </c>
    </row>
    <row r="36" spans="1:15" x14ac:dyDescent="0.25">
      <c r="A36" s="3" t="s">
        <v>139</v>
      </c>
      <c r="B36" s="3" t="s">
        <v>161</v>
      </c>
      <c r="C36" s="3">
        <f>SUM(prb_adultes_202406[[#This Row],[Visuel]:[Autres]])</f>
        <v>349</v>
      </c>
      <c r="D36">
        <v>3</v>
      </c>
      <c r="E36">
        <v>1</v>
      </c>
      <c r="F36">
        <v>0</v>
      </c>
      <c r="G36">
        <v>246</v>
      </c>
      <c r="H36">
        <v>87</v>
      </c>
      <c r="I36">
        <v>12</v>
      </c>
      <c r="J36">
        <v>58</v>
      </c>
      <c r="K36">
        <v>179</v>
      </c>
      <c r="L36">
        <v>170</v>
      </c>
      <c r="M36">
        <v>0</v>
      </c>
      <c r="N36" s="3" t="s">
        <v>864</v>
      </c>
      <c r="O36" s="3" t="s">
        <v>865</v>
      </c>
    </row>
    <row r="37" spans="1:15" x14ac:dyDescent="0.25">
      <c r="A37" s="3" t="s">
        <v>139</v>
      </c>
      <c r="B37" s="3" t="s">
        <v>164</v>
      </c>
      <c r="C37" s="3">
        <f>SUM(prb_adultes_202406[[#This Row],[Visuel]:[Autres]])</f>
        <v>1158</v>
      </c>
      <c r="D37">
        <v>12</v>
      </c>
      <c r="E37">
        <v>5</v>
      </c>
      <c r="F37">
        <v>4</v>
      </c>
      <c r="G37">
        <v>828</v>
      </c>
      <c r="H37">
        <v>266</v>
      </c>
      <c r="I37">
        <v>43</v>
      </c>
      <c r="J37">
        <v>234</v>
      </c>
      <c r="K37">
        <v>596</v>
      </c>
      <c r="L37">
        <v>562</v>
      </c>
      <c r="M37">
        <v>0</v>
      </c>
      <c r="N37" s="3" t="s">
        <v>866</v>
      </c>
      <c r="O37" s="3" t="s">
        <v>867</v>
      </c>
    </row>
    <row r="38" spans="1:15" x14ac:dyDescent="0.25">
      <c r="A38" s="3" t="s">
        <v>139</v>
      </c>
      <c r="B38" s="3" t="s">
        <v>167</v>
      </c>
      <c r="C38" s="3">
        <f>SUM(prb_adultes_202406[[#This Row],[Visuel]:[Autres]])</f>
        <v>209</v>
      </c>
      <c r="D38">
        <v>6</v>
      </c>
      <c r="E38">
        <v>2</v>
      </c>
      <c r="F38">
        <v>0</v>
      </c>
      <c r="G38">
        <v>134</v>
      </c>
      <c r="H38">
        <v>58</v>
      </c>
      <c r="I38">
        <v>9</v>
      </c>
      <c r="J38">
        <v>60</v>
      </c>
      <c r="K38">
        <v>105</v>
      </c>
      <c r="L38">
        <v>104</v>
      </c>
      <c r="M38">
        <v>0</v>
      </c>
      <c r="N38" s="3" t="s">
        <v>868</v>
      </c>
      <c r="O38" s="3" t="s">
        <v>869</v>
      </c>
    </row>
    <row r="39" spans="1:15" x14ac:dyDescent="0.25">
      <c r="A39" s="3" t="s">
        <v>139</v>
      </c>
      <c r="B39" s="3" t="s">
        <v>170</v>
      </c>
      <c r="C39" s="3">
        <f>SUM(prb_adultes_202406[[#This Row],[Visuel]:[Autres]])</f>
        <v>28308</v>
      </c>
      <c r="D39">
        <v>267</v>
      </c>
      <c r="E39">
        <v>117</v>
      </c>
      <c r="F39">
        <v>10747</v>
      </c>
      <c r="G39">
        <v>9265</v>
      </c>
      <c r="H39">
        <v>6451</v>
      </c>
      <c r="I39">
        <v>1461</v>
      </c>
      <c r="J39">
        <v>2827</v>
      </c>
      <c r="K39">
        <v>12146</v>
      </c>
      <c r="L39">
        <v>16162</v>
      </c>
      <c r="M39">
        <v>1142</v>
      </c>
      <c r="N39" s="3" t="s">
        <v>870</v>
      </c>
      <c r="O39" s="3" t="s">
        <v>871</v>
      </c>
    </row>
    <row r="40" spans="1:15" x14ac:dyDescent="0.25">
      <c r="A40" s="3" t="s">
        <v>173</v>
      </c>
      <c r="B40" s="3" t="s">
        <v>174</v>
      </c>
      <c r="C40" s="3">
        <f>SUM(prb_adultes_202406[[#This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2</v>
      </c>
      <c r="M40">
        <v>4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SUM(prb_adultes_202406[[#This Row],[Visuel]:[Autres]])</f>
        <v>38</v>
      </c>
      <c r="D41">
        <v>0</v>
      </c>
      <c r="E41">
        <v>0</v>
      </c>
      <c r="F41">
        <v>0</v>
      </c>
      <c r="G41">
        <v>1</v>
      </c>
      <c r="H41">
        <v>0</v>
      </c>
      <c r="I41">
        <v>37</v>
      </c>
      <c r="J41">
        <v>3</v>
      </c>
      <c r="K41">
        <v>18</v>
      </c>
      <c r="L41">
        <v>20</v>
      </c>
      <c r="M41">
        <v>34</v>
      </c>
      <c r="N41" s="3" t="s">
        <v>872</v>
      </c>
      <c r="O41" s="3" t="s">
        <v>873</v>
      </c>
    </row>
    <row r="42" spans="1:15" x14ac:dyDescent="0.25">
      <c r="A42" s="3" t="s">
        <v>173</v>
      </c>
      <c r="B42" s="3" t="s">
        <v>180</v>
      </c>
      <c r="C42" s="3">
        <f>SUM(prb_adultes_202406[[#This Row],[Visuel]:[Autres]])</f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74</v>
      </c>
      <c r="J42">
        <v>3</v>
      </c>
      <c r="K42">
        <v>30</v>
      </c>
      <c r="L42">
        <v>45</v>
      </c>
      <c r="M42">
        <v>62</v>
      </c>
      <c r="N42" s="3" t="s">
        <v>874</v>
      </c>
      <c r="O42" s="3" t="s">
        <v>875</v>
      </c>
    </row>
    <row r="43" spans="1:15" x14ac:dyDescent="0.25">
      <c r="A43" s="3" t="s">
        <v>173</v>
      </c>
      <c r="B43" s="3" t="s">
        <v>183</v>
      </c>
      <c r="C43" s="3">
        <f>SUM(prb_adultes_202406[[#This Row],[Visuel]:[Autres]])</f>
        <v>144</v>
      </c>
      <c r="D43">
        <v>0</v>
      </c>
      <c r="E43">
        <v>0</v>
      </c>
      <c r="F43">
        <v>0</v>
      </c>
      <c r="G43">
        <v>1</v>
      </c>
      <c r="H43">
        <v>1</v>
      </c>
      <c r="I43">
        <v>142</v>
      </c>
      <c r="J43">
        <v>9</v>
      </c>
      <c r="K43">
        <v>56</v>
      </c>
      <c r="L43">
        <v>88</v>
      </c>
      <c r="M43">
        <v>108</v>
      </c>
      <c r="N43" s="3" t="s">
        <v>876</v>
      </c>
      <c r="O43" s="3" t="s">
        <v>877</v>
      </c>
    </row>
    <row r="44" spans="1:15" x14ac:dyDescent="0.25">
      <c r="A44" s="3" t="s">
        <v>173</v>
      </c>
      <c r="B44" s="3" t="s">
        <v>186</v>
      </c>
      <c r="C44" s="3">
        <f>SUM(prb_adultes_202406[[#This Row],[Visuel]:[Autres]])</f>
        <v>333</v>
      </c>
      <c r="D44">
        <v>1</v>
      </c>
      <c r="E44">
        <v>0</v>
      </c>
      <c r="F44">
        <v>5</v>
      </c>
      <c r="G44">
        <v>20</v>
      </c>
      <c r="H44">
        <v>22</v>
      </c>
      <c r="I44">
        <v>285</v>
      </c>
      <c r="J44">
        <v>26</v>
      </c>
      <c r="K44">
        <v>150</v>
      </c>
      <c r="L44">
        <v>183</v>
      </c>
      <c r="M44">
        <v>219</v>
      </c>
      <c r="N44" s="3" t="s">
        <v>878</v>
      </c>
      <c r="O44" s="3" t="s">
        <v>879</v>
      </c>
    </row>
    <row r="45" spans="1:15" x14ac:dyDescent="0.25">
      <c r="A45" s="3" t="s">
        <v>173</v>
      </c>
      <c r="B45" s="3" t="s">
        <v>189</v>
      </c>
      <c r="C45" s="3">
        <f>SUM(prb_adultes_202406[[#This Row],[Visuel]:[Autres]])</f>
        <v>9105</v>
      </c>
      <c r="D45">
        <v>95</v>
      </c>
      <c r="E45">
        <v>52</v>
      </c>
      <c r="F45">
        <v>2096</v>
      </c>
      <c r="G45">
        <v>3967</v>
      </c>
      <c r="H45">
        <v>2255</v>
      </c>
      <c r="I45">
        <v>640</v>
      </c>
      <c r="J45">
        <v>1295</v>
      </c>
      <c r="K45">
        <v>3597</v>
      </c>
      <c r="L45">
        <v>5508</v>
      </c>
      <c r="M45">
        <v>1408</v>
      </c>
      <c r="N45" s="3" t="s">
        <v>880</v>
      </c>
      <c r="O45" s="3" t="s">
        <v>881</v>
      </c>
    </row>
    <row r="46" spans="1:15" x14ac:dyDescent="0.25">
      <c r="A46" s="3" t="s">
        <v>173</v>
      </c>
      <c r="B46" s="3" t="s">
        <v>192</v>
      </c>
      <c r="C46" s="3">
        <f>SUM(prb_adultes_202406[[#This Row],[Visuel]:[Autres]])</f>
        <v>73481</v>
      </c>
      <c r="D46">
        <v>774</v>
      </c>
      <c r="E46">
        <v>402</v>
      </c>
      <c r="F46">
        <v>16575</v>
      </c>
      <c r="G46">
        <v>33358</v>
      </c>
      <c r="H46">
        <v>20666</v>
      </c>
      <c r="I46">
        <v>1706</v>
      </c>
      <c r="J46">
        <v>5690</v>
      </c>
      <c r="K46">
        <v>33383</v>
      </c>
      <c r="L46">
        <v>40098</v>
      </c>
      <c r="M46">
        <v>0</v>
      </c>
      <c r="N46" s="3" t="s">
        <v>882</v>
      </c>
      <c r="O46" s="3" t="s">
        <v>883</v>
      </c>
    </row>
    <row r="47" spans="1:15" x14ac:dyDescent="0.25">
      <c r="A47" s="3" t="s">
        <v>195</v>
      </c>
      <c r="B47" s="3" t="s">
        <v>53</v>
      </c>
      <c r="C47" s="3">
        <f>SUM(prb_adultes_202406[[#This Row],[Visuel]:[Autres]])</f>
        <v>870</v>
      </c>
      <c r="D47">
        <v>870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375</v>
      </c>
      <c r="L47">
        <v>495</v>
      </c>
      <c r="M47">
        <v>8</v>
      </c>
      <c r="N47" s="3" t="s">
        <v>884</v>
      </c>
      <c r="O47" s="3" t="s">
        <v>885</v>
      </c>
    </row>
    <row r="48" spans="1:15" x14ac:dyDescent="0.25">
      <c r="A48" s="3" t="s">
        <v>195</v>
      </c>
      <c r="B48" s="3" t="s">
        <v>198</v>
      </c>
      <c r="C48" s="3">
        <f>SUM(prb_adultes_202406[[#This Row],[Visuel]:[Autres]])</f>
        <v>454</v>
      </c>
      <c r="D48">
        <v>0</v>
      </c>
      <c r="E48">
        <v>454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221</v>
      </c>
      <c r="M48">
        <v>3</v>
      </c>
      <c r="N48" s="3" t="s">
        <v>886</v>
      </c>
      <c r="O48" s="3" t="s">
        <v>887</v>
      </c>
    </row>
    <row r="49" spans="1:15" x14ac:dyDescent="0.25">
      <c r="A49" s="3" t="s">
        <v>195</v>
      </c>
      <c r="B49" s="3" t="s">
        <v>201</v>
      </c>
      <c r="C49" s="3">
        <f>SUM(prb_adultes_202406[[#This Row],[Visuel]:[Autres]])</f>
        <v>18676</v>
      </c>
      <c r="D49">
        <v>0</v>
      </c>
      <c r="E49">
        <v>0</v>
      </c>
      <c r="F49">
        <v>18676</v>
      </c>
      <c r="G49">
        <v>0</v>
      </c>
      <c r="H49">
        <v>0</v>
      </c>
      <c r="I49">
        <v>0</v>
      </c>
      <c r="J49">
        <v>901</v>
      </c>
      <c r="K49">
        <v>8659</v>
      </c>
      <c r="L49">
        <v>10017</v>
      </c>
      <c r="M49">
        <v>445</v>
      </c>
      <c r="N49" s="3" t="s">
        <v>888</v>
      </c>
      <c r="O49" s="3" t="s">
        <v>889</v>
      </c>
    </row>
    <row r="50" spans="1:15" x14ac:dyDescent="0.25">
      <c r="A50" s="3" t="s">
        <v>195</v>
      </c>
      <c r="B50" s="3" t="s">
        <v>204</v>
      </c>
      <c r="C50" s="3">
        <f>SUM(prb_adultes_202406[[#This Row],[Visuel]:[Autres]])</f>
        <v>37348</v>
      </c>
      <c r="D50">
        <v>0</v>
      </c>
      <c r="E50">
        <v>0</v>
      </c>
      <c r="F50">
        <v>0</v>
      </c>
      <c r="G50">
        <v>37348</v>
      </c>
      <c r="H50">
        <v>0</v>
      </c>
      <c r="I50">
        <v>0</v>
      </c>
      <c r="J50">
        <v>3318</v>
      </c>
      <c r="K50">
        <v>15139</v>
      </c>
      <c r="L50">
        <v>22209</v>
      </c>
      <c r="M50">
        <v>607</v>
      </c>
      <c r="N50" s="3" t="s">
        <v>890</v>
      </c>
      <c r="O50" s="3" t="s">
        <v>891</v>
      </c>
    </row>
    <row r="51" spans="1:15" x14ac:dyDescent="0.25">
      <c r="A51" s="3" t="s">
        <v>195</v>
      </c>
      <c r="B51" s="3" t="s">
        <v>57</v>
      </c>
      <c r="C51" s="3">
        <f>SUM(prb_adultes_202406[[#This Row],[Visuel]:[Autres]])</f>
        <v>22944</v>
      </c>
      <c r="D51">
        <v>0</v>
      </c>
      <c r="E51">
        <v>0</v>
      </c>
      <c r="F51">
        <v>0</v>
      </c>
      <c r="G51">
        <v>0</v>
      </c>
      <c r="H51">
        <v>22944</v>
      </c>
      <c r="I51">
        <v>0</v>
      </c>
      <c r="J51">
        <v>2367</v>
      </c>
      <c r="K51">
        <v>11519</v>
      </c>
      <c r="L51">
        <v>11425</v>
      </c>
      <c r="M51">
        <v>166</v>
      </c>
      <c r="N51" s="3" t="s">
        <v>892</v>
      </c>
      <c r="O51" s="3" t="s">
        <v>893</v>
      </c>
    </row>
    <row r="52" spans="1:15" x14ac:dyDescent="0.25">
      <c r="A52" s="3" t="s">
        <v>195</v>
      </c>
      <c r="B52" s="3" t="s">
        <v>58</v>
      </c>
      <c r="C52" s="3">
        <f>SUM(prb_adultes_202406[[#This Row],[Visuel]:[Autres]])</f>
        <v>2888</v>
      </c>
      <c r="D52">
        <v>0</v>
      </c>
      <c r="E52">
        <v>0</v>
      </c>
      <c r="F52">
        <v>0</v>
      </c>
      <c r="G52">
        <v>0</v>
      </c>
      <c r="H52">
        <v>0</v>
      </c>
      <c r="I52">
        <v>2888</v>
      </c>
      <c r="J52">
        <v>221</v>
      </c>
      <c r="K52">
        <v>1311</v>
      </c>
      <c r="L52">
        <v>1577</v>
      </c>
      <c r="M52">
        <v>606</v>
      </c>
      <c r="N52" s="3" t="s">
        <v>894</v>
      </c>
      <c r="O52" s="3" t="s">
        <v>895</v>
      </c>
    </row>
    <row r="53" spans="1:15" x14ac:dyDescent="0.25">
      <c r="A53" s="3" t="s">
        <v>13</v>
      </c>
      <c r="B53" s="3" t="s">
        <v>14</v>
      </c>
      <c r="C53" s="3">
        <f>SUM(prb_adultes_202406[[#This Row],[Visuel]:[Autres]])</f>
        <v>2652</v>
      </c>
      <c r="D53">
        <v>17</v>
      </c>
      <c r="E53">
        <v>9</v>
      </c>
      <c r="F53">
        <v>701</v>
      </c>
      <c r="G53">
        <v>1103</v>
      </c>
      <c r="H53">
        <v>736</v>
      </c>
      <c r="I53">
        <v>86</v>
      </c>
      <c r="J53">
        <v>14</v>
      </c>
      <c r="K53">
        <v>1150</v>
      </c>
      <c r="L53">
        <v>1502</v>
      </c>
      <c r="M53">
        <v>54</v>
      </c>
      <c r="N53" s="3" t="s">
        <v>896</v>
      </c>
      <c r="O53" s="3" t="s">
        <v>897</v>
      </c>
    </row>
    <row r="54" spans="1:15" x14ac:dyDescent="0.25">
      <c r="A54" s="3" t="s">
        <v>13</v>
      </c>
      <c r="B54" s="3" t="s">
        <v>15</v>
      </c>
      <c r="C54" s="3">
        <f>SUM(prb_adultes_202406[[#This Row],[Visuel]:[Autres]])</f>
        <v>3281</v>
      </c>
      <c r="D54">
        <v>30</v>
      </c>
      <c r="E54">
        <v>16</v>
      </c>
      <c r="F54">
        <v>842</v>
      </c>
      <c r="G54">
        <v>1291</v>
      </c>
      <c r="H54">
        <v>988</v>
      </c>
      <c r="I54">
        <v>114</v>
      </c>
      <c r="J54">
        <v>23</v>
      </c>
      <c r="K54">
        <v>1527</v>
      </c>
      <c r="L54">
        <v>1754</v>
      </c>
      <c r="M54">
        <v>75</v>
      </c>
      <c r="N54" s="3" t="s">
        <v>898</v>
      </c>
      <c r="O54" s="3" t="s">
        <v>899</v>
      </c>
    </row>
    <row r="55" spans="1:15" x14ac:dyDescent="0.25">
      <c r="A55" s="3" t="s">
        <v>13</v>
      </c>
      <c r="B55" s="3" t="s">
        <v>16</v>
      </c>
      <c r="C55" s="3">
        <f>SUM(prb_adultes_202406[[#This Row],[Visuel]:[Autres]])</f>
        <v>6731</v>
      </c>
      <c r="D55">
        <v>69</v>
      </c>
      <c r="E55">
        <v>27</v>
      </c>
      <c r="F55">
        <v>1436</v>
      </c>
      <c r="G55">
        <v>3359</v>
      </c>
      <c r="H55">
        <v>1596</v>
      </c>
      <c r="I55">
        <v>244</v>
      </c>
      <c r="J55">
        <v>226</v>
      </c>
      <c r="K55">
        <v>2915</v>
      </c>
      <c r="L55">
        <v>3816</v>
      </c>
      <c r="M55">
        <v>123</v>
      </c>
      <c r="N55" s="3" t="s">
        <v>900</v>
      </c>
      <c r="O55" s="3" t="s">
        <v>901</v>
      </c>
    </row>
    <row r="56" spans="1:15" x14ac:dyDescent="0.25">
      <c r="A56" s="3" t="s">
        <v>13</v>
      </c>
      <c r="B56" s="3" t="s">
        <v>17</v>
      </c>
      <c r="C56" s="3">
        <f>SUM(prb_adultes_202406[[#This Row],[Visuel]:[Autres]])</f>
        <v>4012</v>
      </c>
      <c r="D56">
        <v>34</v>
      </c>
      <c r="E56">
        <v>19</v>
      </c>
      <c r="F56">
        <v>948</v>
      </c>
      <c r="G56">
        <v>1821</v>
      </c>
      <c r="H56">
        <v>1076</v>
      </c>
      <c r="I56">
        <v>114</v>
      </c>
      <c r="J56">
        <v>71</v>
      </c>
      <c r="K56">
        <v>1844</v>
      </c>
      <c r="L56">
        <v>2168</v>
      </c>
      <c r="M56">
        <v>64</v>
      </c>
      <c r="N56" s="3" t="s">
        <v>902</v>
      </c>
      <c r="O56" s="3" t="s">
        <v>903</v>
      </c>
    </row>
    <row r="57" spans="1:15" x14ac:dyDescent="0.25">
      <c r="A57" s="3" t="s">
        <v>13</v>
      </c>
      <c r="B57" s="3" t="s">
        <v>18</v>
      </c>
      <c r="C57" s="3">
        <f>SUM(prb_adultes_202406[[#This Row],[Visuel]:[Autres]])</f>
        <v>6052</v>
      </c>
      <c r="D57">
        <v>58</v>
      </c>
      <c r="E57">
        <v>31</v>
      </c>
      <c r="F57">
        <v>1517</v>
      </c>
      <c r="G57">
        <v>2587</v>
      </c>
      <c r="H57">
        <v>1633</v>
      </c>
      <c r="I57">
        <v>226</v>
      </c>
      <c r="J57">
        <v>234</v>
      </c>
      <c r="K57">
        <v>2696</v>
      </c>
      <c r="L57">
        <v>3356</v>
      </c>
      <c r="M57">
        <v>120</v>
      </c>
      <c r="N57" s="3" t="s">
        <v>904</v>
      </c>
      <c r="O57" s="3" t="s">
        <v>905</v>
      </c>
    </row>
    <row r="58" spans="1:15" x14ac:dyDescent="0.25">
      <c r="A58" s="3" t="s">
        <v>13</v>
      </c>
      <c r="B58" s="3" t="s">
        <v>19</v>
      </c>
      <c r="C58" s="3">
        <f>SUM(prb_adultes_202406[[#This Row],[Visuel]:[Autres]])</f>
        <v>20488</v>
      </c>
      <c r="D58">
        <v>230</v>
      </c>
      <c r="E58">
        <v>140</v>
      </c>
      <c r="F58">
        <v>3485</v>
      </c>
      <c r="G58">
        <v>10406</v>
      </c>
      <c r="H58">
        <v>5585</v>
      </c>
      <c r="I58">
        <v>642</v>
      </c>
      <c r="J58">
        <v>4492</v>
      </c>
      <c r="K58">
        <v>8791</v>
      </c>
      <c r="L58">
        <v>11697</v>
      </c>
      <c r="M58">
        <v>377</v>
      </c>
      <c r="N58" s="3" t="s">
        <v>906</v>
      </c>
      <c r="O58" s="3" t="s">
        <v>907</v>
      </c>
    </row>
    <row r="59" spans="1:15" x14ac:dyDescent="0.25">
      <c r="A59" s="3" t="s">
        <v>13</v>
      </c>
      <c r="B59" s="3" t="s">
        <v>20</v>
      </c>
      <c r="C59" s="3">
        <f>SUM(prb_adultes_202406[[#This Row],[Visuel]:[Autres]])</f>
        <v>3941</v>
      </c>
      <c r="D59">
        <v>46</v>
      </c>
      <c r="E59">
        <v>22</v>
      </c>
      <c r="F59">
        <v>888</v>
      </c>
      <c r="G59">
        <v>1707</v>
      </c>
      <c r="H59">
        <v>1102</v>
      </c>
      <c r="I59">
        <v>176</v>
      </c>
      <c r="J59">
        <v>194</v>
      </c>
      <c r="K59">
        <v>1836</v>
      </c>
      <c r="L59">
        <v>2105</v>
      </c>
      <c r="M59">
        <v>83</v>
      </c>
      <c r="N59" s="3" t="s">
        <v>908</v>
      </c>
      <c r="O59" s="3" t="s">
        <v>909</v>
      </c>
    </row>
    <row r="60" spans="1:15" x14ac:dyDescent="0.25">
      <c r="A60" s="3" t="s">
        <v>13</v>
      </c>
      <c r="B60" s="3" t="s">
        <v>21</v>
      </c>
      <c r="C60" s="3">
        <f>SUM(prb_adultes_202406[[#This Row],[Visuel]:[Autres]])</f>
        <v>1484</v>
      </c>
      <c r="D60">
        <v>17</v>
      </c>
      <c r="E60">
        <v>8</v>
      </c>
      <c r="F60">
        <v>422</v>
      </c>
      <c r="G60">
        <v>548</v>
      </c>
      <c r="H60">
        <v>425</v>
      </c>
      <c r="I60">
        <v>64</v>
      </c>
      <c r="J60">
        <v>8</v>
      </c>
      <c r="K60">
        <v>692</v>
      </c>
      <c r="L60">
        <v>792</v>
      </c>
      <c r="M60">
        <v>34</v>
      </c>
      <c r="N60" s="3" t="s">
        <v>910</v>
      </c>
      <c r="O60" s="3" t="s">
        <v>911</v>
      </c>
    </row>
    <row r="61" spans="1:15" x14ac:dyDescent="0.25">
      <c r="A61" s="3" t="s">
        <v>13</v>
      </c>
      <c r="B61" s="3" t="s">
        <v>22</v>
      </c>
      <c r="C61" s="3">
        <f>SUM(prb_adultes_202406[[#This Row],[Visuel]:[Autres]])</f>
        <v>812</v>
      </c>
      <c r="D61">
        <v>11</v>
      </c>
      <c r="E61">
        <v>5</v>
      </c>
      <c r="F61">
        <v>226</v>
      </c>
      <c r="G61">
        <v>315</v>
      </c>
      <c r="H61">
        <v>227</v>
      </c>
      <c r="I61">
        <v>28</v>
      </c>
      <c r="J61">
        <v>7</v>
      </c>
      <c r="K61">
        <v>350</v>
      </c>
      <c r="L61">
        <v>462</v>
      </c>
      <c r="M61">
        <v>13</v>
      </c>
      <c r="N61" s="3" t="s">
        <v>912</v>
      </c>
      <c r="O61" s="3" t="s">
        <v>913</v>
      </c>
    </row>
    <row r="62" spans="1:15" x14ac:dyDescent="0.25">
      <c r="A62" s="3" t="s">
        <v>13</v>
      </c>
      <c r="B62" s="3" t="s">
        <v>23</v>
      </c>
      <c r="C62" s="3">
        <f>SUM(prb_adultes_202406[[#This Row],[Visuel]:[Autres]])</f>
        <v>221</v>
      </c>
      <c r="D62">
        <v>3</v>
      </c>
      <c r="E62">
        <v>0</v>
      </c>
      <c r="F62">
        <v>43</v>
      </c>
      <c r="G62">
        <v>97</v>
      </c>
      <c r="H62">
        <v>65</v>
      </c>
      <c r="I62">
        <v>13</v>
      </c>
      <c r="J62">
        <v>1</v>
      </c>
      <c r="K62">
        <v>87</v>
      </c>
      <c r="L62">
        <v>134</v>
      </c>
      <c r="M62">
        <v>5</v>
      </c>
      <c r="N62" s="3" t="s">
        <v>914</v>
      </c>
      <c r="O62" s="3" t="s">
        <v>915</v>
      </c>
    </row>
    <row r="63" spans="1:15" x14ac:dyDescent="0.25">
      <c r="A63" s="3" t="s">
        <v>13</v>
      </c>
      <c r="B63" s="3" t="s">
        <v>24</v>
      </c>
      <c r="C63" s="3">
        <f>SUM(prb_adultes_202406[[#This Row],[Visuel]:[Autres]])</f>
        <v>1449</v>
      </c>
      <c r="D63">
        <v>20</v>
      </c>
      <c r="E63">
        <v>8</v>
      </c>
      <c r="F63">
        <v>375</v>
      </c>
      <c r="G63">
        <v>524</v>
      </c>
      <c r="H63">
        <v>467</v>
      </c>
      <c r="I63">
        <v>55</v>
      </c>
      <c r="J63">
        <v>10</v>
      </c>
      <c r="K63">
        <v>661</v>
      </c>
      <c r="L63">
        <v>788</v>
      </c>
      <c r="M63">
        <v>25</v>
      </c>
      <c r="N63" s="3" t="s">
        <v>916</v>
      </c>
      <c r="O63" s="3" t="s">
        <v>917</v>
      </c>
    </row>
    <row r="64" spans="1:15" x14ac:dyDescent="0.25">
      <c r="A64" s="3" t="s">
        <v>13</v>
      </c>
      <c r="B64" s="3" t="s">
        <v>25</v>
      </c>
      <c r="C64" s="3">
        <f>SUM(prb_adultes_202406[[#This Row],[Visuel]:[Autres]])</f>
        <v>3773</v>
      </c>
      <c r="D64">
        <v>33</v>
      </c>
      <c r="E64">
        <v>16</v>
      </c>
      <c r="F64">
        <v>1075</v>
      </c>
      <c r="G64">
        <v>1525</v>
      </c>
      <c r="H64">
        <v>968</v>
      </c>
      <c r="I64">
        <v>156</v>
      </c>
      <c r="J64">
        <v>42</v>
      </c>
      <c r="K64">
        <v>1719</v>
      </c>
      <c r="L64">
        <v>2054</v>
      </c>
      <c r="M64">
        <v>89</v>
      </c>
      <c r="N64" s="3" t="s">
        <v>918</v>
      </c>
      <c r="O64" s="3" t="s">
        <v>919</v>
      </c>
    </row>
    <row r="65" spans="1:15" x14ac:dyDescent="0.25">
      <c r="A65" s="3" t="s">
        <v>13</v>
      </c>
      <c r="B65" s="3" t="s">
        <v>26</v>
      </c>
      <c r="C65" s="3">
        <f>SUM(prb_adultes_202406[[#This Row],[Visuel]:[Autres]])</f>
        <v>3134</v>
      </c>
      <c r="D65">
        <v>41</v>
      </c>
      <c r="E65">
        <v>24</v>
      </c>
      <c r="F65">
        <v>754</v>
      </c>
      <c r="G65">
        <v>1309</v>
      </c>
      <c r="H65">
        <v>900</v>
      </c>
      <c r="I65">
        <v>106</v>
      </c>
      <c r="J65">
        <v>673</v>
      </c>
      <c r="K65">
        <v>1446</v>
      </c>
      <c r="L65">
        <v>1688</v>
      </c>
      <c r="M65">
        <v>108</v>
      </c>
      <c r="N65" s="3" t="s">
        <v>920</v>
      </c>
      <c r="O65" s="3" t="s">
        <v>921</v>
      </c>
    </row>
    <row r="66" spans="1:15" x14ac:dyDescent="0.25">
      <c r="A66" s="3" t="s">
        <v>13</v>
      </c>
      <c r="B66" s="3" t="s">
        <v>27</v>
      </c>
      <c r="C66" s="3">
        <f>SUM(prb_adultes_202406[[#This Row],[Visuel]:[Autres]])</f>
        <v>4656</v>
      </c>
      <c r="D66">
        <v>46</v>
      </c>
      <c r="E66">
        <v>22</v>
      </c>
      <c r="F66">
        <v>1147</v>
      </c>
      <c r="G66">
        <v>1836</v>
      </c>
      <c r="H66">
        <v>1400</v>
      </c>
      <c r="I66">
        <v>205</v>
      </c>
      <c r="J66">
        <v>134</v>
      </c>
      <c r="K66">
        <v>2109</v>
      </c>
      <c r="L66">
        <v>2547</v>
      </c>
      <c r="M66">
        <v>161</v>
      </c>
      <c r="N66" s="3" t="s">
        <v>922</v>
      </c>
      <c r="O66" s="3" t="s">
        <v>923</v>
      </c>
    </row>
    <row r="67" spans="1:15" x14ac:dyDescent="0.25">
      <c r="A67" s="3" t="s">
        <v>13</v>
      </c>
      <c r="B67" s="3" t="s">
        <v>28</v>
      </c>
      <c r="C67" s="3">
        <f>SUM(prb_adultes_202406[[#This Row],[Visuel]:[Autres]])</f>
        <v>5548</v>
      </c>
      <c r="D67">
        <v>35</v>
      </c>
      <c r="E67">
        <v>22</v>
      </c>
      <c r="F67">
        <v>1307</v>
      </c>
      <c r="G67">
        <v>2387</v>
      </c>
      <c r="H67">
        <v>1585</v>
      </c>
      <c r="I67">
        <v>212</v>
      </c>
      <c r="J67">
        <v>163</v>
      </c>
      <c r="K67">
        <v>2579</v>
      </c>
      <c r="L67">
        <v>2969</v>
      </c>
      <c r="M67">
        <v>145</v>
      </c>
      <c r="N67" s="3" t="s">
        <v>924</v>
      </c>
      <c r="O67" s="3" t="s">
        <v>925</v>
      </c>
    </row>
    <row r="68" spans="1:15" x14ac:dyDescent="0.25">
      <c r="A68" s="3" t="s">
        <v>13</v>
      </c>
      <c r="B68" s="3" t="s">
        <v>29</v>
      </c>
      <c r="C68" s="3">
        <f>SUM(prb_adultes_202406[[#This Row],[Visuel]:[Autres]])</f>
        <v>11916</v>
      </c>
      <c r="D68">
        <v>134</v>
      </c>
      <c r="E68">
        <v>70</v>
      </c>
      <c r="F68">
        <v>2785</v>
      </c>
      <c r="G68">
        <v>5247</v>
      </c>
      <c r="H68">
        <v>3343</v>
      </c>
      <c r="I68">
        <v>337</v>
      </c>
      <c r="J68">
        <v>673</v>
      </c>
      <c r="K68">
        <v>5496</v>
      </c>
      <c r="L68">
        <v>6420</v>
      </c>
      <c r="M68">
        <v>293</v>
      </c>
      <c r="N68" s="3" t="s">
        <v>926</v>
      </c>
      <c r="O68" s="3" t="s">
        <v>927</v>
      </c>
    </row>
    <row r="69" spans="1:15" x14ac:dyDescent="0.25">
      <c r="A69" s="3" t="s">
        <v>13</v>
      </c>
      <c r="B69" s="3" t="s">
        <v>30</v>
      </c>
      <c r="C69" s="3">
        <f>SUM(prb_adultes_202406[[#This Row],[Visuel]:[Autres]])</f>
        <v>2930</v>
      </c>
      <c r="D69">
        <v>45</v>
      </c>
      <c r="E69">
        <v>15</v>
      </c>
      <c r="F69">
        <v>689</v>
      </c>
      <c r="G69">
        <v>1249</v>
      </c>
      <c r="H69">
        <v>827</v>
      </c>
      <c r="I69">
        <v>105</v>
      </c>
      <c r="J69">
        <v>55</v>
      </c>
      <c r="K69">
        <v>1294</v>
      </c>
      <c r="L69">
        <v>1636</v>
      </c>
      <c r="M69">
        <v>61</v>
      </c>
      <c r="N69" s="3" t="s">
        <v>928</v>
      </c>
      <c r="O69" s="3" t="s">
        <v>929</v>
      </c>
    </row>
    <row r="70" spans="1:15" x14ac:dyDescent="0.25">
      <c r="A70" s="3" t="s">
        <v>13</v>
      </c>
      <c r="B70" s="3" t="s">
        <v>31</v>
      </c>
      <c r="C70" s="3">
        <f>SUM(prb_adultes_202406[[#This Row],[Visuel]:[Autres]])</f>
        <v>100</v>
      </c>
      <c r="D70">
        <v>1</v>
      </c>
      <c r="E70">
        <v>0</v>
      </c>
      <c r="F70">
        <v>36</v>
      </c>
      <c r="G70">
        <v>37</v>
      </c>
      <c r="H70">
        <v>21</v>
      </c>
      <c r="I70">
        <v>5</v>
      </c>
      <c r="J70">
        <v>6</v>
      </c>
      <c r="K70">
        <v>44</v>
      </c>
      <c r="L70">
        <v>56</v>
      </c>
      <c r="M70">
        <v>5</v>
      </c>
      <c r="N70" s="3" t="s">
        <v>930</v>
      </c>
      <c r="O70" s="3" t="s">
        <v>931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D99E-6EC8-43A0-A2CF-359E8822EEDC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SUM(prb_adultes_202407[[#This Row],[Visuel]:[Autres]])</f>
        <v>77642</v>
      </c>
      <c r="D2">
        <v>743</v>
      </c>
      <c r="E2">
        <v>383</v>
      </c>
      <c r="F2">
        <v>17754</v>
      </c>
      <c r="G2">
        <v>35578</v>
      </c>
      <c r="H2">
        <v>20443</v>
      </c>
      <c r="I2">
        <v>2741</v>
      </c>
      <c r="J2">
        <v>6095</v>
      </c>
      <c r="K2">
        <v>33789</v>
      </c>
      <c r="L2">
        <v>43853</v>
      </c>
      <c r="M2">
        <v>1827</v>
      </c>
      <c r="N2" s="3" t="s">
        <v>932</v>
      </c>
      <c r="O2" s="3" t="s">
        <v>933</v>
      </c>
    </row>
    <row r="3" spans="1:15" x14ac:dyDescent="0.25">
      <c r="A3" s="3" t="s">
        <v>11</v>
      </c>
      <c r="B3" s="3" t="s">
        <v>2</v>
      </c>
      <c r="C3" s="3">
        <f>SUM(prb_adultes_202407[[#This Row],[Visuel]:[Autres]])</f>
        <v>2949</v>
      </c>
      <c r="D3">
        <v>66</v>
      </c>
      <c r="E3">
        <v>25</v>
      </c>
      <c r="F3">
        <v>551</v>
      </c>
      <c r="G3">
        <v>872</v>
      </c>
      <c r="H3">
        <v>1326</v>
      </c>
      <c r="I3">
        <v>109</v>
      </c>
      <c r="J3">
        <v>399</v>
      </c>
      <c r="K3">
        <v>1618</v>
      </c>
      <c r="L3">
        <v>1331</v>
      </c>
      <c r="M3">
        <v>8</v>
      </c>
      <c r="N3" s="3" t="s">
        <v>934</v>
      </c>
      <c r="O3" s="3" t="s">
        <v>935</v>
      </c>
    </row>
    <row r="4" spans="1:15" x14ac:dyDescent="0.25">
      <c r="A4" s="3" t="s">
        <v>11</v>
      </c>
      <c r="B4" s="3" t="s">
        <v>3</v>
      </c>
      <c r="C4" s="3">
        <f>SUM(prb_adultes_202407[[#This Row],[Visuel]:[Autres]])</f>
        <v>1623</v>
      </c>
      <c r="D4">
        <v>26</v>
      </c>
      <c r="E4">
        <v>29</v>
      </c>
      <c r="F4">
        <v>204</v>
      </c>
      <c r="G4">
        <v>620</v>
      </c>
      <c r="H4">
        <v>702</v>
      </c>
      <c r="I4">
        <v>42</v>
      </c>
      <c r="J4">
        <v>252</v>
      </c>
      <c r="K4">
        <v>1386</v>
      </c>
      <c r="L4">
        <v>237</v>
      </c>
      <c r="M4">
        <v>2</v>
      </c>
      <c r="N4" s="3" t="s">
        <v>936</v>
      </c>
      <c r="O4" s="3" t="s">
        <v>937</v>
      </c>
    </row>
    <row r="5" spans="1:15" x14ac:dyDescent="0.25">
      <c r="A5" s="3" t="s">
        <v>11</v>
      </c>
      <c r="B5" s="3" t="s">
        <v>4</v>
      </c>
      <c r="C5" s="3">
        <f>SUM(prb_adultes_202407[[#This Row],[Visuel]:[Autres]])</f>
        <v>801</v>
      </c>
      <c r="D5">
        <v>29</v>
      </c>
      <c r="E5">
        <v>15</v>
      </c>
      <c r="F5">
        <v>116</v>
      </c>
      <c r="G5">
        <v>227</v>
      </c>
      <c r="H5">
        <v>392</v>
      </c>
      <c r="I5">
        <v>22</v>
      </c>
      <c r="J5">
        <v>291</v>
      </c>
      <c r="K5">
        <v>324</v>
      </c>
      <c r="L5">
        <v>477</v>
      </c>
      <c r="M5">
        <v>4</v>
      </c>
      <c r="N5" s="3" t="s">
        <v>938</v>
      </c>
      <c r="O5" s="3" t="s">
        <v>939</v>
      </c>
    </row>
    <row r="6" spans="1:15" x14ac:dyDescent="0.25">
      <c r="A6" s="3" t="s">
        <v>12</v>
      </c>
      <c r="B6" s="3" t="s">
        <v>5</v>
      </c>
      <c r="C6" s="3">
        <f>SUM(prb_adultes_202407[[#This Row],[Visuel]:[Autres]])</f>
        <v>79265</v>
      </c>
      <c r="D6">
        <v>769</v>
      </c>
      <c r="E6">
        <v>412</v>
      </c>
      <c r="F6">
        <v>17958</v>
      </c>
      <c r="G6">
        <v>36198</v>
      </c>
      <c r="H6">
        <v>21145</v>
      </c>
      <c r="I6">
        <v>2783</v>
      </c>
      <c r="J6">
        <v>6347</v>
      </c>
      <c r="K6">
        <v>35175</v>
      </c>
      <c r="L6">
        <v>44090</v>
      </c>
      <c r="M6">
        <v>1829</v>
      </c>
      <c r="N6" s="3" t="s">
        <v>940</v>
      </c>
      <c r="O6" s="3" t="s">
        <v>941</v>
      </c>
    </row>
    <row r="7" spans="1:15" x14ac:dyDescent="0.25">
      <c r="A7" s="3" t="s">
        <v>12</v>
      </c>
      <c r="B7" s="3" t="s">
        <v>6</v>
      </c>
      <c r="C7" s="3">
        <f>SUM(prb_adultes_202407[[#This Row],[Visuel]:[Autres]])</f>
        <v>2207</v>
      </c>
      <c r="D7">
        <v>63</v>
      </c>
      <c r="E7">
        <v>15</v>
      </c>
      <c r="F7">
        <v>289</v>
      </c>
      <c r="G7">
        <v>603</v>
      </c>
      <c r="H7">
        <v>1150</v>
      </c>
      <c r="I7">
        <v>87</v>
      </c>
      <c r="J7">
        <v>511</v>
      </c>
      <c r="K7">
        <v>1092</v>
      </c>
      <c r="L7">
        <v>1115</v>
      </c>
      <c r="M7">
        <v>6</v>
      </c>
      <c r="N7" s="3" t="s">
        <v>942</v>
      </c>
      <c r="O7" s="3" t="s">
        <v>943</v>
      </c>
    </row>
    <row r="8" spans="1:15" x14ac:dyDescent="0.25">
      <c r="A8" s="3" t="s">
        <v>12</v>
      </c>
      <c r="B8" s="3" t="s">
        <v>7</v>
      </c>
      <c r="C8" s="3">
        <f>SUM(prb_adultes_202407[[#This Row],[Visuel]:[Autres]])</f>
        <v>1002</v>
      </c>
      <c r="D8">
        <v>21</v>
      </c>
      <c r="E8">
        <v>18</v>
      </c>
      <c r="F8">
        <v>290</v>
      </c>
      <c r="G8">
        <v>328</v>
      </c>
      <c r="H8">
        <v>319</v>
      </c>
      <c r="I8">
        <v>26</v>
      </c>
      <c r="J8">
        <v>82</v>
      </c>
      <c r="K8">
        <v>507</v>
      </c>
      <c r="L8">
        <v>495</v>
      </c>
      <c r="M8">
        <v>0</v>
      </c>
      <c r="N8" s="3" t="s">
        <v>944</v>
      </c>
      <c r="O8" s="3" t="s">
        <v>945</v>
      </c>
    </row>
    <row r="9" spans="1:15" x14ac:dyDescent="0.25">
      <c r="A9" s="3" t="s">
        <v>12</v>
      </c>
      <c r="B9" s="3" t="s">
        <v>8</v>
      </c>
      <c r="C9" s="3">
        <f>SUM(prb_adultes_202407[[#This Row],[Visuel]:[Autres]])</f>
        <v>541</v>
      </c>
      <c r="D9">
        <v>11</v>
      </c>
      <c r="E9">
        <v>7</v>
      </c>
      <c r="F9">
        <v>88</v>
      </c>
      <c r="G9">
        <v>168</v>
      </c>
      <c r="H9">
        <v>249</v>
      </c>
      <c r="I9">
        <v>18</v>
      </c>
      <c r="J9">
        <v>97</v>
      </c>
      <c r="K9">
        <v>343</v>
      </c>
      <c r="L9">
        <v>198</v>
      </c>
      <c r="M9">
        <v>6</v>
      </c>
      <c r="N9" s="3" t="s">
        <v>946</v>
      </c>
      <c r="O9" s="3" t="s">
        <v>947</v>
      </c>
    </row>
    <row r="10" spans="1:15" x14ac:dyDescent="0.25">
      <c r="A10" s="3" t="s">
        <v>81</v>
      </c>
      <c r="B10" s="3" t="s">
        <v>61</v>
      </c>
      <c r="C10" s="3">
        <f>SUM(prb_adultes_202407[[#This Row],[Visuel]:[Autres]])</f>
        <v>45898</v>
      </c>
      <c r="D10">
        <v>491</v>
      </c>
      <c r="E10">
        <v>219</v>
      </c>
      <c r="F10">
        <v>10004</v>
      </c>
      <c r="G10">
        <v>22199</v>
      </c>
      <c r="H10">
        <v>11388</v>
      </c>
      <c r="I10">
        <v>1597</v>
      </c>
      <c r="J10">
        <v>3757</v>
      </c>
      <c r="K10">
        <v>0</v>
      </c>
      <c r="L10">
        <v>45898</v>
      </c>
      <c r="M10">
        <v>1195</v>
      </c>
      <c r="N10" s="3" t="s">
        <v>948</v>
      </c>
      <c r="O10" s="3" t="s">
        <v>949</v>
      </c>
    </row>
    <row r="11" spans="1:15" x14ac:dyDescent="0.25">
      <c r="A11" s="3" t="s">
        <v>81</v>
      </c>
      <c r="B11" s="3" t="s">
        <v>60</v>
      </c>
      <c r="C11" s="3">
        <f>SUM(prb_adultes_202407[[#This Row],[Visuel]:[Autres]])</f>
        <v>37117</v>
      </c>
      <c r="D11">
        <v>373</v>
      </c>
      <c r="E11">
        <v>233</v>
      </c>
      <c r="F11">
        <v>8621</v>
      </c>
      <c r="G11">
        <v>15098</v>
      </c>
      <c r="H11">
        <v>11475</v>
      </c>
      <c r="I11">
        <v>1317</v>
      </c>
      <c r="J11">
        <v>3280</v>
      </c>
      <c r="K11">
        <v>37117</v>
      </c>
      <c r="L11">
        <v>0</v>
      </c>
      <c r="M11">
        <v>646</v>
      </c>
      <c r="N11" s="3" t="s">
        <v>950</v>
      </c>
      <c r="O11" s="3" t="s">
        <v>951</v>
      </c>
    </row>
    <row r="12" spans="1:15" x14ac:dyDescent="0.25">
      <c r="A12" s="3" t="s">
        <v>86</v>
      </c>
      <c r="B12" s="3" t="s">
        <v>87</v>
      </c>
      <c r="C12" s="3">
        <f>SUM(prb_adultes_202407[[#This Row],[Visuel]:[Autres]])</f>
        <v>221</v>
      </c>
      <c r="D12">
        <v>0</v>
      </c>
      <c r="E12">
        <v>0</v>
      </c>
      <c r="F12">
        <v>0</v>
      </c>
      <c r="G12">
        <v>1</v>
      </c>
      <c r="H12">
        <v>0</v>
      </c>
      <c r="I12">
        <v>220</v>
      </c>
      <c r="J12">
        <v>15</v>
      </c>
      <c r="K12">
        <v>84</v>
      </c>
      <c r="L12">
        <v>137</v>
      </c>
      <c r="M12">
        <v>221</v>
      </c>
      <c r="N12" s="3" t="s">
        <v>952</v>
      </c>
      <c r="O12" s="3" t="s">
        <v>953</v>
      </c>
    </row>
    <row r="13" spans="1:15" x14ac:dyDescent="0.25">
      <c r="A13" s="3" t="s">
        <v>86</v>
      </c>
      <c r="B13" s="3" t="s">
        <v>90</v>
      </c>
      <c r="C13" s="3">
        <f>SUM(prb_adultes_202407[[#This Row],[Visuel]:[Autres]])</f>
        <v>1620</v>
      </c>
      <c r="D13">
        <v>8</v>
      </c>
      <c r="E13">
        <v>3</v>
      </c>
      <c r="F13">
        <v>439</v>
      </c>
      <c r="G13">
        <v>598</v>
      </c>
      <c r="H13">
        <v>156</v>
      </c>
      <c r="I13">
        <v>416</v>
      </c>
      <c r="J13">
        <v>111</v>
      </c>
      <c r="K13">
        <v>562</v>
      </c>
      <c r="L13">
        <v>1058</v>
      </c>
      <c r="M13">
        <v>1620</v>
      </c>
      <c r="N13" s="3" t="s">
        <v>954</v>
      </c>
      <c r="O13" s="3" t="s">
        <v>955</v>
      </c>
    </row>
    <row r="14" spans="1:15" x14ac:dyDescent="0.25">
      <c r="A14" s="3" t="s">
        <v>86</v>
      </c>
      <c r="B14" s="3" t="s">
        <v>93</v>
      </c>
      <c r="C14" s="3">
        <f>SUM(prb_adultes_202407[[#This Row],[Visuel]:[Autres]])</f>
        <v>5949</v>
      </c>
      <c r="D14">
        <v>34</v>
      </c>
      <c r="E14">
        <v>26</v>
      </c>
      <c r="F14">
        <v>2173</v>
      </c>
      <c r="G14">
        <v>2655</v>
      </c>
      <c r="H14">
        <v>997</v>
      </c>
      <c r="I14">
        <v>64</v>
      </c>
      <c r="J14">
        <v>405</v>
      </c>
      <c r="K14">
        <v>2157</v>
      </c>
      <c r="L14">
        <v>3792</v>
      </c>
      <c r="M14">
        <v>0</v>
      </c>
      <c r="N14" s="3" t="s">
        <v>956</v>
      </c>
      <c r="O14" s="3" t="s">
        <v>957</v>
      </c>
    </row>
    <row r="15" spans="1:15" x14ac:dyDescent="0.25">
      <c r="A15" s="3" t="s">
        <v>86</v>
      </c>
      <c r="B15" s="3" t="s">
        <v>96</v>
      </c>
      <c r="C15" s="3">
        <f>SUM(prb_adultes_202407[[#This Row],[Visuel]:[Autres]])</f>
        <v>6562</v>
      </c>
      <c r="D15">
        <v>49</v>
      </c>
      <c r="E15">
        <v>37</v>
      </c>
      <c r="F15">
        <v>2469</v>
      </c>
      <c r="G15">
        <v>2668</v>
      </c>
      <c r="H15">
        <v>1260</v>
      </c>
      <c r="I15">
        <v>79</v>
      </c>
      <c r="J15">
        <v>439</v>
      </c>
      <c r="K15">
        <v>2479</v>
      </c>
      <c r="L15">
        <v>4083</v>
      </c>
      <c r="M15">
        <v>0</v>
      </c>
      <c r="N15" s="3" t="s">
        <v>958</v>
      </c>
      <c r="O15" s="3" t="s">
        <v>959</v>
      </c>
    </row>
    <row r="16" spans="1:15" x14ac:dyDescent="0.25">
      <c r="A16" s="3" t="s">
        <v>86</v>
      </c>
      <c r="B16" s="3" t="s">
        <v>99</v>
      </c>
      <c r="C16" s="3">
        <f>SUM(prb_adultes_202407[[#This Row],[Visuel]:[Autres]])</f>
        <v>6513</v>
      </c>
      <c r="D16">
        <v>69</v>
      </c>
      <c r="E16">
        <v>45</v>
      </c>
      <c r="F16">
        <v>2148</v>
      </c>
      <c r="G16">
        <v>2937</v>
      </c>
      <c r="H16">
        <v>1218</v>
      </c>
      <c r="I16">
        <v>96</v>
      </c>
      <c r="J16">
        <v>512</v>
      </c>
      <c r="K16">
        <v>2472</v>
      </c>
      <c r="L16">
        <v>4041</v>
      </c>
      <c r="M16">
        <v>0</v>
      </c>
      <c r="N16" s="3" t="s">
        <v>960</v>
      </c>
      <c r="O16" s="3" t="s">
        <v>961</v>
      </c>
    </row>
    <row r="17" spans="1:15" x14ac:dyDescent="0.25">
      <c r="A17" s="3" t="s">
        <v>86</v>
      </c>
      <c r="B17" s="3" t="s">
        <v>102</v>
      </c>
      <c r="C17" s="3">
        <f>SUM(prb_adultes_202407[[#This Row],[Visuel]:[Autres]])</f>
        <v>7700</v>
      </c>
      <c r="D17">
        <v>85</v>
      </c>
      <c r="E17">
        <v>32</v>
      </c>
      <c r="F17">
        <v>2121</v>
      </c>
      <c r="G17">
        <v>3735</v>
      </c>
      <c r="H17">
        <v>1595</v>
      </c>
      <c r="I17">
        <v>132</v>
      </c>
      <c r="J17">
        <v>601</v>
      </c>
      <c r="K17">
        <v>3037</v>
      </c>
      <c r="L17">
        <v>4663</v>
      </c>
      <c r="M17">
        <v>0</v>
      </c>
      <c r="N17" s="3" t="s">
        <v>962</v>
      </c>
      <c r="O17" s="3" t="s">
        <v>963</v>
      </c>
    </row>
    <row r="18" spans="1:15" x14ac:dyDescent="0.25">
      <c r="A18" s="3" t="s">
        <v>86</v>
      </c>
      <c r="B18" s="3" t="s">
        <v>105</v>
      </c>
      <c r="C18" s="3">
        <f>SUM(prb_adultes_202407[[#This Row],[Visuel]:[Autres]])</f>
        <v>8881</v>
      </c>
      <c r="D18">
        <v>88</v>
      </c>
      <c r="E18">
        <v>57</v>
      </c>
      <c r="F18">
        <v>2142</v>
      </c>
      <c r="G18">
        <v>4288</v>
      </c>
      <c r="H18">
        <v>2076</v>
      </c>
      <c r="I18">
        <v>230</v>
      </c>
      <c r="J18">
        <v>732</v>
      </c>
      <c r="K18">
        <v>3813</v>
      </c>
      <c r="L18">
        <v>5068</v>
      </c>
      <c r="M18">
        <v>0</v>
      </c>
      <c r="N18" s="3" t="s">
        <v>964</v>
      </c>
      <c r="O18" s="3" t="s">
        <v>965</v>
      </c>
    </row>
    <row r="19" spans="1:15" x14ac:dyDescent="0.25">
      <c r="A19" s="3" t="s">
        <v>86</v>
      </c>
      <c r="B19" s="3" t="s">
        <v>108</v>
      </c>
      <c r="C19" s="3">
        <f>SUM(prb_adultes_202407[[#This Row],[Visuel]:[Autres]])</f>
        <v>9879</v>
      </c>
      <c r="D19">
        <v>104</v>
      </c>
      <c r="E19">
        <v>49</v>
      </c>
      <c r="F19">
        <v>1998</v>
      </c>
      <c r="G19">
        <v>4532</v>
      </c>
      <c r="H19">
        <v>2898</v>
      </c>
      <c r="I19">
        <v>298</v>
      </c>
      <c r="J19">
        <v>949</v>
      </c>
      <c r="K19">
        <v>4710</v>
      </c>
      <c r="L19">
        <v>5169</v>
      </c>
      <c r="M19">
        <v>0</v>
      </c>
      <c r="N19" s="3" t="s">
        <v>966</v>
      </c>
      <c r="O19" s="3" t="s">
        <v>967</v>
      </c>
    </row>
    <row r="20" spans="1:15" x14ac:dyDescent="0.25">
      <c r="A20" s="3" t="s">
        <v>86</v>
      </c>
      <c r="B20" s="3" t="s">
        <v>111</v>
      </c>
      <c r="C20" s="3">
        <f>SUM(prb_adultes_202407[[#This Row],[Visuel]:[Autres]])</f>
        <v>35690</v>
      </c>
      <c r="D20">
        <v>427</v>
      </c>
      <c r="E20">
        <v>203</v>
      </c>
      <c r="F20">
        <v>5135</v>
      </c>
      <c r="G20">
        <v>15883</v>
      </c>
      <c r="H20">
        <v>12663</v>
      </c>
      <c r="I20">
        <v>1379</v>
      </c>
      <c r="J20">
        <v>3273</v>
      </c>
      <c r="K20">
        <v>17803</v>
      </c>
      <c r="L20">
        <v>17887</v>
      </c>
      <c r="M20">
        <v>0</v>
      </c>
      <c r="N20" s="3" t="s">
        <v>968</v>
      </c>
      <c r="O20" s="3" t="s">
        <v>969</v>
      </c>
    </row>
    <row r="21" spans="1:15" x14ac:dyDescent="0.25">
      <c r="A21" s="3" t="s">
        <v>86</v>
      </c>
      <c r="B21" s="3" t="s">
        <v>114</v>
      </c>
      <c r="C21" s="3">
        <f>SUM(prb_adultes_202407[[#This Row],[Visuel]:[Autres]])</f>
        <v>15586</v>
      </c>
      <c r="D21">
        <v>100</v>
      </c>
      <c r="E21">
        <v>72</v>
      </c>
      <c r="F21">
        <v>5539</v>
      </c>
      <c r="G21">
        <v>6434</v>
      </c>
      <c r="H21">
        <v>2648</v>
      </c>
      <c r="I21">
        <v>793</v>
      </c>
      <c r="J21">
        <v>1046</v>
      </c>
      <c r="K21">
        <v>5751</v>
      </c>
      <c r="L21">
        <v>9835</v>
      </c>
      <c r="M21">
        <v>1841</v>
      </c>
      <c r="N21" s="3" t="s">
        <v>970</v>
      </c>
      <c r="O21" s="3" t="s">
        <v>971</v>
      </c>
    </row>
    <row r="22" spans="1:15" x14ac:dyDescent="0.25">
      <c r="A22" s="3" t="s">
        <v>86</v>
      </c>
      <c r="B22" s="3" t="s">
        <v>117</v>
      </c>
      <c r="C22" s="3">
        <f>SUM(prb_adultes_202407[[#This Row],[Visuel]:[Autres]])</f>
        <v>67429</v>
      </c>
      <c r="D22">
        <v>764</v>
      </c>
      <c r="E22">
        <v>380</v>
      </c>
      <c r="F22">
        <v>13086</v>
      </c>
      <c r="G22">
        <v>30863</v>
      </c>
      <c r="H22">
        <v>20215</v>
      </c>
      <c r="I22">
        <v>2121</v>
      </c>
      <c r="J22">
        <v>5991</v>
      </c>
      <c r="K22">
        <v>31366</v>
      </c>
      <c r="L22">
        <v>36063</v>
      </c>
      <c r="M22">
        <v>0</v>
      </c>
      <c r="N22" s="3" t="s">
        <v>972</v>
      </c>
      <c r="O22" s="3" t="s">
        <v>973</v>
      </c>
    </row>
    <row r="23" spans="1:15" x14ac:dyDescent="0.25">
      <c r="A23" s="3" t="s">
        <v>120</v>
      </c>
      <c r="B23" s="3" t="s">
        <v>121</v>
      </c>
      <c r="C23" s="3">
        <f>SUM(prb_adultes_202407[[#This Row],[Visuel]:[Autres]])</f>
        <v>7516</v>
      </c>
      <c r="D23">
        <v>80</v>
      </c>
      <c r="E23">
        <v>57</v>
      </c>
      <c r="F23">
        <v>3253</v>
      </c>
      <c r="G23">
        <v>2269</v>
      </c>
      <c r="H23">
        <v>1656</v>
      </c>
      <c r="I23">
        <v>201</v>
      </c>
      <c r="J23">
        <v>667</v>
      </c>
      <c r="K23">
        <v>3266</v>
      </c>
      <c r="L23">
        <v>4250</v>
      </c>
      <c r="M23">
        <v>350</v>
      </c>
      <c r="N23" s="3" t="s">
        <v>974</v>
      </c>
      <c r="O23" s="3" t="s">
        <v>975</v>
      </c>
    </row>
    <row r="24" spans="1:15" x14ac:dyDescent="0.25">
      <c r="A24" s="3" t="s">
        <v>120</v>
      </c>
      <c r="B24" s="3" t="s">
        <v>124</v>
      </c>
      <c r="C24" s="3">
        <f>SUM(prb_adultes_202407[[#This Row],[Visuel]:[Autres]])</f>
        <v>26399</v>
      </c>
      <c r="D24">
        <v>281</v>
      </c>
      <c r="E24">
        <v>166</v>
      </c>
      <c r="F24">
        <v>3878</v>
      </c>
      <c r="G24">
        <v>13108</v>
      </c>
      <c r="H24">
        <v>8408</v>
      </c>
      <c r="I24">
        <v>558</v>
      </c>
      <c r="J24">
        <v>1485</v>
      </c>
      <c r="K24">
        <v>11668</v>
      </c>
      <c r="L24">
        <v>14731</v>
      </c>
      <c r="M24">
        <v>270</v>
      </c>
      <c r="N24" s="3" t="s">
        <v>976</v>
      </c>
      <c r="O24" s="3" t="s">
        <v>977</v>
      </c>
    </row>
    <row r="25" spans="1:15" x14ac:dyDescent="0.25">
      <c r="A25" s="3" t="s">
        <v>120</v>
      </c>
      <c r="B25" s="3" t="s">
        <v>127</v>
      </c>
      <c r="C25" s="3">
        <f>SUM(prb_adultes_202407[[#This Row],[Visuel]:[Autres]])</f>
        <v>14465</v>
      </c>
      <c r="D25">
        <v>181</v>
      </c>
      <c r="E25">
        <v>82</v>
      </c>
      <c r="F25">
        <v>754</v>
      </c>
      <c r="G25">
        <v>8242</v>
      </c>
      <c r="H25">
        <v>4742</v>
      </c>
      <c r="I25">
        <v>464</v>
      </c>
      <c r="J25">
        <v>1274</v>
      </c>
      <c r="K25">
        <v>6891</v>
      </c>
      <c r="L25">
        <v>7574</v>
      </c>
      <c r="M25">
        <v>53</v>
      </c>
      <c r="N25" s="3" t="s">
        <v>978</v>
      </c>
      <c r="O25" s="3" t="s">
        <v>979</v>
      </c>
    </row>
    <row r="26" spans="1:15" x14ac:dyDescent="0.25">
      <c r="A26" s="3" t="s">
        <v>120</v>
      </c>
      <c r="B26" s="3" t="s">
        <v>130</v>
      </c>
      <c r="C26" s="3">
        <f>SUM(prb_adultes_202407[[#This Row],[Visuel]:[Autres]])</f>
        <v>5126</v>
      </c>
      <c r="D26">
        <v>46</v>
      </c>
      <c r="E26">
        <v>24</v>
      </c>
      <c r="F26">
        <v>31</v>
      </c>
      <c r="G26">
        <v>3458</v>
      </c>
      <c r="H26">
        <v>1385</v>
      </c>
      <c r="I26">
        <v>182</v>
      </c>
      <c r="J26">
        <v>571</v>
      </c>
      <c r="K26">
        <v>2546</v>
      </c>
      <c r="L26">
        <v>2580</v>
      </c>
      <c r="M26">
        <v>2</v>
      </c>
      <c r="N26" s="3" t="s">
        <v>980</v>
      </c>
      <c r="O26" s="3" t="s">
        <v>981</v>
      </c>
    </row>
    <row r="27" spans="1:15" x14ac:dyDescent="0.25">
      <c r="A27" s="3" t="s">
        <v>120</v>
      </c>
      <c r="B27" s="3" t="s">
        <v>133</v>
      </c>
      <c r="C27" s="3">
        <f>SUM(prb_adultes_202407[[#This Row],[Visuel]:[Autres]])</f>
        <v>2956</v>
      </c>
      <c r="D27">
        <v>39</v>
      </c>
      <c r="E27">
        <v>15</v>
      </c>
      <c r="F27">
        <v>7</v>
      </c>
      <c r="G27">
        <v>2068</v>
      </c>
      <c r="H27">
        <v>737</v>
      </c>
      <c r="I27">
        <v>90</v>
      </c>
      <c r="J27">
        <v>647</v>
      </c>
      <c r="K27">
        <v>1440</v>
      </c>
      <c r="L27">
        <v>1516</v>
      </c>
      <c r="M27">
        <v>0</v>
      </c>
      <c r="N27" s="3" t="s">
        <v>982</v>
      </c>
      <c r="O27" s="3" t="s">
        <v>983</v>
      </c>
    </row>
    <row r="28" spans="1:15" x14ac:dyDescent="0.25">
      <c r="A28" s="3" t="s">
        <v>120</v>
      </c>
      <c r="B28" s="3" t="s">
        <v>136</v>
      </c>
      <c r="C28" s="3">
        <f>SUM(prb_adultes_202407[[#This Row],[Visuel]:[Autres]])</f>
        <v>26553</v>
      </c>
      <c r="D28">
        <v>237</v>
      </c>
      <c r="E28">
        <v>108</v>
      </c>
      <c r="F28">
        <v>10702</v>
      </c>
      <c r="G28">
        <v>8152</v>
      </c>
      <c r="H28">
        <v>5935</v>
      </c>
      <c r="I28">
        <v>1419</v>
      </c>
      <c r="J28">
        <v>2393</v>
      </c>
      <c r="K28">
        <v>11306</v>
      </c>
      <c r="L28">
        <v>15247</v>
      </c>
      <c r="M28">
        <v>1166</v>
      </c>
      <c r="N28" s="3" t="s">
        <v>984</v>
      </c>
      <c r="O28" s="3" t="s">
        <v>985</v>
      </c>
    </row>
    <row r="29" spans="1:15" x14ac:dyDescent="0.25">
      <c r="A29" s="3" t="s">
        <v>139</v>
      </c>
      <c r="B29" s="3" t="s">
        <v>140</v>
      </c>
      <c r="C29" s="3">
        <f>SUM(prb_adultes_202407[[#This Row],[Visuel]:[Autres]])</f>
        <v>37505</v>
      </c>
      <c r="D29">
        <v>423</v>
      </c>
      <c r="E29">
        <v>244</v>
      </c>
      <c r="F29">
        <v>7492</v>
      </c>
      <c r="G29">
        <v>17279</v>
      </c>
      <c r="H29">
        <v>11198</v>
      </c>
      <c r="I29">
        <v>869</v>
      </c>
      <c r="J29">
        <v>2788</v>
      </c>
      <c r="K29">
        <v>16590</v>
      </c>
      <c r="L29">
        <v>20915</v>
      </c>
      <c r="M29">
        <v>644</v>
      </c>
      <c r="N29" s="3" t="s">
        <v>986</v>
      </c>
      <c r="O29" s="3" t="s">
        <v>987</v>
      </c>
    </row>
    <row r="30" spans="1:15" x14ac:dyDescent="0.25">
      <c r="A30" s="3" t="s">
        <v>139</v>
      </c>
      <c r="B30" s="3" t="s">
        <v>143</v>
      </c>
      <c r="C30" s="3">
        <f>SUM(prb_adultes_202407[[#This Row],[Visuel]:[Autres]])</f>
        <v>9718</v>
      </c>
      <c r="D30">
        <v>109</v>
      </c>
      <c r="E30">
        <v>50</v>
      </c>
      <c r="F30">
        <v>312</v>
      </c>
      <c r="G30">
        <v>6038</v>
      </c>
      <c r="H30">
        <v>2909</v>
      </c>
      <c r="I30">
        <v>300</v>
      </c>
      <c r="J30">
        <v>677</v>
      </c>
      <c r="K30">
        <v>4662</v>
      </c>
      <c r="L30">
        <v>5056</v>
      </c>
      <c r="M30">
        <v>28</v>
      </c>
      <c r="N30" s="3" t="s">
        <v>988</v>
      </c>
      <c r="O30" s="3" t="s">
        <v>989</v>
      </c>
    </row>
    <row r="31" spans="1:15" x14ac:dyDescent="0.25">
      <c r="A31" s="3" t="s">
        <v>139</v>
      </c>
      <c r="B31" s="3" t="s">
        <v>146</v>
      </c>
      <c r="C31" s="3">
        <f>SUM(prb_adultes_202407[[#This Row],[Visuel]:[Autres]])</f>
        <v>2779</v>
      </c>
      <c r="D31">
        <v>23</v>
      </c>
      <c r="E31">
        <v>12</v>
      </c>
      <c r="F31">
        <v>77</v>
      </c>
      <c r="G31">
        <v>1489</v>
      </c>
      <c r="H31">
        <v>1076</v>
      </c>
      <c r="I31">
        <v>102</v>
      </c>
      <c r="J31">
        <v>106</v>
      </c>
      <c r="K31">
        <v>1354</v>
      </c>
      <c r="L31">
        <v>1425</v>
      </c>
      <c r="M31">
        <v>2</v>
      </c>
      <c r="N31" s="3" t="s">
        <v>990</v>
      </c>
      <c r="O31" s="3" t="s">
        <v>991</v>
      </c>
    </row>
    <row r="32" spans="1:15" x14ac:dyDescent="0.25">
      <c r="A32" s="3" t="s">
        <v>139</v>
      </c>
      <c r="B32" s="3" t="s">
        <v>149</v>
      </c>
      <c r="C32" s="3">
        <f>SUM(prb_adultes_202407[[#This Row],[Visuel]:[Autres]])</f>
        <v>255</v>
      </c>
      <c r="D32">
        <v>3</v>
      </c>
      <c r="E32">
        <v>4</v>
      </c>
      <c r="F32">
        <v>12</v>
      </c>
      <c r="G32">
        <v>137</v>
      </c>
      <c r="H32">
        <v>95</v>
      </c>
      <c r="I32">
        <v>4</v>
      </c>
      <c r="J32">
        <v>15</v>
      </c>
      <c r="K32">
        <v>100</v>
      </c>
      <c r="L32">
        <v>155</v>
      </c>
      <c r="M32">
        <v>0</v>
      </c>
      <c r="N32" s="3" t="s">
        <v>992</v>
      </c>
      <c r="O32" s="3" t="s">
        <v>993</v>
      </c>
    </row>
    <row r="33" spans="1:15" x14ac:dyDescent="0.25">
      <c r="A33" s="3" t="s">
        <v>139</v>
      </c>
      <c r="B33" s="3" t="s">
        <v>152</v>
      </c>
      <c r="C33" s="3">
        <f>SUM(prb_adultes_202407[[#This Row],[Visuel]:[Autres]])</f>
        <v>743</v>
      </c>
      <c r="D33">
        <v>8</v>
      </c>
      <c r="E33">
        <v>4</v>
      </c>
      <c r="F33">
        <v>0</v>
      </c>
      <c r="G33">
        <v>442</v>
      </c>
      <c r="H33">
        <v>254</v>
      </c>
      <c r="I33">
        <v>35</v>
      </c>
      <c r="J33">
        <v>70</v>
      </c>
      <c r="K33">
        <v>382</v>
      </c>
      <c r="L33">
        <v>361</v>
      </c>
      <c r="M33">
        <v>0</v>
      </c>
      <c r="N33" s="3" t="s">
        <v>994</v>
      </c>
      <c r="O33" s="3" t="s">
        <v>995</v>
      </c>
    </row>
    <row r="34" spans="1:15" x14ac:dyDescent="0.25">
      <c r="A34" s="3" t="s">
        <v>139</v>
      </c>
      <c r="B34" s="3" t="s">
        <v>155</v>
      </c>
      <c r="C34" s="3">
        <f>SUM(prb_adultes_202407[[#This Row],[Visuel]:[Autres]])</f>
        <v>967</v>
      </c>
      <c r="D34">
        <v>7</v>
      </c>
      <c r="E34">
        <v>3</v>
      </c>
      <c r="F34">
        <v>7</v>
      </c>
      <c r="G34">
        <v>727</v>
      </c>
      <c r="H34">
        <v>204</v>
      </c>
      <c r="I34">
        <v>19</v>
      </c>
      <c r="J34">
        <v>108</v>
      </c>
      <c r="K34">
        <v>464</v>
      </c>
      <c r="L34">
        <v>503</v>
      </c>
      <c r="M34">
        <v>0</v>
      </c>
      <c r="N34" s="3" t="s">
        <v>996</v>
      </c>
      <c r="O34" s="3" t="s">
        <v>997</v>
      </c>
    </row>
    <row r="35" spans="1:15" x14ac:dyDescent="0.25">
      <c r="A35" s="3" t="s">
        <v>139</v>
      </c>
      <c r="B35" s="3" t="s">
        <v>158</v>
      </c>
      <c r="C35" s="3">
        <f>SUM(prb_adultes_202407[[#This Row],[Visuel]:[Autres]])</f>
        <v>1105</v>
      </c>
      <c r="D35">
        <v>8</v>
      </c>
      <c r="E35">
        <v>9</v>
      </c>
      <c r="F35">
        <v>5</v>
      </c>
      <c r="G35">
        <v>738</v>
      </c>
      <c r="H35">
        <v>301</v>
      </c>
      <c r="I35">
        <v>44</v>
      </c>
      <c r="J35">
        <v>96</v>
      </c>
      <c r="K35">
        <v>596</v>
      </c>
      <c r="L35">
        <v>509</v>
      </c>
      <c r="M35">
        <v>1</v>
      </c>
      <c r="N35" s="3" t="s">
        <v>998</v>
      </c>
      <c r="O35" s="3" t="s">
        <v>999</v>
      </c>
    </row>
    <row r="36" spans="1:15" x14ac:dyDescent="0.25">
      <c r="A36" s="3" t="s">
        <v>139</v>
      </c>
      <c r="B36" s="3" t="s">
        <v>161</v>
      </c>
      <c r="C36" s="3">
        <f>SUM(prb_adultes_202407[[#This Row],[Visuel]:[Autres]])</f>
        <v>344</v>
      </c>
      <c r="D36">
        <v>3</v>
      </c>
      <c r="E36">
        <v>1</v>
      </c>
      <c r="F36">
        <v>0</v>
      </c>
      <c r="G36">
        <v>242</v>
      </c>
      <c r="H36">
        <v>86</v>
      </c>
      <c r="I36">
        <v>12</v>
      </c>
      <c r="J36">
        <v>58</v>
      </c>
      <c r="K36">
        <v>176</v>
      </c>
      <c r="L36">
        <v>168</v>
      </c>
      <c r="M36">
        <v>0</v>
      </c>
      <c r="N36" s="3" t="s">
        <v>1000</v>
      </c>
      <c r="O36" s="3" t="s">
        <v>1001</v>
      </c>
    </row>
    <row r="37" spans="1:15" x14ac:dyDescent="0.25">
      <c r="A37" s="3" t="s">
        <v>139</v>
      </c>
      <c r="B37" s="3" t="s">
        <v>164</v>
      </c>
      <c r="C37" s="3">
        <f>SUM(prb_adultes_202407[[#This Row],[Visuel]:[Autres]])</f>
        <v>1159</v>
      </c>
      <c r="D37">
        <v>11</v>
      </c>
      <c r="E37">
        <v>5</v>
      </c>
      <c r="F37">
        <v>4</v>
      </c>
      <c r="G37">
        <v>831</v>
      </c>
      <c r="H37">
        <v>265</v>
      </c>
      <c r="I37">
        <v>43</v>
      </c>
      <c r="J37">
        <v>233</v>
      </c>
      <c r="K37">
        <v>599</v>
      </c>
      <c r="L37">
        <v>560</v>
      </c>
      <c r="M37">
        <v>0</v>
      </c>
      <c r="N37" s="3" t="s">
        <v>1002</v>
      </c>
      <c r="O37" s="3" t="s">
        <v>1003</v>
      </c>
    </row>
    <row r="38" spans="1:15" x14ac:dyDescent="0.25">
      <c r="A38" s="3" t="s">
        <v>139</v>
      </c>
      <c r="B38" s="3" t="s">
        <v>167</v>
      </c>
      <c r="C38" s="3">
        <f>SUM(prb_adultes_202407[[#This Row],[Visuel]:[Autres]])</f>
        <v>207</v>
      </c>
      <c r="D38">
        <v>5</v>
      </c>
      <c r="E38">
        <v>2</v>
      </c>
      <c r="F38">
        <v>0</v>
      </c>
      <c r="G38">
        <v>133</v>
      </c>
      <c r="H38">
        <v>57</v>
      </c>
      <c r="I38">
        <v>10</v>
      </c>
      <c r="J38">
        <v>59</v>
      </c>
      <c r="K38">
        <v>106</v>
      </c>
      <c r="L38">
        <v>101</v>
      </c>
      <c r="M38">
        <v>0</v>
      </c>
      <c r="N38" s="3" t="s">
        <v>1004</v>
      </c>
      <c r="O38" s="3" t="s">
        <v>1005</v>
      </c>
    </row>
    <row r="39" spans="1:15" x14ac:dyDescent="0.25">
      <c r="A39" s="3" t="s">
        <v>139</v>
      </c>
      <c r="B39" s="3" t="s">
        <v>170</v>
      </c>
      <c r="C39" s="3">
        <f>SUM(prb_adultes_202407[[#This Row],[Visuel]:[Autres]])</f>
        <v>28233</v>
      </c>
      <c r="D39">
        <v>264</v>
      </c>
      <c r="E39">
        <v>118</v>
      </c>
      <c r="F39">
        <v>10716</v>
      </c>
      <c r="G39">
        <v>9241</v>
      </c>
      <c r="H39">
        <v>6418</v>
      </c>
      <c r="I39">
        <v>1476</v>
      </c>
      <c r="J39">
        <v>2827</v>
      </c>
      <c r="K39">
        <v>12088</v>
      </c>
      <c r="L39">
        <v>16145</v>
      </c>
      <c r="M39">
        <v>1166</v>
      </c>
      <c r="N39" s="3" t="s">
        <v>1006</v>
      </c>
      <c r="O39" s="3" t="s">
        <v>1007</v>
      </c>
    </row>
    <row r="40" spans="1:15" x14ac:dyDescent="0.25">
      <c r="A40" s="3" t="s">
        <v>173</v>
      </c>
      <c r="B40" s="3" t="s">
        <v>174</v>
      </c>
      <c r="C40" s="3">
        <f>SUM(prb_adultes_202407[[#This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1</v>
      </c>
      <c r="K40">
        <v>2</v>
      </c>
      <c r="L40">
        <v>6</v>
      </c>
      <c r="M40">
        <v>8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SUM(prb_adultes_202407[[#This Row],[Visuel]:[Autres]])</f>
        <v>42</v>
      </c>
      <c r="D41">
        <v>0</v>
      </c>
      <c r="E41">
        <v>0</v>
      </c>
      <c r="F41">
        <v>0</v>
      </c>
      <c r="G41">
        <v>1</v>
      </c>
      <c r="H41">
        <v>0</v>
      </c>
      <c r="I41">
        <v>41</v>
      </c>
      <c r="J41">
        <v>3</v>
      </c>
      <c r="K41">
        <v>20</v>
      </c>
      <c r="L41">
        <v>22</v>
      </c>
      <c r="M41">
        <v>36</v>
      </c>
      <c r="N41" s="3" t="s">
        <v>1008</v>
      </c>
      <c r="O41" s="3" t="s">
        <v>1009</v>
      </c>
    </row>
    <row r="42" spans="1:15" x14ac:dyDescent="0.25">
      <c r="A42" s="3" t="s">
        <v>173</v>
      </c>
      <c r="B42" s="3" t="s">
        <v>180</v>
      </c>
      <c r="C42" s="3">
        <f>SUM(prb_adultes_202407[[#This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4</v>
      </c>
      <c r="K42">
        <v>34</v>
      </c>
      <c r="L42">
        <v>39</v>
      </c>
      <c r="M42">
        <v>61</v>
      </c>
      <c r="N42" s="3" t="s">
        <v>1010</v>
      </c>
      <c r="O42" s="3" t="s">
        <v>1011</v>
      </c>
    </row>
    <row r="43" spans="1:15" x14ac:dyDescent="0.25">
      <c r="A43" s="3" t="s">
        <v>173</v>
      </c>
      <c r="B43" s="3" t="s">
        <v>183</v>
      </c>
      <c r="C43" s="3">
        <f>SUM(prb_adultes_202407[[#This Row],[Visuel]:[Autres]])</f>
        <v>154</v>
      </c>
      <c r="D43">
        <v>0</v>
      </c>
      <c r="E43">
        <v>0</v>
      </c>
      <c r="F43">
        <v>0</v>
      </c>
      <c r="G43">
        <v>0</v>
      </c>
      <c r="H43">
        <v>1</v>
      </c>
      <c r="I43">
        <v>153</v>
      </c>
      <c r="J43">
        <v>10</v>
      </c>
      <c r="K43">
        <v>52</v>
      </c>
      <c r="L43">
        <v>102</v>
      </c>
      <c r="M43">
        <v>118</v>
      </c>
      <c r="N43" s="3" t="s">
        <v>1012</v>
      </c>
      <c r="O43" s="3" t="s">
        <v>1013</v>
      </c>
    </row>
    <row r="44" spans="1:15" x14ac:dyDescent="0.25">
      <c r="A44" s="3" t="s">
        <v>173</v>
      </c>
      <c r="B44" s="3" t="s">
        <v>186</v>
      </c>
      <c r="C44" s="3">
        <f>SUM(prb_adultes_202407[[#This Row],[Visuel]:[Autres]])</f>
        <v>335</v>
      </c>
      <c r="D44">
        <v>1</v>
      </c>
      <c r="E44">
        <v>0</v>
      </c>
      <c r="F44">
        <v>4</v>
      </c>
      <c r="G44">
        <v>20</v>
      </c>
      <c r="H44">
        <v>23</v>
      </c>
      <c r="I44">
        <v>287</v>
      </c>
      <c r="J44">
        <v>25</v>
      </c>
      <c r="K44">
        <v>156</v>
      </c>
      <c r="L44">
        <v>179</v>
      </c>
      <c r="M44">
        <v>219</v>
      </c>
      <c r="N44" s="3" t="s">
        <v>1014</v>
      </c>
      <c r="O44" s="3" t="s">
        <v>1015</v>
      </c>
    </row>
    <row r="45" spans="1:15" x14ac:dyDescent="0.25">
      <c r="A45" s="3" t="s">
        <v>173</v>
      </c>
      <c r="B45" s="3" t="s">
        <v>189</v>
      </c>
      <c r="C45" s="3">
        <f>SUM(prb_adultes_202407[[#This Row],[Visuel]:[Autres]])</f>
        <v>9126</v>
      </c>
      <c r="D45">
        <v>93</v>
      </c>
      <c r="E45">
        <v>51</v>
      </c>
      <c r="F45">
        <v>2090</v>
      </c>
      <c r="G45">
        <v>3988</v>
      </c>
      <c r="H45">
        <v>2249</v>
      </c>
      <c r="I45">
        <v>655</v>
      </c>
      <c r="J45">
        <v>1298</v>
      </c>
      <c r="K45">
        <v>3592</v>
      </c>
      <c r="L45">
        <v>5534</v>
      </c>
      <c r="M45">
        <v>1399</v>
      </c>
      <c r="N45" s="3" t="s">
        <v>1016</v>
      </c>
      <c r="O45" s="3" t="s">
        <v>1017</v>
      </c>
    </row>
    <row r="46" spans="1:15" x14ac:dyDescent="0.25">
      <c r="A46" s="3" t="s">
        <v>173</v>
      </c>
      <c r="B46" s="3" t="s">
        <v>192</v>
      </c>
      <c r="C46" s="3">
        <f>SUM(prb_adultes_202407[[#This Row],[Visuel]:[Autres]])</f>
        <v>73277</v>
      </c>
      <c r="D46">
        <v>770</v>
      </c>
      <c r="E46">
        <v>401</v>
      </c>
      <c r="F46">
        <v>16531</v>
      </c>
      <c r="G46">
        <v>33287</v>
      </c>
      <c r="H46">
        <v>20590</v>
      </c>
      <c r="I46">
        <v>1698</v>
      </c>
      <c r="J46">
        <v>5696</v>
      </c>
      <c r="K46">
        <v>33261</v>
      </c>
      <c r="L46">
        <v>40016</v>
      </c>
      <c r="M46">
        <v>0</v>
      </c>
      <c r="N46" s="3" t="s">
        <v>1018</v>
      </c>
      <c r="O46" s="3" t="s">
        <v>1019</v>
      </c>
    </row>
    <row r="47" spans="1:15" x14ac:dyDescent="0.25">
      <c r="A47" s="3" t="s">
        <v>195</v>
      </c>
      <c r="B47" s="3" t="s">
        <v>53</v>
      </c>
      <c r="C47" s="3">
        <f>SUM(prb_adultes_202407[[#This Row],[Visuel]:[Autres]])</f>
        <v>864</v>
      </c>
      <c r="D47">
        <v>864</v>
      </c>
      <c r="E47">
        <v>0</v>
      </c>
      <c r="F47">
        <v>0</v>
      </c>
      <c r="G47">
        <v>0</v>
      </c>
      <c r="H47">
        <v>0</v>
      </c>
      <c r="I47">
        <v>0</v>
      </c>
      <c r="J47">
        <v>139</v>
      </c>
      <c r="K47">
        <v>373</v>
      </c>
      <c r="L47">
        <v>491</v>
      </c>
      <c r="M47">
        <v>8</v>
      </c>
      <c r="N47" s="3" t="s">
        <v>1020</v>
      </c>
      <c r="O47" s="3" t="s">
        <v>1021</v>
      </c>
    </row>
    <row r="48" spans="1:15" x14ac:dyDescent="0.25">
      <c r="A48" s="3" t="s">
        <v>195</v>
      </c>
      <c r="B48" s="3" t="s">
        <v>198</v>
      </c>
      <c r="C48" s="3">
        <f>SUM(prb_adultes_202407[[#This Row],[Visuel]:[Autres]])</f>
        <v>452</v>
      </c>
      <c r="D48">
        <v>0</v>
      </c>
      <c r="E48">
        <v>452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219</v>
      </c>
      <c r="M48">
        <v>3</v>
      </c>
      <c r="N48" s="3" t="s">
        <v>1022</v>
      </c>
      <c r="O48" s="3" t="s">
        <v>1023</v>
      </c>
    </row>
    <row r="49" spans="1:15" x14ac:dyDescent="0.25">
      <c r="A49" s="3" t="s">
        <v>195</v>
      </c>
      <c r="B49" s="3" t="s">
        <v>201</v>
      </c>
      <c r="C49" s="3">
        <f>SUM(prb_adultes_202407[[#This Row],[Visuel]:[Autres]])</f>
        <v>18625</v>
      </c>
      <c r="D49">
        <v>0</v>
      </c>
      <c r="E49">
        <v>0</v>
      </c>
      <c r="F49">
        <v>18625</v>
      </c>
      <c r="G49">
        <v>0</v>
      </c>
      <c r="H49">
        <v>0</v>
      </c>
      <c r="I49">
        <v>0</v>
      </c>
      <c r="J49">
        <v>902</v>
      </c>
      <c r="K49">
        <v>8621</v>
      </c>
      <c r="L49">
        <v>10004</v>
      </c>
      <c r="M49">
        <v>439</v>
      </c>
      <c r="N49" s="3" t="s">
        <v>1024</v>
      </c>
      <c r="O49" s="3" t="s">
        <v>1025</v>
      </c>
    </row>
    <row r="50" spans="1:15" x14ac:dyDescent="0.25">
      <c r="A50" s="3" t="s">
        <v>195</v>
      </c>
      <c r="B50" s="3" t="s">
        <v>204</v>
      </c>
      <c r="C50" s="3">
        <f>SUM(prb_adultes_202407[[#This Row],[Visuel]:[Autres]])</f>
        <v>37297</v>
      </c>
      <c r="D50">
        <v>0</v>
      </c>
      <c r="E50">
        <v>0</v>
      </c>
      <c r="F50">
        <v>0</v>
      </c>
      <c r="G50">
        <v>37297</v>
      </c>
      <c r="H50">
        <v>0</v>
      </c>
      <c r="I50">
        <v>0</v>
      </c>
      <c r="J50">
        <v>3323</v>
      </c>
      <c r="K50">
        <v>15098</v>
      </c>
      <c r="L50">
        <v>22199</v>
      </c>
      <c r="M50">
        <v>599</v>
      </c>
      <c r="N50" s="3" t="s">
        <v>1026</v>
      </c>
      <c r="O50" s="3" t="s">
        <v>1027</v>
      </c>
    </row>
    <row r="51" spans="1:15" x14ac:dyDescent="0.25">
      <c r="A51" s="3" t="s">
        <v>195</v>
      </c>
      <c r="B51" s="3" t="s">
        <v>57</v>
      </c>
      <c r="C51" s="3">
        <f>SUM(prb_adultes_202407[[#This Row],[Visuel]:[Autres]])</f>
        <v>22863</v>
      </c>
      <c r="D51">
        <v>0</v>
      </c>
      <c r="E51">
        <v>0</v>
      </c>
      <c r="F51">
        <v>0</v>
      </c>
      <c r="G51">
        <v>0</v>
      </c>
      <c r="H51">
        <v>22863</v>
      </c>
      <c r="I51">
        <v>0</v>
      </c>
      <c r="J51">
        <v>2371</v>
      </c>
      <c r="K51">
        <v>11475</v>
      </c>
      <c r="L51">
        <v>11388</v>
      </c>
      <c r="M51">
        <v>156</v>
      </c>
      <c r="N51" s="3" t="s">
        <v>1028</v>
      </c>
      <c r="O51" s="3" t="s">
        <v>1029</v>
      </c>
    </row>
    <row r="52" spans="1:15" x14ac:dyDescent="0.25">
      <c r="A52" s="3" t="s">
        <v>195</v>
      </c>
      <c r="B52" s="3" t="s">
        <v>58</v>
      </c>
      <c r="C52" s="3">
        <f>SUM(prb_adultes_202407[[#This Row],[Visuel]:[Autres]])</f>
        <v>2914</v>
      </c>
      <c r="D52">
        <v>0</v>
      </c>
      <c r="E52">
        <v>0</v>
      </c>
      <c r="F52">
        <v>0</v>
      </c>
      <c r="G52">
        <v>0</v>
      </c>
      <c r="H52">
        <v>0</v>
      </c>
      <c r="I52">
        <v>2914</v>
      </c>
      <c r="J52">
        <v>225</v>
      </c>
      <c r="K52">
        <v>1317</v>
      </c>
      <c r="L52">
        <v>1597</v>
      </c>
      <c r="M52">
        <v>636</v>
      </c>
      <c r="N52" s="3" t="s">
        <v>1030</v>
      </c>
      <c r="O52" s="3" t="s">
        <v>1031</v>
      </c>
    </row>
    <row r="53" spans="1:15" x14ac:dyDescent="0.25">
      <c r="A53" s="3" t="s">
        <v>13</v>
      </c>
      <c r="B53" s="3" t="s">
        <v>14</v>
      </c>
      <c r="C53" s="3">
        <f>SUM(prb_adultes_202407[[#This Row],[Visuel]:[Autres]])</f>
        <v>2653</v>
      </c>
      <c r="D53">
        <v>17</v>
      </c>
      <c r="E53">
        <v>9</v>
      </c>
      <c r="F53">
        <v>698</v>
      </c>
      <c r="G53">
        <v>1111</v>
      </c>
      <c r="H53">
        <v>730</v>
      </c>
      <c r="I53">
        <v>88</v>
      </c>
      <c r="J53">
        <v>15</v>
      </c>
      <c r="K53">
        <v>1159</v>
      </c>
      <c r="L53">
        <v>1494</v>
      </c>
      <c r="M53">
        <v>58</v>
      </c>
      <c r="N53" s="3" t="s">
        <v>1032</v>
      </c>
      <c r="O53" s="3" t="s">
        <v>1033</v>
      </c>
    </row>
    <row r="54" spans="1:15" x14ac:dyDescent="0.25">
      <c r="A54" s="3" t="s">
        <v>13</v>
      </c>
      <c r="B54" s="3" t="s">
        <v>15</v>
      </c>
      <c r="C54" s="3">
        <f>SUM(prb_adultes_202407[[#This Row],[Visuel]:[Autres]])</f>
        <v>3265</v>
      </c>
      <c r="D54">
        <v>30</v>
      </c>
      <c r="E54">
        <v>16</v>
      </c>
      <c r="F54">
        <v>840</v>
      </c>
      <c r="G54">
        <v>1279</v>
      </c>
      <c r="H54">
        <v>985</v>
      </c>
      <c r="I54">
        <v>115</v>
      </c>
      <c r="J54">
        <v>23</v>
      </c>
      <c r="K54">
        <v>1519</v>
      </c>
      <c r="L54">
        <v>1746</v>
      </c>
      <c r="M54">
        <v>76</v>
      </c>
      <c r="N54" s="3" t="s">
        <v>1034</v>
      </c>
      <c r="O54" s="3" t="s">
        <v>1035</v>
      </c>
    </row>
    <row r="55" spans="1:15" x14ac:dyDescent="0.25">
      <c r="A55" s="3" t="s">
        <v>13</v>
      </c>
      <c r="B55" s="3" t="s">
        <v>16</v>
      </c>
      <c r="C55" s="3">
        <f>SUM(prb_adultes_202407[[#This Row],[Visuel]:[Autres]])</f>
        <v>6703</v>
      </c>
      <c r="D55">
        <v>70</v>
      </c>
      <c r="E55">
        <v>27</v>
      </c>
      <c r="F55">
        <v>1425</v>
      </c>
      <c r="G55">
        <v>3344</v>
      </c>
      <c r="H55">
        <v>1590</v>
      </c>
      <c r="I55">
        <v>247</v>
      </c>
      <c r="J55">
        <v>226</v>
      </c>
      <c r="K55">
        <v>2903</v>
      </c>
      <c r="L55">
        <v>3800</v>
      </c>
      <c r="M55">
        <v>123</v>
      </c>
      <c r="N55" s="3" t="s">
        <v>1036</v>
      </c>
      <c r="O55" s="3" t="s">
        <v>1037</v>
      </c>
    </row>
    <row r="56" spans="1:15" x14ac:dyDescent="0.25">
      <c r="A56" s="3" t="s">
        <v>13</v>
      </c>
      <c r="B56" s="3" t="s">
        <v>17</v>
      </c>
      <c r="C56" s="3">
        <f>SUM(prb_adultes_202407[[#This Row],[Visuel]:[Autres]])</f>
        <v>4012</v>
      </c>
      <c r="D56">
        <v>33</v>
      </c>
      <c r="E56">
        <v>19</v>
      </c>
      <c r="F56">
        <v>947</v>
      </c>
      <c r="G56">
        <v>1819</v>
      </c>
      <c r="H56">
        <v>1081</v>
      </c>
      <c r="I56">
        <v>113</v>
      </c>
      <c r="J56">
        <v>71</v>
      </c>
      <c r="K56">
        <v>1840</v>
      </c>
      <c r="L56">
        <v>2172</v>
      </c>
      <c r="M56">
        <v>63</v>
      </c>
      <c r="N56" s="3" t="s">
        <v>1038</v>
      </c>
      <c r="O56" s="3" t="s">
        <v>1039</v>
      </c>
    </row>
    <row r="57" spans="1:15" x14ac:dyDescent="0.25">
      <c r="A57" s="3" t="s">
        <v>13</v>
      </c>
      <c r="B57" s="3" t="s">
        <v>18</v>
      </c>
      <c r="C57" s="3">
        <f>SUM(prb_adultes_202407[[#This Row],[Visuel]:[Autres]])</f>
        <v>6041</v>
      </c>
      <c r="D57">
        <v>58</v>
      </c>
      <c r="E57">
        <v>29</v>
      </c>
      <c r="F57">
        <v>1516</v>
      </c>
      <c r="G57">
        <v>2594</v>
      </c>
      <c r="H57">
        <v>1620</v>
      </c>
      <c r="I57">
        <v>224</v>
      </c>
      <c r="J57">
        <v>236</v>
      </c>
      <c r="K57">
        <v>2690</v>
      </c>
      <c r="L57">
        <v>3351</v>
      </c>
      <c r="M57">
        <v>122</v>
      </c>
      <c r="N57" s="3" t="s">
        <v>1040</v>
      </c>
      <c r="O57" s="3" t="s">
        <v>1041</v>
      </c>
    </row>
    <row r="58" spans="1:15" x14ac:dyDescent="0.25">
      <c r="A58" s="3" t="s">
        <v>13</v>
      </c>
      <c r="B58" s="3" t="s">
        <v>19</v>
      </c>
      <c r="C58" s="3">
        <f>SUM(prb_adultes_202407[[#This Row],[Visuel]:[Autres]])</f>
        <v>20425</v>
      </c>
      <c r="D58">
        <v>227</v>
      </c>
      <c r="E58">
        <v>142</v>
      </c>
      <c r="F58">
        <v>3471</v>
      </c>
      <c r="G58">
        <v>10375</v>
      </c>
      <c r="H58">
        <v>5562</v>
      </c>
      <c r="I58">
        <v>648</v>
      </c>
      <c r="J58">
        <v>4495</v>
      </c>
      <c r="K58">
        <v>8758</v>
      </c>
      <c r="L58">
        <v>11667</v>
      </c>
      <c r="M58">
        <v>365</v>
      </c>
      <c r="N58" s="3" t="s">
        <v>1042</v>
      </c>
      <c r="O58" s="3" t="s">
        <v>1043</v>
      </c>
    </row>
    <row r="59" spans="1:15" x14ac:dyDescent="0.25">
      <c r="A59" s="3" t="s">
        <v>13</v>
      </c>
      <c r="B59" s="3" t="s">
        <v>20</v>
      </c>
      <c r="C59" s="3">
        <f>SUM(prb_adultes_202407[[#This Row],[Visuel]:[Autres]])</f>
        <v>3939</v>
      </c>
      <c r="D59">
        <v>46</v>
      </c>
      <c r="E59">
        <v>23</v>
      </c>
      <c r="F59">
        <v>884</v>
      </c>
      <c r="G59">
        <v>1709</v>
      </c>
      <c r="H59">
        <v>1103</v>
      </c>
      <c r="I59">
        <v>174</v>
      </c>
      <c r="J59">
        <v>195</v>
      </c>
      <c r="K59">
        <v>1831</v>
      </c>
      <c r="L59">
        <v>2108</v>
      </c>
      <c r="M59">
        <v>82</v>
      </c>
      <c r="N59" s="3" t="s">
        <v>1044</v>
      </c>
      <c r="O59" s="3" t="s">
        <v>1045</v>
      </c>
    </row>
    <row r="60" spans="1:15" x14ac:dyDescent="0.25">
      <c r="A60" s="3" t="s">
        <v>13</v>
      </c>
      <c r="B60" s="3" t="s">
        <v>21</v>
      </c>
      <c r="C60" s="3">
        <f>SUM(prb_adultes_202407[[#This Row],[Visuel]:[Autres]])</f>
        <v>1478</v>
      </c>
      <c r="D60">
        <v>17</v>
      </c>
      <c r="E60">
        <v>8</v>
      </c>
      <c r="F60">
        <v>424</v>
      </c>
      <c r="G60">
        <v>545</v>
      </c>
      <c r="H60">
        <v>421</v>
      </c>
      <c r="I60">
        <v>63</v>
      </c>
      <c r="J60">
        <v>9</v>
      </c>
      <c r="K60">
        <v>686</v>
      </c>
      <c r="L60">
        <v>792</v>
      </c>
      <c r="M60">
        <v>35</v>
      </c>
      <c r="N60" s="3" t="s">
        <v>1046</v>
      </c>
      <c r="O60" s="3" t="s">
        <v>1047</v>
      </c>
    </row>
    <row r="61" spans="1:15" x14ac:dyDescent="0.25">
      <c r="A61" s="3" t="s">
        <v>13</v>
      </c>
      <c r="B61" s="3" t="s">
        <v>22</v>
      </c>
      <c r="C61" s="3">
        <f>SUM(prb_adultes_202407[[#This Row],[Visuel]:[Autres]])</f>
        <v>805</v>
      </c>
      <c r="D61">
        <v>11</v>
      </c>
      <c r="E61">
        <v>5</v>
      </c>
      <c r="F61">
        <v>224</v>
      </c>
      <c r="G61">
        <v>311</v>
      </c>
      <c r="H61">
        <v>226</v>
      </c>
      <c r="I61">
        <v>28</v>
      </c>
      <c r="J61">
        <v>7</v>
      </c>
      <c r="K61">
        <v>348</v>
      </c>
      <c r="L61">
        <v>457</v>
      </c>
      <c r="M61">
        <v>13</v>
      </c>
      <c r="N61" s="3" t="s">
        <v>1048</v>
      </c>
      <c r="O61" s="3" t="s">
        <v>1049</v>
      </c>
    </row>
    <row r="62" spans="1:15" x14ac:dyDescent="0.25">
      <c r="A62" s="3" t="s">
        <v>13</v>
      </c>
      <c r="B62" s="3" t="s">
        <v>23</v>
      </c>
      <c r="C62" s="3">
        <f>SUM(prb_adultes_202407[[#This Row],[Visuel]:[Autres]])</f>
        <v>218</v>
      </c>
      <c r="D62">
        <v>3</v>
      </c>
      <c r="E62">
        <v>0</v>
      </c>
      <c r="F62">
        <v>43</v>
      </c>
      <c r="G62">
        <v>96</v>
      </c>
      <c r="H62">
        <v>63</v>
      </c>
      <c r="I62">
        <v>13</v>
      </c>
      <c r="J62">
        <v>1</v>
      </c>
      <c r="K62">
        <v>86</v>
      </c>
      <c r="L62">
        <v>132</v>
      </c>
      <c r="M62">
        <v>5</v>
      </c>
      <c r="N62" s="3" t="s">
        <v>1050</v>
      </c>
      <c r="O62" s="3" t="s">
        <v>1051</v>
      </c>
    </row>
    <row r="63" spans="1:15" x14ac:dyDescent="0.25">
      <c r="A63" s="3" t="s">
        <v>13</v>
      </c>
      <c r="B63" s="3" t="s">
        <v>24</v>
      </c>
      <c r="C63" s="3">
        <f>SUM(prb_adultes_202407[[#This Row],[Visuel]:[Autres]])</f>
        <v>1446</v>
      </c>
      <c r="D63">
        <v>21</v>
      </c>
      <c r="E63">
        <v>8</v>
      </c>
      <c r="F63">
        <v>374</v>
      </c>
      <c r="G63">
        <v>521</v>
      </c>
      <c r="H63">
        <v>467</v>
      </c>
      <c r="I63">
        <v>55</v>
      </c>
      <c r="J63">
        <v>10</v>
      </c>
      <c r="K63">
        <v>659</v>
      </c>
      <c r="L63">
        <v>787</v>
      </c>
      <c r="M63">
        <v>24</v>
      </c>
      <c r="N63" s="3" t="s">
        <v>1052</v>
      </c>
      <c r="O63" s="3" t="s">
        <v>1053</v>
      </c>
    </row>
    <row r="64" spans="1:15" x14ac:dyDescent="0.25">
      <c r="A64" s="3" t="s">
        <v>13</v>
      </c>
      <c r="B64" s="3" t="s">
        <v>25</v>
      </c>
      <c r="C64" s="3">
        <f>SUM(prb_adultes_202407[[#This Row],[Visuel]:[Autres]])</f>
        <v>3757</v>
      </c>
      <c r="D64">
        <v>32</v>
      </c>
      <c r="E64">
        <v>15</v>
      </c>
      <c r="F64">
        <v>1068</v>
      </c>
      <c r="G64">
        <v>1518</v>
      </c>
      <c r="H64">
        <v>965</v>
      </c>
      <c r="I64">
        <v>159</v>
      </c>
      <c r="J64">
        <v>43</v>
      </c>
      <c r="K64">
        <v>1705</v>
      </c>
      <c r="L64">
        <v>2052</v>
      </c>
      <c r="M64">
        <v>94</v>
      </c>
      <c r="N64" s="3" t="s">
        <v>1054</v>
      </c>
      <c r="O64" s="3" t="s">
        <v>1055</v>
      </c>
    </row>
    <row r="65" spans="1:15" x14ac:dyDescent="0.25">
      <c r="A65" s="3" t="s">
        <v>13</v>
      </c>
      <c r="B65" s="3" t="s">
        <v>26</v>
      </c>
      <c r="C65" s="3">
        <f>SUM(prb_adultes_202407[[#This Row],[Visuel]:[Autres]])</f>
        <v>3148</v>
      </c>
      <c r="D65">
        <v>40</v>
      </c>
      <c r="E65">
        <v>24</v>
      </c>
      <c r="F65">
        <v>756</v>
      </c>
      <c r="G65">
        <v>1319</v>
      </c>
      <c r="H65">
        <v>900</v>
      </c>
      <c r="I65">
        <v>109</v>
      </c>
      <c r="J65">
        <v>677</v>
      </c>
      <c r="K65">
        <v>1448</v>
      </c>
      <c r="L65">
        <v>1700</v>
      </c>
      <c r="M65">
        <v>108</v>
      </c>
      <c r="N65" s="3" t="s">
        <v>1056</v>
      </c>
      <c r="O65" s="3" t="s">
        <v>1057</v>
      </c>
    </row>
    <row r="66" spans="1:15" x14ac:dyDescent="0.25">
      <c r="A66" s="3" t="s">
        <v>13</v>
      </c>
      <c r="B66" s="3" t="s">
        <v>27</v>
      </c>
      <c r="C66" s="3">
        <f>SUM(prb_adultes_202407[[#This Row],[Visuel]:[Autres]])</f>
        <v>4654</v>
      </c>
      <c r="D66">
        <v>45</v>
      </c>
      <c r="E66">
        <v>22</v>
      </c>
      <c r="F66">
        <v>1146</v>
      </c>
      <c r="G66">
        <v>1827</v>
      </c>
      <c r="H66">
        <v>1403</v>
      </c>
      <c r="I66">
        <v>211</v>
      </c>
      <c r="J66">
        <v>136</v>
      </c>
      <c r="K66">
        <v>2102</v>
      </c>
      <c r="L66">
        <v>2552</v>
      </c>
      <c r="M66">
        <v>164</v>
      </c>
      <c r="N66" s="3" t="s">
        <v>1058</v>
      </c>
      <c r="O66" s="3" t="s">
        <v>1059</v>
      </c>
    </row>
    <row r="67" spans="1:15" x14ac:dyDescent="0.25">
      <c r="A67" s="3" t="s">
        <v>13</v>
      </c>
      <c r="B67" s="3" t="s">
        <v>28</v>
      </c>
      <c r="C67" s="3">
        <f>SUM(prb_adultes_202407[[#This Row],[Visuel]:[Autres]])</f>
        <v>5556</v>
      </c>
      <c r="D67">
        <v>34</v>
      </c>
      <c r="E67">
        <v>21</v>
      </c>
      <c r="F67">
        <v>1303</v>
      </c>
      <c r="G67">
        <v>2401</v>
      </c>
      <c r="H67">
        <v>1580</v>
      </c>
      <c r="I67">
        <v>217</v>
      </c>
      <c r="J67">
        <v>165</v>
      </c>
      <c r="K67">
        <v>2574</v>
      </c>
      <c r="L67">
        <v>2982</v>
      </c>
      <c r="M67">
        <v>152</v>
      </c>
      <c r="N67" s="3" t="s">
        <v>1060</v>
      </c>
      <c r="O67" s="3" t="s">
        <v>1061</v>
      </c>
    </row>
    <row r="68" spans="1:15" x14ac:dyDescent="0.25">
      <c r="A68" s="3" t="s">
        <v>13</v>
      </c>
      <c r="B68" s="3" t="s">
        <v>29</v>
      </c>
      <c r="C68" s="3">
        <f>SUM(prb_adultes_202407[[#This Row],[Visuel]:[Autres]])</f>
        <v>11895</v>
      </c>
      <c r="D68">
        <v>133</v>
      </c>
      <c r="E68">
        <v>70</v>
      </c>
      <c r="F68">
        <v>2782</v>
      </c>
      <c r="G68">
        <v>5250</v>
      </c>
      <c r="H68">
        <v>3320</v>
      </c>
      <c r="I68">
        <v>340</v>
      </c>
      <c r="J68">
        <v>668</v>
      </c>
      <c r="K68">
        <v>5481</v>
      </c>
      <c r="L68">
        <v>6414</v>
      </c>
      <c r="M68">
        <v>292</v>
      </c>
      <c r="N68" s="3" t="s">
        <v>1062</v>
      </c>
      <c r="O68" s="3" t="s">
        <v>1063</v>
      </c>
    </row>
    <row r="69" spans="1:15" x14ac:dyDescent="0.25">
      <c r="A69" s="3" t="s">
        <v>13</v>
      </c>
      <c r="B69" s="3" t="s">
        <v>30</v>
      </c>
      <c r="C69" s="3">
        <f>SUM(prb_adultes_202407[[#This Row],[Visuel]:[Autres]])</f>
        <v>2916</v>
      </c>
      <c r="D69">
        <v>46</v>
      </c>
      <c r="E69">
        <v>14</v>
      </c>
      <c r="F69">
        <v>688</v>
      </c>
      <c r="G69">
        <v>1238</v>
      </c>
      <c r="H69">
        <v>826</v>
      </c>
      <c r="I69">
        <v>104</v>
      </c>
      <c r="J69">
        <v>55</v>
      </c>
      <c r="K69">
        <v>1285</v>
      </c>
      <c r="L69">
        <v>1631</v>
      </c>
      <c r="M69">
        <v>59</v>
      </c>
      <c r="N69" s="3" t="s">
        <v>1064</v>
      </c>
      <c r="O69" s="3" t="s">
        <v>1065</v>
      </c>
    </row>
    <row r="70" spans="1:15" x14ac:dyDescent="0.25">
      <c r="A70" s="3" t="s">
        <v>13</v>
      </c>
      <c r="B70" s="3" t="s">
        <v>31</v>
      </c>
      <c r="C70" s="3">
        <f>SUM(prb_adultes_202407[[#This Row],[Visuel]:[Autres]])</f>
        <v>104</v>
      </c>
      <c r="D70">
        <v>1</v>
      </c>
      <c r="E70">
        <v>0</v>
      </c>
      <c r="F70">
        <v>36</v>
      </c>
      <c r="G70">
        <v>40</v>
      </c>
      <c r="H70">
        <v>21</v>
      </c>
      <c r="I70">
        <v>6</v>
      </c>
      <c r="J70">
        <v>5</v>
      </c>
      <c r="K70">
        <v>43</v>
      </c>
      <c r="L70">
        <v>61</v>
      </c>
      <c r="M70">
        <v>6</v>
      </c>
      <c r="N70" s="3" t="s">
        <v>1066</v>
      </c>
      <c r="O70" s="3" t="s">
        <v>1067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B93-4429-48D4-9CB2-EA94FFB08E03}">
  <dimension ref="A1:O70"/>
  <sheetViews>
    <sheetView topLeftCell="A4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s="3" t="s">
        <v>11</v>
      </c>
      <c r="B2" s="3" t="s">
        <v>1</v>
      </c>
      <c r="C2" s="3">
        <f>SUM(prb_adultes_202408[[#This Row],[Visuel]:[Autres]])</f>
        <v>77518</v>
      </c>
      <c r="D2">
        <v>748</v>
      </c>
      <c r="E2">
        <v>386</v>
      </c>
      <c r="F2">
        <v>17730</v>
      </c>
      <c r="G2">
        <v>35528</v>
      </c>
      <c r="H2">
        <v>20378</v>
      </c>
      <c r="I2">
        <v>2748</v>
      </c>
      <c r="J2">
        <v>6115</v>
      </c>
      <c r="K2">
        <v>33735</v>
      </c>
      <c r="L2">
        <v>43783</v>
      </c>
      <c r="M2">
        <v>1826</v>
      </c>
      <c r="N2" s="3" t="s">
        <v>1068</v>
      </c>
      <c r="O2" s="3" t="s">
        <v>1069</v>
      </c>
    </row>
    <row r="3" spans="1:15" x14ac:dyDescent="0.25">
      <c r="A3" s="3" t="s">
        <v>11</v>
      </c>
      <c r="B3" s="3" t="s">
        <v>2</v>
      </c>
      <c r="C3" s="3">
        <f>SUM(prb_adultes_202408[[#This Row],[Visuel]:[Autres]])</f>
        <v>2957</v>
      </c>
      <c r="D3">
        <v>65</v>
      </c>
      <c r="E3">
        <v>25</v>
      </c>
      <c r="F3">
        <v>552</v>
      </c>
      <c r="G3">
        <v>881</v>
      </c>
      <c r="H3">
        <v>1321</v>
      </c>
      <c r="I3">
        <v>113</v>
      </c>
      <c r="J3">
        <v>401</v>
      </c>
      <c r="K3">
        <v>1622</v>
      </c>
      <c r="L3">
        <v>1335</v>
      </c>
      <c r="M3">
        <v>9</v>
      </c>
      <c r="N3" s="3" t="s">
        <v>1070</v>
      </c>
      <c r="O3" s="3" t="s">
        <v>1071</v>
      </c>
    </row>
    <row r="4" spans="1:15" x14ac:dyDescent="0.25">
      <c r="A4" s="3" t="s">
        <v>11</v>
      </c>
      <c r="B4" s="3" t="s">
        <v>3</v>
      </c>
      <c r="C4" s="3">
        <f>SUM(prb_adultes_202408[[#This Row],[Visuel]:[Autres]])</f>
        <v>1616</v>
      </c>
      <c r="D4">
        <v>26</v>
      </c>
      <c r="E4">
        <v>28</v>
      </c>
      <c r="F4">
        <v>204</v>
      </c>
      <c r="G4">
        <v>620</v>
      </c>
      <c r="H4">
        <v>696</v>
      </c>
      <c r="I4">
        <v>42</v>
      </c>
      <c r="J4">
        <v>251</v>
      </c>
      <c r="K4">
        <v>1377</v>
      </c>
      <c r="L4">
        <v>239</v>
      </c>
      <c r="M4">
        <v>2</v>
      </c>
      <c r="N4" s="3" t="s">
        <v>1072</v>
      </c>
      <c r="O4" s="3" t="s">
        <v>1073</v>
      </c>
    </row>
    <row r="5" spans="1:15" x14ac:dyDescent="0.25">
      <c r="A5" s="3" t="s">
        <v>11</v>
      </c>
      <c r="B5" s="3" t="s">
        <v>4</v>
      </c>
      <c r="C5" s="3">
        <f>SUM(prb_adultes_202408[[#This Row],[Visuel]:[Autres]])</f>
        <v>802</v>
      </c>
      <c r="D5">
        <v>29</v>
      </c>
      <c r="E5">
        <v>14</v>
      </c>
      <c r="F5">
        <v>119</v>
      </c>
      <c r="G5">
        <v>226</v>
      </c>
      <c r="H5">
        <v>392</v>
      </c>
      <c r="I5">
        <v>22</v>
      </c>
      <c r="J5">
        <v>292</v>
      </c>
      <c r="K5">
        <v>327</v>
      </c>
      <c r="L5">
        <v>475</v>
      </c>
      <c r="M5">
        <v>4</v>
      </c>
      <c r="N5" s="3" t="s">
        <v>1074</v>
      </c>
      <c r="O5" s="3" t="s">
        <v>1075</v>
      </c>
    </row>
    <row r="6" spans="1:15" x14ac:dyDescent="0.25">
      <c r="A6" s="3" t="s">
        <v>12</v>
      </c>
      <c r="B6" s="3" t="s">
        <v>5</v>
      </c>
      <c r="C6" s="3">
        <f>SUM(prb_adultes_202408[[#This Row],[Visuel]:[Autres]])</f>
        <v>79134</v>
      </c>
      <c r="D6">
        <v>774</v>
      </c>
      <c r="E6">
        <v>414</v>
      </c>
      <c r="F6">
        <v>17934</v>
      </c>
      <c r="G6">
        <v>36148</v>
      </c>
      <c r="H6">
        <v>21074</v>
      </c>
      <c r="I6">
        <v>2790</v>
      </c>
      <c r="J6">
        <v>6366</v>
      </c>
      <c r="K6">
        <v>35112</v>
      </c>
      <c r="L6">
        <v>44022</v>
      </c>
      <c r="M6">
        <v>1828</v>
      </c>
      <c r="N6" s="3" t="s">
        <v>1076</v>
      </c>
      <c r="O6" s="3" t="s">
        <v>1077</v>
      </c>
    </row>
    <row r="7" spans="1:15" x14ac:dyDescent="0.25">
      <c r="A7" s="3" t="s">
        <v>12</v>
      </c>
      <c r="B7" s="3" t="s">
        <v>6</v>
      </c>
      <c r="C7" s="3">
        <f>SUM(prb_adultes_202408[[#This Row],[Visuel]:[Autres]])</f>
        <v>2191</v>
      </c>
      <c r="D7">
        <v>62</v>
      </c>
      <c r="E7">
        <v>14</v>
      </c>
      <c r="F7">
        <v>288</v>
      </c>
      <c r="G7">
        <v>604</v>
      </c>
      <c r="H7">
        <v>1134</v>
      </c>
      <c r="I7">
        <v>89</v>
      </c>
      <c r="J7">
        <v>511</v>
      </c>
      <c r="K7">
        <v>1085</v>
      </c>
      <c r="L7">
        <v>1106</v>
      </c>
      <c r="M7">
        <v>8</v>
      </c>
      <c r="N7" s="3" t="s">
        <v>1078</v>
      </c>
      <c r="O7" s="3" t="s">
        <v>1079</v>
      </c>
    </row>
    <row r="8" spans="1:15" x14ac:dyDescent="0.25">
      <c r="A8" s="3" t="s">
        <v>12</v>
      </c>
      <c r="B8" s="3" t="s">
        <v>7</v>
      </c>
      <c r="C8" s="3">
        <f>SUM(prb_adultes_202408[[#This Row],[Visuel]:[Autres]])</f>
        <v>1006</v>
      </c>
      <c r="D8">
        <v>21</v>
      </c>
      <c r="E8">
        <v>18</v>
      </c>
      <c r="F8">
        <v>292</v>
      </c>
      <c r="G8">
        <v>332</v>
      </c>
      <c r="H8">
        <v>317</v>
      </c>
      <c r="I8">
        <v>26</v>
      </c>
      <c r="J8">
        <v>82</v>
      </c>
      <c r="K8">
        <v>508</v>
      </c>
      <c r="L8">
        <v>498</v>
      </c>
      <c r="M8">
        <v>0</v>
      </c>
      <c r="N8" s="3" t="s">
        <v>1080</v>
      </c>
      <c r="O8" s="3" t="s">
        <v>1081</v>
      </c>
    </row>
    <row r="9" spans="1:15" x14ac:dyDescent="0.25">
      <c r="A9" s="3" t="s">
        <v>12</v>
      </c>
      <c r="B9" s="3" t="s">
        <v>8</v>
      </c>
      <c r="C9" s="3">
        <f>SUM(prb_adultes_202408[[#This Row],[Visuel]:[Autres]])</f>
        <v>562</v>
      </c>
      <c r="D9">
        <v>11</v>
      </c>
      <c r="E9">
        <v>7</v>
      </c>
      <c r="F9">
        <v>91</v>
      </c>
      <c r="G9">
        <v>171</v>
      </c>
      <c r="H9">
        <v>262</v>
      </c>
      <c r="I9">
        <v>20</v>
      </c>
      <c r="J9">
        <v>100</v>
      </c>
      <c r="K9">
        <v>356</v>
      </c>
      <c r="L9">
        <v>206</v>
      </c>
      <c r="M9">
        <v>5</v>
      </c>
      <c r="N9" s="3" t="s">
        <v>1082</v>
      </c>
      <c r="O9" s="3" t="s">
        <v>1083</v>
      </c>
    </row>
    <row r="10" spans="1:15" x14ac:dyDescent="0.25">
      <c r="A10" s="3" t="s">
        <v>81</v>
      </c>
      <c r="B10" s="3" t="s">
        <v>61</v>
      </c>
      <c r="C10" s="3">
        <f>SUM(prb_adultes_202408[[#This Row],[Visuel]:[Autres]])</f>
        <v>45832</v>
      </c>
      <c r="D10">
        <v>495</v>
      </c>
      <c r="E10">
        <v>219</v>
      </c>
      <c r="F10">
        <v>9985</v>
      </c>
      <c r="G10">
        <v>22180</v>
      </c>
      <c r="H10">
        <v>11348</v>
      </c>
      <c r="I10">
        <v>1605</v>
      </c>
      <c r="J10">
        <v>3773</v>
      </c>
      <c r="K10">
        <v>0</v>
      </c>
      <c r="L10">
        <v>45832</v>
      </c>
      <c r="M10">
        <v>1197</v>
      </c>
      <c r="N10" s="3" t="s">
        <v>1084</v>
      </c>
      <c r="O10" s="3" t="s">
        <v>1085</v>
      </c>
    </row>
    <row r="11" spans="1:15" x14ac:dyDescent="0.25">
      <c r="A11" s="3" t="s">
        <v>81</v>
      </c>
      <c r="B11" s="3" t="s">
        <v>60</v>
      </c>
      <c r="C11" s="3">
        <f>SUM(prb_adultes_202408[[#This Row],[Visuel]:[Autres]])</f>
        <v>37061</v>
      </c>
      <c r="D11">
        <v>373</v>
      </c>
      <c r="E11">
        <v>234</v>
      </c>
      <c r="F11">
        <v>8620</v>
      </c>
      <c r="G11">
        <v>15075</v>
      </c>
      <c r="H11">
        <v>11439</v>
      </c>
      <c r="I11">
        <v>1320</v>
      </c>
      <c r="J11">
        <v>3286</v>
      </c>
      <c r="K11">
        <v>37061</v>
      </c>
      <c r="L11">
        <v>0</v>
      </c>
      <c r="M11">
        <v>644</v>
      </c>
      <c r="N11" s="3" t="s">
        <v>1086</v>
      </c>
      <c r="O11" s="3" t="s">
        <v>1087</v>
      </c>
    </row>
    <row r="12" spans="1:15" x14ac:dyDescent="0.25">
      <c r="A12" s="3" t="s">
        <v>86</v>
      </c>
      <c r="B12" s="3" t="s">
        <v>87</v>
      </c>
      <c r="C12" s="3">
        <f>SUM(prb_adultes_202408[[#This Row],[Visuel]:[Autres]])</f>
        <v>220</v>
      </c>
      <c r="D12">
        <v>0</v>
      </c>
      <c r="E12">
        <v>0</v>
      </c>
      <c r="F12">
        <v>0</v>
      </c>
      <c r="G12">
        <v>1</v>
      </c>
      <c r="H12">
        <v>0</v>
      </c>
      <c r="I12">
        <v>219</v>
      </c>
      <c r="J12">
        <v>13</v>
      </c>
      <c r="K12">
        <v>81</v>
      </c>
      <c r="L12">
        <v>139</v>
      </c>
      <c r="M12">
        <v>220</v>
      </c>
      <c r="N12" s="3" t="s">
        <v>1088</v>
      </c>
      <c r="O12" s="3" t="s">
        <v>1089</v>
      </c>
    </row>
    <row r="13" spans="1:15" x14ac:dyDescent="0.25">
      <c r="A13" s="3" t="s">
        <v>86</v>
      </c>
      <c r="B13" s="3" t="s">
        <v>90</v>
      </c>
      <c r="C13" s="3">
        <f>SUM(prb_adultes_202408[[#This Row],[Visuel]:[Autres]])</f>
        <v>1621</v>
      </c>
      <c r="D13">
        <v>8</v>
      </c>
      <c r="E13">
        <v>2</v>
      </c>
      <c r="F13">
        <v>432</v>
      </c>
      <c r="G13">
        <v>595</v>
      </c>
      <c r="H13">
        <v>158</v>
      </c>
      <c r="I13">
        <v>426</v>
      </c>
      <c r="J13">
        <v>115</v>
      </c>
      <c r="K13">
        <v>563</v>
      </c>
      <c r="L13">
        <v>1058</v>
      </c>
      <c r="M13">
        <v>1621</v>
      </c>
      <c r="N13" s="3" t="s">
        <v>1090</v>
      </c>
      <c r="O13" s="3" t="s">
        <v>1091</v>
      </c>
    </row>
    <row r="14" spans="1:15" x14ac:dyDescent="0.25">
      <c r="A14" s="3" t="s">
        <v>86</v>
      </c>
      <c r="B14" s="3" t="s">
        <v>93</v>
      </c>
      <c r="C14" s="3">
        <f>SUM(prb_adultes_202408[[#This Row],[Visuel]:[Autres]])</f>
        <v>5929</v>
      </c>
      <c r="D14">
        <v>34</v>
      </c>
      <c r="E14">
        <v>27</v>
      </c>
      <c r="F14">
        <v>2161</v>
      </c>
      <c r="G14">
        <v>2655</v>
      </c>
      <c r="H14">
        <v>987</v>
      </c>
      <c r="I14">
        <v>65</v>
      </c>
      <c r="J14">
        <v>410</v>
      </c>
      <c r="K14">
        <v>2156</v>
      </c>
      <c r="L14">
        <v>3773</v>
      </c>
      <c r="M14">
        <v>0</v>
      </c>
      <c r="N14" s="3" t="s">
        <v>1092</v>
      </c>
      <c r="O14" s="3" t="s">
        <v>1093</v>
      </c>
    </row>
    <row r="15" spans="1:15" x14ac:dyDescent="0.25">
      <c r="A15" s="3" t="s">
        <v>86</v>
      </c>
      <c r="B15" s="3" t="s">
        <v>96</v>
      </c>
      <c r="C15" s="3">
        <f>SUM(prb_adultes_202408[[#This Row],[Visuel]:[Autres]])</f>
        <v>6584</v>
      </c>
      <c r="D15">
        <v>47</v>
      </c>
      <c r="E15">
        <v>37</v>
      </c>
      <c r="F15">
        <v>2482</v>
      </c>
      <c r="G15">
        <v>2672</v>
      </c>
      <c r="H15">
        <v>1263</v>
      </c>
      <c r="I15">
        <v>83</v>
      </c>
      <c r="J15">
        <v>434</v>
      </c>
      <c r="K15">
        <v>2484</v>
      </c>
      <c r="L15">
        <v>4100</v>
      </c>
      <c r="M15">
        <v>0</v>
      </c>
      <c r="N15" s="3" t="s">
        <v>1094</v>
      </c>
      <c r="O15" s="3" t="s">
        <v>1095</v>
      </c>
    </row>
    <row r="16" spans="1:15" x14ac:dyDescent="0.25">
      <c r="A16" s="3" t="s">
        <v>86</v>
      </c>
      <c r="B16" s="3" t="s">
        <v>99</v>
      </c>
      <c r="C16" s="3">
        <f>SUM(prb_adultes_202408[[#This Row],[Visuel]:[Autres]])</f>
        <v>6497</v>
      </c>
      <c r="D16">
        <v>72</v>
      </c>
      <c r="E16">
        <v>45</v>
      </c>
      <c r="F16">
        <v>2145</v>
      </c>
      <c r="G16">
        <v>2925</v>
      </c>
      <c r="H16">
        <v>1216</v>
      </c>
      <c r="I16">
        <v>94</v>
      </c>
      <c r="J16">
        <v>512</v>
      </c>
      <c r="K16">
        <v>2463</v>
      </c>
      <c r="L16">
        <v>4034</v>
      </c>
      <c r="M16">
        <v>0</v>
      </c>
      <c r="N16" s="3" t="s">
        <v>1096</v>
      </c>
      <c r="O16" s="3" t="s">
        <v>1097</v>
      </c>
    </row>
    <row r="17" spans="1:15" x14ac:dyDescent="0.25">
      <c r="A17" s="3" t="s">
        <v>86</v>
      </c>
      <c r="B17" s="3" t="s">
        <v>102</v>
      </c>
      <c r="C17" s="3">
        <f>SUM(prb_adultes_202408[[#This Row],[Visuel]:[Autres]])</f>
        <v>7706</v>
      </c>
      <c r="D17">
        <v>86</v>
      </c>
      <c r="E17">
        <v>32</v>
      </c>
      <c r="F17">
        <v>2124</v>
      </c>
      <c r="G17">
        <v>3737</v>
      </c>
      <c r="H17">
        <v>1592</v>
      </c>
      <c r="I17">
        <v>135</v>
      </c>
      <c r="J17">
        <v>608</v>
      </c>
      <c r="K17">
        <v>3032</v>
      </c>
      <c r="L17">
        <v>4674</v>
      </c>
      <c r="M17">
        <v>0</v>
      </c>
      <c r="N17" s="3" t="s">
        <v>1098</v>
      </c>
      <c r="O17" s="3" t="s">
        <v>1099</v>
      </c>
    </row>
    <row r="18" spans="1:15" x14ac:dyDescent="0.25">
      <c r="A18" s="3" t="s">
        <v>86</v>
      </c>
      <c r="B18" s="3" t="s">
        <v>105</v>
      </c>
      <c r="C18" s="3">
        <f>SUM(prb_adultes_202408[[#This Row],[Visuel]:[Autres]])</f>
        <v>8900</v>
      </c>
      <c r="D18">
        <v>86</v>
      </c>
      <c r="E18">
        <v>58</v>
      </c>
      <c r="F18">
        <v>2145</v>
      </c>
      <c r="G18">
        <v>4297</v>
      </c>
      <c r="H18">
        <v>2081</v>
      </c>
      <c r="I18">
        <v>233</v>
      </c>
      <c r="J18">
        <v>739</v>
      </c>
      <c r="K18">
        <v>3838</v>
      </c>
      <c r="L18">
        <v>5062</v>
      </c>
      <c r="M18">
        <v>0</v>
      </c>
      <c r="N18" s="3" t="s">
        <v>1100</v>
      </c>
      <c r="O18" s="3" t="s">
        <v>1101</v>
      </c>
    </row>
    <row r="19" spans="1:15" x14ac:dyDescent="0.25">
      <c r="A19" s="3" t="s">
        <v>86</v>
      </c>
      <c r="B19" s="3" t="s">
        <v>108</v>
      </c>
      <c r="C19" s="3">
        <f>SUM(prb_adultes_202408[[#This Row],[Visuel]:[Autres]])</f>
        <v>9875</v>
      </c>
      <c r="D19">
        <v>107</v>
      </c>
      <c r="E19">
        <v>49</v>
      </c>
      <c r="F19">
        <v>1997</v>
      </c>
      <c r="G19">
        <v>4557</v>
      </c>
      <c r="H19">
        <v>2863</v>
      </c>
      <c r="I19">
        <v>302</v>
      </c>
      <c r="J19">
        <v>940</v>
      </c>
      <c r="K19">
        <v>4688</v>
      </c>
      <c r="L19">
        <v>5187</v>
      </c>
      <c r="M19">
        <v>0</v>
      </c>
      <c r="N19" s="3" t="s">
        <v>1102</v>
      </c>
      <c r="O19" s="3" t="s">
        <v>1103</v>
      </c>
    </row>
    <row r="20" spans="1:15" x14ac:dyDescent="0.25">
      <c r="A20" s="3" t="s">
        <v>86</v>
      </c>
      <c r="B20" s="3" t="s">
        <v>111</v>
      </c>
      <c r="C20" s="3">
        <f>SUM(prb_adultes_202408[[#This Row],[Visuel]:[Autres]])</f>
        <v>35561</v>
      </c>
      <c r="D20">
        <v>428</v>
      </c>
      <c r="E20">
        <v>203</v>
      </c>
      <c r="F20">
        <v>5119</v>
      </c>
      <c r="G20">
        <v>15816</v>
      </c>
      <c r="H20">
        <v>12627</v>
      </c>
      <c r="I20">
        <v>1368</v>
      </c>
      <c r="J20">
        <v>3288</v>
      </c>
      <c r="K20">
        <v>17756</v>
      </c>
      <c r="L20">
        <v>17805</v>
      </c>
      <c r="M20">
        <v>0</v>
      </c>
      <c r="N20" s="3" t="s">
        <v>1104</v>
      </c>
      <c r="O20" s="3" t="s">
        <v>1105</v>
      </c>
    </row>
    <row r="21" spans="1:15" x14ac:dyDescent="0.25">
      <c r="A21" s="3" t="s">
        <v>86</v>
      </c>
      <c r="B21" s="3" t="s">
        <v>114</v>
      </c>
      <c r="C21" s="3">
        <f>SUM(prb_adultes_202408[[#This Row],[Visuel]:[Autres]])</f>
        <v>15581</v>
      </c>
      <c r="D21">
        <v>98</v>
      </c>
      <c r="E21">
        <v>71</v>
      </c>
      <c r="F21">
        <v>5523</v>
      </c>
      <c r="G21">
        <v>6437</v>
      </c>
      <c r="H21">
        <v>2646</v>
      </c>
      <c r="I21">
        <v>806</v>
      </c>
      <c r="J21">
        <v>1053</v>
      </c>
      <c r="K21">
        <v>5745</v>
      </c>
      <c r="L21">
        <v>9836</v>
      </c>
      <c r="M21">
        <v>1841</v>
      </c>
      <c r="N21" s="3" t="s">
        <v>1106</v>
      </c>
      <c r="O21" s="3" t="s">
        <v>1107</v>
      </c>
    </row>
    <row r="22" spans="1:15" x14ac:dyDescent="0.25">
      <c r="A22" s="3" t="s">
        <v>86</v>
      </c>
      <c r="B22" s="3" t="s">
        <v>117</v>
      </c>
      <c r="C22" s="3">
        <f>SUM(prb_adultes_202408[[#This Row],[Visuel]:[Autres]])</f>
        <v>67312</v>
      </c>
      <c r="D22">
        <v>770</v>
      </c>
      <c r="E22">
        <v>382</v>
      </c>
      <c r="F22">
        <v>13082</v>
      </c>
      <c r="G22">
        <v>30818</v>
      </c>
      <c r="H22">
        <v>20141</v>
      </c>
      <c r="I22">
        <v>2119</v>
      </c>
      <c r="J22">
        <v>6006</v>
      </c>
      <c r="K22">
        <v>31316</v>
      </c>
      <c r="L22">
        <v>35996</v>
      </c>
      <c r="M22">
        <v>0</v>
      </c>
      <c r="N22" s="3" t="s">
        <v>1108</v>
      </c>
      <c r="O22" s="3" t="s">
        <v>1109</v>
      </c>
    </row>
    <row r="23" spans="1:15" x14ac:dyDescent="0.25">
      <c r="A23" s="3" t="s">
        <v>120</v>
      </c>
      <c r="B23" s="3" t="s">
        <v>121</v>
      </c>
      <c r="C23" s="3">
        <f>SUM(prb_adultes_202408[[#This Row],[Visuel]:[Autres]])</f>
        <v>7515</v>
      </c>
      <c r="D23">
        <v>80</v>
      </c>
      <c r="E23">
        <v>57</v>
      </c>
      <c r="F23">
        <v>3241</v>
      </c>
      <c r="G23">
        <v>2280</v>
      </c>
      <c r="H23">
        <v>1654</v>
      </c>
      <c r="I23">
        <v>203</v>
      </c>
      <c r="J23">
        <v>672</v>
      </c>
      <c r="K23">
        <v>3267</v>
      </c>
      <c r="L23">
        <v>4248</v>
      </c>
      <c r="M23">
        <v>341</v>
      </c>
      <c r="N23" s="3" t="s">
        <v>1110</v>
      </c>
      <c r="O23" s="3" t="s">
        <v>1111</v>
      </c>
    </row>
    <row r="24" spans="1:15" x14ac:dyDescent="0.25">
      <c r="A24" s="3" t="s">
        <v>120</v>
      </c>
      <c r="B24" s="3" t="s">
        <v>124</v>
      </c>
      <c r="C24" s="3">
        <f>SUM(prb_adultes_202408[[#This Row],[Visuel]:[Autres]])</f>
        <v>26319</v>
      </c>
      <c r="D24">
        <v>282</v>
      </c>
      <c r="E24">
        <v>167</v>
      </c>
      <c r="F24">
        <v>3882</v>
      </c>
      <c r="G24">
        <v>13067</v>
      </c>
      <c r="H24">
        <v>8362</v>
      </c>
      <c r="I24">
        <v>559</v>
      </c>
      <c r="J24">
        <v>1491</v>
      </c>
      <c r="K24">
        <v>11632</v>
      </c>
      <c r="L24">
        <v>14687</v>
      </c>
      <c r="M24">
        <v>279</v>
      </c>
      <c r="N24" s="3" t="s">
        <v>1112</v>
      </c>
      <c r="O24" s="3" t="s">
        <v>1113</v>
      </c>
    </row>
    <row r="25" spans="1:15" x14ac:dyDescent="0.25">
      <c r="A25" s="3" t="s">
        <v>120</v>
      </c>
      <c r="B25" s="3" t="s">
        <v>127</v>
      </c>
      <c r="C25" s="3">
        <f>SUM(prb_adultes_202408[[#This Row],[Visuel]:[Autres]])</f>
        <v>14460</v>
      </c>
      <c r="D25">
        <v>180</v>
      </c>
      <c r="E25">
        <v>82</v>
      </c>
      <c r="F25">
        <v>756</v>
      </c>
      <c r="G25">
        <v>8238</v>
      </c>
      <c r="H25">
        <v>4737</v>
      </c>
      <c r="I25">
        <v>467</v>
      </c>
      <c r="J25">
        <v>1277</v>
      </c>
      <c r="K25">
        <v>6885</v>
      </c>
      <c r="L25">
        <v>7575</v>
      </c>
      <c r="M25">
        <v>47</v>
      </c>
      <c r="N25" s="3" t="s">
        <v>1114</v>
      </c>
      <c r="O25" s="3" t="s">
        <v>1115</v>
      </c>
    </row>
    <row r="26" spans="1:15" x14ac:dyDescent="0.25">
      <c r="A26" s="3" t="s">
        <v>120</v>
      </c>
      <c r="B26" s="3" t="s">
        <v>130</v>
      </c>
      <c r="C26" s="3">
        <f>SUM(prb_adultes_202408[[#This Row],[Visuel]:[Autres]])</f>
        <v>5116</v>
      </c>
      <c r="D26">
        <v>47</v>
      </c>
      <c r="E26">
        <v>24</v>
      </c>
      <c r="F26">
        <v>31</v>
      </c>
      <c r="G26">
        <v>3448</v>
      </c>
      <c r="H26">
        <v>1383</v>
      </c>
      <c r="I26">
        <v>183</v>
      </c>
      <c r="J26">
        <v>567</v>
      </c>
      <c r="K26">
        <v>2543</v>
      </c>
      <c r="L26">
        <v>2573</v>
      </c>
      <c r="M26">
        <v>2</v>
      </c>
      <c r="N26" s="3" t="s">
        <v>1116</v>
      </c>
      <c r="O26" s="3" t="s">
        <v>1117</v>
      </c>
    </row>
    <row r="27" spans="1:15" x14ac:dyDescent="0.25">
      <c r="A27" s="3" t="s">
        <v>120</v>
      </c>
      <c r="B27" s="3" t="s">
        <v>133</v>
      </c>
      <c r="C27" s="3">
        <f>SUM(prb_adultes_202408[[#This Row],[Visuel]:[Autres]])</f>
        <v>2961</v>
      </c>
      <c r="D27">
        <v>39</v>
      </c>
      <c r="E27">
        <v>16</v>
      </c>
      <c r="F27">
        <v>7</v>
      </c>
      <c r="G27">
        <v>2072</v>
      </c>
      <c r="H27">
        <v>738</v>
      </c>
      <c r="I27">
        <v>89</v>
      </c>
      <c r="J27">
        <v>650</v>
      </c>
      <c r="K27">
        <v>1446</v>
      </c>
      <c r="L27">
        <v>1515</v>
      </c>
      <c r="M27">
        <v>0</v>
      </c>
      <c r="N27" s="3" t="s">
        <v>1118</v>
      </c>
      <c r="O27" s="3" t="s">
        <v>1119</v>
      </c>
    </row>
    <row r="28" spans="1:15" x14ac:dyDescent="0.25">
      <c r="A28" s="3" t="s">
        <v>120</v>
      </c>
      <c r="B28" s="3" t="s">
        <v>136</v>
      </c>
      <c r="C28" s="3">
        <f>SUM(prb_adultes_202408[[#This Row],[Visuel]:[Autres]])</f>
        <v>26522</v>
      </c>
      <c r="D28">
        <v>240</v>
      </c>
      <c r="E28">
        <v>107</v>
      </c>
      <c r="F28">
        <v>10688</v>
      </c>
      <c r="G28">
        <v>8150</v>
      </c>
      <c r="H28">
        <v>5913</v>
      </c>
      <c r="I28">
        <v>1424</v>
      </c>
      <c r="J28">
        <v>2402</v>
      </c>
      <c r="K28">
        <v>11288</v>
      </c>
      <c r="L28">
        <v>15234</v>
      </c>
      <c r="M28">
        <v>1172</v>
      </c>
      <c r="N28" s="3" t="s">
        <v>1120</v>
      </c>
      <c r="O28" s="3" t="s">
        <v>1121</v>
      </c>
    </row>
    <row r="29" spans="1:15" x14ac:dyDescent="0.25">
      <c r="A29" s="3" t="s">
        <v>139</v>
      </c>
      <c r="B29" s="3" t="s">
        <v>140</v>
      </c>
      <c r="C29" s="3">
        <f>SUM(prb_adultes_202408[[#This Row],[Visuel]:[Autres]])</f>
        <v>37429</v>
      </c>
      <c r="D29">
        <v>424</v>
      </c>
      <c r="E29">
        <v>245</v>
      </c>
      <c r="F29">
        <v>7486</v>
      </c>
      <c r="G29">
        <v>17244</v>
      </c>
      <c r="H29">
        <v>11159</v>
      </c>
      <c r="I29">
        <v>871</v>
      </c>
      <c r="J29">
        <v>2801</v>
      </c>
      <c r="K29">
        <v>16550</v>
      </c>
      <c r="L29">
        <v>20879</v>
      </c>
      <c r="M29">
        <v>640</v>
      </c>
      <c r="N29" s="3" t="s">
        <v>1122</v>
      </c>
      <c r="O29" s="3" t="s">
        <v>1123</v>
      </c>
    </row>
    <row r="30" spans="1:15" x14ac:dyDescent="0.25">
      <c r="A30" s="3" t="s">
        <v>139</v>
      </c>
      <c r="B30" s="3" t="s">
        <v>143</v>
      </c>
      <c r="C30" s="3">
        <f>SUM(prb_adultes_202408[[#This Row],[Visuel]:[Autres]])</f>
        <v>9708</v>
      </c>
      <c r="D30">
        <v>108</v>
      </c>
      <c r="E30">
        <v>50</v>
      </c>
      <c r="F30">
        <v>311</v>
      </c>
      <c r="G30">
        <v>6037</v>
      </c>
      <c r="H30">
        <v>2899</v>
      </c>
      <c r="I30">
        <v>303</v>
      </c>
      <c r="J30">
        <v>678</v>
      </c>
      <c r="K30">
        <v>4653</v>
      </c>
      <c r="L30">
        <v>5055</v>
      </c>
      <c r="M30">
        <v>26</v>
      </c>
      <c r="N30" s="3" t="s">
        <v>1124</v>
      </c>
      <c r="O30" s="3" t="s">
        <v>1125</v>
      </c>
    </row>
    <row r="31" spans="1:15" x14ac:dyDescent="0.25">
      <c r="A31" s="3" t="s">
        <v>139</v>
      </c>
      <c r="B31" s="3" t="s">
        <v>146</v>
      </c>
      <c r="C31" s="3">
        <f>SUM(prb_adultes_202408[[#This Row],[Visuel]:[Autres]])</f>
        <v>2773</v>
      </c>
      <c r="D31">
        <v>23</v>
      </c>
      <c r="E31">
        <v>12</v>
      </c>
      <c r="F31">
        <v>77</v>
      </c>
      <c r="G31">
        <v>1487</v>
      </c>
      <c r="H31">
        <v>1071</v>
      </c>
      <c r="I31">
        <v>103</v>
      </c>
      <c r="J31">
        <v>106</v>
      </c>
      <c r="K31">
        <v>1358</v>
      </c>
      <c r="L31">
        <v>1415</v>
      </c>
      <c r="M31">
        <v>2</v>
      </c>
      <c r="N31" s="3" t="s">
        <v>1126</v>
      </c>
      <c r="O31" s="3" t="s">
        <v>1127</v>
      </c>
    </row>
    <row r="32" spans="1:15" x14ac:dyDescent="0.25">
      <c r="A32" s="3" t="s">
        <v>139</v>
      </c>
      <c r="B32" s="3" t="s">
        <v>149</v>
      </c>
      <c r="C32" s="3">
        <f>SUM(prb_adultes_202408[[#This Row],[Visuel]:[Autres]])</f>
        <v>253</v>
      </c>
      <c r="D32">
        <v>3</v>
      </c>
      <c r="E32">
        <v>4</v>
      </c>
      <c r="F32">
        <v>12</v>
      </c>
      <c r="G32">
        <v>136</v>
      </c>
      <c r="H32">
        <v>94</v>
      </c>
      <c r="I32">
        <v>4</v>
      </c>
      <c r="J32">
        <v>15</v>
      </c>
      <c r="K32">
        <v>100</v>
      </c>
      <c r="L32">
        <v>153</v>
      </c>
      <c r="M32">
        <v>0</v>
      </c>
      <c r="N32" s="3" t="s">
        <v>1128</v>
      </c>
      <c r="O32" s="3" t="s">
        <v>1129</v>
      </c>
    </row>
    <row r="33" spans="1:15" x14ac:dyDescent="0.25">
      <c r="A33" s="3" t="s">
        <v>139</v>
      </c>
      <c r="B33" s="3" t="s">
        <v>152</v>
      </c>
      <c r="C33" s="3">
        <f>SUM(prb_adultes_202408[[#This Row],[Visuel]:[Autres]])</f>
        <v>747</v>
      </c>
      <c r="D33">
        <v>8</v>
      </c>
      <c r="E33">
        <v>4</v>
      </c>
      <c r="F33">
        <v>1</v>
      </c>
      <c r="G33">
        <v>443</v>
      </c>
      <c r="H33">
        <v>256</v>
      </c>
      <c r="I33">
        <v>35</v>
      </c>
      <c r="J33">
        <v>70</v>
      </c>
      <c r="K33">
        <v>385</v>
      </c>
      <c r="L33">
        <v>362</v>
      </c>
      <c r="M33">
        <v>0</v>
      </c>
      <c r="N33" s="3" t="s">
        <v>1130</v>
      </c>
      <c r="O33" s="3" t="s">
        <v>1131</v>
      </c>
    </row>
    <row r="34" spans="1:15" x14ac:dyDescent="0.25">
      <c r="A34" s="3" t="s">
        <v>139</v>
      </c>
      <c r="B34" s="3" t="s">
        <v>155</v>
      </c>
      <c r="C34" s="3">
        <f>SUM(prb_adultes_202408[[#This Row],[Visuel]:[Autres]])</f>
        <v>961</v>
      </c>
      <c r="D34">
        <v>7</v>
      </c>
      <c r="E34">
        <v>3</v>
      </c>
      <c r="F34">
        <v>7</v>
      </c>
      <c r="G34">
        <v>723</v>
      </c>
      <c r="H34">
        <v>200</v>
      </c>
      <c r="I34">
        <v>21</v>
      </c>
      <c r="J34">
        <v>107</v>
      </c>
      <c r="K34">
        <v>460</v>
      </c>
      <c r="L34">
        <v>501</v>
      </c>
      <c r="M34">
        <v>0</v>
      </c>
      <c r="N34" s="3" t="s">
        <v>1132</v>
      </c>
      <c r="O34" s="3" t="s">
        <v>1133</v>
      </c>
    </row>
    <row r="35" spans="1:15" x14ac:dyDescent="0.25">
      <c r="A35" s="3" t="s">
        <v>139</v>
      </c>
      <c r="B35" s="3" t="s">
        <v>158</v>
      </c>
      <c r="C35" s="3">
        <f>SUM(prb_adultes_202408[[#This Row],[Visuel]:[Autres]])</f>
        <v>1106</v>
      </c>
      <c r="D35">
        <v>8</v>
      </c>
      <c r="E35">
        <v>9</v>
      </c>
      <c r="F35">
        <v>5</v>
      </c>
      <c r="G35">
        <v>741</v>
      </c>
      <c r="H35">
        <v>300</v>
      </c>
      <c r="I35">
        <v>43</v>
      </c>
      <c r="J35">
        <v>96</v>
      </c>
      <c r="K35">
        <v>598</v>
      </c>
      <c r="L35">
        <v>508</v>
      </c>
      <c r="M35">
        <v>1</v>
      </c>
      <c r="N35" s="3" t="s">
        <v>1134</v>
      </c>
      <c r="O35" s="3" t="s">
        <v>1135</v>
      </c>
    </row>
    <row r="36" spans="1:15" x14ac:dyDescent="0.25">
      <c r="A36" s="3" t="s">
        <v>139</v>
      </c>
      <c r="B36" s="3" t="s">
        <v>161</v>
      </c>
      <c r="C36" s="3">
        <f>SUM(prb_adultes_202408[[#This Row],[Visuel]:[Autres]])</f>
        <v>342</v>
      </c>
      <c r="D36">
        <v>3</v>
      </c>
      <c r="E36">
        <v>1</v>
      </c>
      <c r="F36">
        <v>0</v>
      </c>
      <c r="G36">
        <v>241</v>
      </c>
      <c r="H36">
        <v>85</v>
      </c>
      <c r="I36">
        <v>12</v>
      </c>
      <c r="J36">
        <v>59</v>
      </c>
      <c r="K36">
        <v>174</v>
      </c>
      <c r="L36">
        <v>168</v>
      </c>
      <c r="M36">
        <v>0</v>
      </c>
      <c r="N36" s="3" t="s">
        <v>1136</v>
      </c>
      <c r="O36" s="3" t="s">
        <v>1137</v>
      </c>
    </row>
    <row r="37" spans="1:15" x14ac:dyDescent="0.25">
      <c r="A37" s="3" t="s">
        <v>139</v>
      </c>
      <c r="B37" s="3" t="s">
        <v>164</v>
      </c>
      <c r="C37" s="3">
        <f>SUM(prb_adultes_202408[[#This Row],[Visuel]:[Autres]])</f>
        <v>1165</v>
      </c>
      <c r="D37">
        <v>11</v>
      </c>
      <c r="E37">
        <v>5</v>
      </c>
      <c r="F37">
        <v>4</v>
      </c>
      <c r="G37">
        <v>834</v>
      </c>
      <c r="H37">
        <v>270</v>
      </c>
      <c r="I37">
        <v>41</v>
      </c>
      <c r="J37">
        <v>236</v>
      </c>
      <c r="K37">
        <v>602</v>
      </c>
      <c r="L37">
        <v>563</v>
      </c>
      <c r="M37">
        <v>0</v>
      </c>
      <c r="N37" s="3" t="s">
        <v>1138</v>
      </c>
      <c r="O37" s="3" t="s">
        <v>1139</v>
      </c>
    </row>
    <row r="38" spans="1:15" x14ac:dyDescent="0.25">
      <c r="A38" s="3" t="s">
        <v>139</v>
      </c>
      <c r="B38" s="3" t="s">
        <v>167</v>
      </c>
      <c r="C38" s="3">
        <f>SUM(prb_adultes_202408[[#This Row],[Visuel]:[Autres]])</f>
        <v>208</v>
      </c>
      <c r="D38">
        <v>5</v>
      </c>
      <c r="E38">
        <v>2</v>
      </c>
      <c r="F38">
        <v>0</v>
      </c>
      <c r="G38">
        <v>133</v>
      </c>
      <c r="H38">
        <v>58</v>
      </c>
      <c r="I38">
        <v>10</v>
      </c>
      <c r="J38">
        <v>60</v>
      </c>
      <c r="K38">
        <v>107</v>
      </c>
      <c r="L38">
        <v>101</v>
      </c>
      <c r="M38">
        <v>0</v>
      </c>
      <c r="N38" s="3" t="s">
        <v>1140</v>
      </c>
      <c r="O38" s="3" t="s">
        <v>1141</v>
      </c>
    </row>
    <row r="39" spans="1:15" x14ac:dyDescent="0.25">
      <c r="A39" s="3" t="s">
        <v>139</v>
      </c>
      <c r="B39" s="3" t="s">
        <v>170</v>
      </c>
      <c r="C39" s="3">
        <f>SUM(prb_adultes_202408[[#This Row],[Visuel]:[Autres]])</f>
        <v>28201</v>
      </c>
      <c r="D39">
        <v>268</v>
      </c>
      <c r="E39">
        <v>118</v>
      </c>
      <c r="F39">
        <v>10702</v>
      </c>
      <c r="G39">
        <v>9236</v>
      </c>
      <c r="H39">
        <v>6395</v>
      </c>
      <c r="I39">
        <v>1482</v>
      </c>
      <c r="J39">
        <v>2831</v>
      </c>
      <c r="K39">
        <v>12074</v>
      </c>
      <c r="L39">
        <v>16127</v>
      </c>
      <c r="M39">
        <v>1172</v>
      </c>
      <c r="N39" s="3" t="s">
        <v>1142</v>
      </c>
      <c r="O39" s="3" t="s">
        <v>1143</v>
      </c>
    </row>
    <row r="40" spans="1:15" x14ac:dyDescent="0.25">
      <c r="A40" s="3" t="s">
        <v>173</v>
      </c>
      <c r="B40" s="3" t="s">
        <v>174</v>
      </c>
      <c r="C40" s="3">
        <f>SUM(prb_adultes_202408[[#This Row],[Visuel]:[Autres]])</f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s="3" t="s">
        <v>735</v>
      </c>
      <c r="O40" s="3" t="s">
        <v>176</v>
      </c>
    </row>
    <row r="41" spans="1:15" x14ac:dyDescent="0.25">
      <c r="A41" s="3" t="s">
        <v>173</v>
      </c>
      <c r="B41" s="3" t="s">
        <v>177</v>
      </c>
      <c r="C41" s="3">
        <f>SUM(prb_adultes_202408[[#This Row],[Visuel]:[Autres]])</f>
        <v>45</v>
      </c>
      <c r="D41">
        <v>0</v>
      </c>
      <c r="E41">
        <v>0</v>
      </c>
      <c r="F41">
        <v>0</v>
      </c>
      <c r="G41">
        <v>1</v>
      </c>
      <c r="H41">
        <v>0</v>
      </c>
      <c r="I41">
        <v>44</v>
      </c>
      <c r="J41">
        <v>2</v>
      </c>
      <c r="K41">
        <v>19</v>
      </c>
      <c r="L41">
        <v>26</v>
      </c>
      <c r="M41">
        <v>40</v>
      </c>
      <c r="N41" s="3" t="s">
        <v>1144</v>
      </c>
      <c r="O41" s="3" t="s">
        <v>737</v>
      </c>
    </row>
    <row r="42" spans="1:15" x14ac:dyDescent="0.25">
      <c r="A42" s="3" t="s">
        <v>173</v>
      </c>
      <c r="B42" s="3" t="s">
        <v>180</v>
      </c>
      <c r="C42" s="3">
        <f>SUM(prb_adultes_202408[[#This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6</v>
      </c>
      <c r="K42">
        <v>32</v>
      </c>
      <c r="L42">
        <v>41</v>
      </c>
      <c r="M42">
        <v>62</v>
      </c>
      <c r="N42" s="3" t="s">
        <v>1145</v>
      </c>
      <c r="O42" s="3" t="s">
        <v>1146</v>
      </c>
    </row>
    <row r="43" spans="1:15" x14ac:dyDescent="0.25">
      <c r="A43" s="3" t="s">
        <v>173</v>
      </c>
      <c r="B43" s="3" t="s">
        <v>183</v>
      </c>
      <c r="C43" s="3">
        <f>SUM(prb_adultes_202408[[#This Row],[Visuel]:[Autres]])</f>
        <v>159</v>
      </c>
      <c r="D43">
        <v>0</v>
      </c>
      <c r="E43">
        <v>0</v>
      </c>
      <c r="F43">
        <v>0</v>
      </c>
      <c r="G43">
        <v>0</v>
      </c>
      <c r="H43">
        <v>0</v>
      </c>
      <c r="I43">
        <v>159</v>
      </c>
      <c r="J43">
        <v>10</v>
      </c>
      <c r="K43">
        <v>59</v>
      </c>
      <c r="L43">
        <v>100</v>
      </c>
      <c r="M43">
        <v>123</v>
      </c>
      <c r="N43" s="3" t="s">
        <v>1147</v>
      </c>
      <c r="O43" s="3" t="s">
        <v>1148</v>
      </c>
    </row>
    <row r="44" spans="1:15" x14ac:dyDescent="0.25">
      <c r="A44" s="3" t="s">
        <v>173</v>
      </c>
      <c r="B44" s="3" t="s">
        <v>186</v>
      </c>
      <c r="C44" s="3">
        <f>SUM(prb_adultes_202408[[#This Row],[Visuel]:[Autres]])</f>
        <v>329</v>
      </c>
      <c r="D44">
        <v>1</v>
      </c>
      <c r="E44">
        <v>0</v>
      </c>
      <c r="F44">
        <v>4</v>
      </c>
      <c r="G44">
        <v>22</v>
      </c>
      <c r="H44">
        <v>22</v>
      </c>
      <c r="I44">
        <v>280</v>
      </c>
      <c r="J44">
        <v>25</v>
      </c>
      <c r="K44">
        <v>149</v>
      </c>
      <c r="L44">
        <v>180</v>
      </c>
      <c r="M44">
        <v>209</v>
      </c>
      <c r="N44" s="3" t="s">
        <v>1149</v>
      </c>
      <c r="O44" s="3" t="s">
        <v>1150</v>
      </c>
    </row>
    <row r="45" spans="1:15" x14ac:dyDescent="0.25">
      <c r="A45" s="3" t="s">
        <v>173</v>
      </c>
      <c r="B45" s="3" t="s">
        <v>189</v>
      </c>
      <c r="C45" s="3">
        <f>SUM(prb_adultes_202408[[#This Row],[Visuel]:[Autres]])</f>
        <v>9128</v>
      </c>
      <c r="D45">
        <v>93</v>
      </c>
      <c r="E45">
        <v>54</v>
      </c>
      <c r="F45">
        <v>2087</v>
      </c>
      <c r="G45">
        <v>3982</v>
      </c>
      <c r="H45">
        <v>2238</v>
      </c>
      <c r="I45">
        <v>674</v>
      </c>
      <c r="J45">
        <v>1303</v>
      </c>
      <c r="K45">
        <v>3605</v>
      </c>
      <c r="L45">
        <v>5523</v>
      </c>
      <c r="M45">
        <v>1406</v>
      </c>
      <c r="N45" s="3" t="s">
        <v>1151</v>
      </c>
      <c r="O45" s="3" t="s">
        <v>1152</v>
      </c>
    </row>
    <row r="46" spans="1:15" x14ac:dyDescent="0.25">
      <c r="A46" s="3" t="s">
        <v>173</v>
      </c>
      <c r="B46" s="3" t="s">
        <v>192</v>
      </c>
      <c r="C46" s="3">
        <f>SUM(prb_adultes_202408[[#This Row],[Visuel]:[Autres]])</f>
        <v>73158</v>
      </c>
      <c r="D46">
        <v>774</v>
      </c>
      <c r="E46">
        <v>399</v>
      </c>
      <c r="F46">
        <v>16514</v>
      </c>
      <c r="G46">
        <v>33249</v>
      </c>
      <c r="H46">
        <v>20527</v>
      </c>
      <c r="I46">
        <v>1695</v>
      </c>
      <c r="J46">
        <v>5713</v>
      </c>
      <c r="K46">
        <v>33196</v>
      </c>
      <c r="L46">
        <v>39962</v>
      </c>
      <c r="M46">
        <v>0</v>
      </c>
      <c r="N46" s="3" t="s">
        <v>1153</v>
      </c>
      <c r="O46" s="3" t="s">
        <v>1154</v>
      </c>
    </row>
    <row r="47" spans="1:15" x14ac:dyDescent="0.25">
      <c r="A47" s="3" t="s">
        <v>195</v>
      </c>
      <c r="B47" s="3" t="s">
        <v>53</v>
      </c>
      <c r="C47" s="3">
        <f>SUM(prb_adultes_202408[[#This Row],[Visuel]:[Autres]])</f>
        <v>868</v>
      </c>
      <c r="D47">
        <v>868</v>
      </c>
      <c r="E47">
        <v>0</v>
      </c>
      <c r="F47">
        <v>0</v>
      </c>
      <c r="G47">
        <v>0</v>
      </c>
      <c r="H47">
        <v>0</v>
      </c>
      <c r="I47">
        <v>0</v>
      </c>
      <c r="J47">
        <v>140</v>
      </c>
      <c r="K47">
        <v>373</v>
      </c>
      <c r="L47">
        <v>495</v>
      </c>
      <c r="M47">
        <v>8</v>
      </c>
      <c r="N47" s="3" t="s">
        <v>1155</v>
      </c>
      <c r="O47" s="3" t="s">
        <v>1156</v>
      </c>
    </row>
    <row r="48" spans="1:15" x14ac:dyDescent="0.25">
      <c r="A48" s="3" t="s">
        <v>195</v>
      </c>
      <c r="B48" s="3" t="s">
        <v>198</v>
      </c>
      <c r="C48" s="3">
        <f>SUM(prb_adultes_202408[[#This Row],[Visuel]:[Autres]])</f>
        <v>453</v>
      </c>
      <c r="D48">
        <v>0</v>
      </c>
      <c r="E48">
        <v>453</v>
      </c>
      <c r="F48">
        <v>0</v>
      </c>
      <c r="G48">
        <v>0</v>
      </c>
      <c r="H48">
        <v>0</v>
      </c>
      <c r="I48">
        <v>0</v>
      </c>
      <c r="J48">
        <v>77</v>
      </c>
      <c r="K48">
        <v>234</v>
      </c>
      <c r="L48">
        <v>219</v>
      </c>
      <c r="M48">
        <v>2</v>
      </c>
      <c r="N48" s="3" t="s">
        <v>1157</v>
      </c>
      <c r="O48" s="3" t="s">
        <v>1158</v>
      </c>
    </row>
    <row r="49" spans="1:15" x14ac:dyDescent="0.25">
      <c r="A49" s="3" t="s">
        <v>195</v>
      </c>
      <c r="B49" s="3" t="s">
        <v>201</v>
      </c>
      <c r="C49" s="3">
        <f>SUM(prb_adultes_202408[[#This Row],[Visuel]:[Autres]])</f>
        <v>18605</v>
      </c>
      <c r="D49">
        <v>0</v>
      </c>
      <c r="E49">
        <v>0</v>
      </c>
      <c r="F49">
        <v>18605</v>
      </c>
      <c r="G49">
        <v>0</v>
      </c>
      <c r="H49">
        <v>0</v>
      </c>
      <c r="I49">
        <v>0</v>
      </c>
      <c r="J49">
        <v>908</v>
      </c>
      <c r="K49">
        <v>8620</v>
      </c>
      <c r="L49">
        <v>9985</v>
      </c>
      <c r="M49">
        <v>432</v>
      </c>
      <c r="N49" s="3" t="s">
        <v>1159</v>
      </c>
      <c r="O49" s="3" t="s">
        <v>1160</v>
      </c>
    </row>
    <row r="50" spans="1:15" x14ac:dyDescent="0.25">
      <c r="A50" s="3" t="s">
        <v>195</v>
      </c>
      <c r="B50" s="3" t="s">
        <v>204</v>
      </c>
      <c r="C50" s="3">
        <f>SUM(prb_adultes_202408[[#This Row],[Visuel]:[Autres]])</f>
        <v>37255</v>
      </c>
      <c r="D50">
        <v>0</v>
      </c>
      <c r="E50">
        <v>0</v>
      </c>
      <c r="F50">
        <v>0</v>
      </c>
      <c r="G50">
        <v>37255</v>
      </c>
      <c r="H50">
        <v>0</v>
      </c>
      <c r="I50">
        <v>0</v>
      </c>
      <c r="J50">
        <v>3326</v>
      </c>
      <c r="K50">
        <v>15075</v>
      </c>
      <c r="L50">
        <v>22180</v>
      </c>
      <c r="M50">
        <v>596</v>
      </c>
      <c r="N50" s="3" t="s">
        <v>1161</v>
      </c>
      <c r="O50" s="3" t="s">
        <v>1162</v>
      </c>
    </row>
    <row r="51" spans="1:15" x14ac:dyDescent="0.25">
      <c r="A51" s="3" t="s">
        <v>195</v>
      </c>
      <c r="B51" s="3" t="s">
        <v>57</v>
      </c>
      <c r="C51" s="3">
        <f>SUM(prb_adultes_202408[[#This Row],[Visuel]:[Autres]])</f>
        <v>22787</v>
      </c>
      <c r="D51">
        <v>0</v>
      </c>
      <c r="E51">
        <v>0</v>
      </c>
      <c r="F51">
        <v>0</v>
      </c>
      <c r="G51">
        <v>0</v>
      </c>
      <c r="H51">
        <v>22787</v>
      </c>
      <c r="I51">
        <v>0</v>
      </c>
      <c r="J51">
        <v>2382</v>
      </c>
      <c r="K51">
        <v>11439</v>
      </c>
      <c r="L51">
        <v>11348</v>
      </c>
      <c r="M51">
        <v>158</v>
      </c>
      <c r="N51" s="3" t="s">
        <v>1163</v>
      </c>
      <c r="O51" s="3" t="s">
        <v>1164</v>
      </c>
    </row>
    <row r="52" spans="1:15" x14ac:dyDescent="0.25">
      <c r="A52" s="3" t="s">
        <v>195</v>
      </c>
      <c r="B52" s="3" t="s">
        <v>58</v>
      </c>
      <c r="C52" s="3">
        <f>SUM(prb_adultes_202408[[#This Row],[Visuel]:[Autres]])</f>
        <v>2925</v>
      </c>
      <c r="D52">
        <v>0</v>
      </c>
      <c r="E52">
        <v>0</v>
      </c>
      <c r="F52">
        <v>0</v>
      </c>
      <c r="G52">
        <v>0</v>
      </c>
      <c r="H52">
        <v>0</v>
      </c>
      <c r="I52">
        <v>2925</v>
      </c>
      <c r="J52">
        <v>226</v>
      </c>
      <c r="K52">
        <v>1320</v>
      </c>
      <c r="L52">
        <v>1605</v>
      </c>
      <c r="M52">
        <v>645</v>
      </c>
      <c r="N52" s="3" t="s">
        <v>1165</v>
      </c>
      <c r="O52" s="3" t="s">
        <v>1166</v>
      </c>
    </row>
    <row r="53" spans="1:15" x14ac:dyDescent="0.25">
      <c r="A53" s="3" t="s">
        <v>13</v>
      </c>
      <c r="B53" s="3" t="s">
        <v>14</v>
      </c>
      <c r="C53" s="3">
        <f>SUM(prb_adultes_202408[[#This Row],[Visuel]:[Autres]])</f>
        <v>2655</v>
      </c>
      <c r="D53">
        <v>17</v>
      </c>
      <c r="E53">
        <v>9</v>
      </c>
      <c r="F53">
        <v>700</v>
      </c>
      <c r="G53">
        <v>1105</v>
      </c>
      <c r="H53">
        <v>735</v>
      </c>
      <c r="I53">
        <v>89</v>
      </c>
      <c r="J53">
        <v>15</v>
      </c>
      <c r="K53">
        <v>1165</v>
      </c>
      <c r="L53">
        <v>1490</v>
      </c>
      <c r="M53">
        <v>56</v>
      </c>
      <c r="N53" s="3" t="s">
        <v>1167</v>
      </c>
      <c r="O53" s="3" t="s">
        <v>1168</v>
      </c>
    </row>
    <row r="54" spans="1:15" x14ac:dyDescent="0.25">
      <c r="A54" s="3" t="s">
        <v>13</v>
      </c>
      <c r="B54" s="3" t="s">
        <v>15</v>
      </c>
      <c r="C54" s="3">
        <f>SUM(prb_adultes_202408[[#This Row],[Visuel]:[Autres]])</f>
        <v>3258</v>
      </c>
      <c r="D54">
        <v>29</v>
      </c>
      <c r="E54">
        <v>15</v>
      </c>
      <c r="F54">
        <v>839</v>
      </c>
      <c r="G54">
        <v>1277</v>
      </c>
      <c r="H54">
        <v>985</v>
      </c>
      <c r="I54">
        <v>113</v>
      </c>
      <c r="J54">
        <v>22</v>
      </c>
      <c r="K54">
        <v>1516</v>
      </c>
      <c r="L54">
        <v>1742</v>
      </c>
      <c r="M54">
        <v>74</v>
      </c>
      <c r="N54" s="3" t="s">
        <v>1169</v>
      </c>
      <c r="O54" s="3" t="s">
        <v>1170</v>
      </c>
    </row>
    <row r="55" spans="1:15" x14ac:dyDescent="0.25">
      <c r="A55" s="3" t="s">
        <v>13</v>
      </c>
      <c r="B55" s="3" t="s">
        <v>16</v>
      </c>
      <c r="C55" s="3">
        <f>SUM(prb_adultes_202408[[#This Row],[Visuel]:[Autres]])</f>
        <v>6702</v>
      </c>
      <c r="D55">
        <v>70</v>
      </c>
      <c r="E55">
        <v>25</v>
      </c>
      <c r="F55">
        <v>1420</v>
      </c>
      <c r="G55">
        <v>3342</v>
      </c>
      <c r="H55">
        <v>1597</v>
      </c>
      <c r="I55">
        <v>248</v>
      </c>
      <c r="J55">
        <v>226</v>
      </c>
      <c r="K55">
        <v>2905</v>
      </c>
      <c r="L55">
        <v>3797</v>
      </c>
      <c r="M55">
        <v>117</v>
      </c>
      <c r="N55" s="3" t="s">
        <v>1171</v>
      </c>
      <c r="O55" s="3" t="s">
        <v>1172</v>
      </c>
    </row>
    <row r="56" spans="1:15" x14ac:dyDescent="0.25">
      <c r="A56" s="3" t="s">
        <v>13</v>
      </c>
      <c r="B56" s="3" t="s">
        <v>17</v>
      </c>
      <c r="C56" s="3">
        <f>SUM(prb_adultes_202408[[#This Row],[Visuel]:[Autres]])</f>
        <v>4012</v>
      </c>
      <c r="D56">
        <v>34</v>
      </c>
      <c r="E56">
        <v>19</v>
      </c>
      <c r="F56">
        <v>946</v>
      </c>
      <c r="G56">
        <v>1818</v>
      </c>
      <c r="H56">
        <v>1080</v>
      </c>
      <c r="I56">
        <v>115</v>
      </c>
      <c r="J56">
        <v>70</v>
      </c>
      <c r="K56">
        <v>1835</v>
      </c>
      <c r="L56">
        <v>2177</v>
      </c>
      <c r="M56">
        <v>67</v>
      </c>
      <c r="N56" s="3" t="s">
        <v>1173</v>
      </c>
      <c r="O56" s="3" t="s">
        <v>1174</v>
      </c>
    </row>
    <row r="57" spans="1:15" x14ac:dyDescent="0.25">
      <c r="A57" s="3" t="s">
        <v>13</v>
      </c>
      <c r="B57" s="3" t="s">
        <v>18</v>
      </c>
      <c r="C57" s="3">
        <f>SUM(prb_adultes_202408[[#This Row],[Visuel]:[Autres]])</f>
        <v>6033</v>
      </c>
      <c r="D57">
        <v>59</v>
      </c>
      <c r="E57">
        <v>29</v>
      </c>
      <c r="F57">
        <v>1512</v>
      </c>
      <c r="G57">
        <v>2598</v>
      </c>
      <c r="H57">
        <v>1607</v>
      </c>
      <c r="I57">
        <v>228</v>
      </c>
      <c r="J57">
        <v>237</v>
      </c>
      <c r="K57">
        <v>2685</v>
      </c>
      <c r="L57">
        <v>3348</v>
      </c>
      <c r="M57">
        <v>123</v>
      </c>
      <c r="N57" s="3" t="s">
        <v>1175</v>
      </c>
      <c r="O57" s="3" t="s">
        <v>1176</v>
      </c>
    </row>
    <row r="58" spans="1:15" x14ac:dyDescent="0.25">
      <c r="A58" s="3" t="s">
        <v>13</v>
      </c>
      <c r="B58" s="3" t="s">
        <v>19</v>
      </c>
      <c r="C58" s="3">
        <f>SUM(prb_adultes_202408[[#This Row],[Visuel]:[Autres]])</f>
        <v>20361</v>
      </c>
      <c r="D58">
        <v>230</v>
      </c>
      <c r="E58">
        <v>142</v>
      </c>
      <c r="F58">
        <v>3457</v>
      </c>
      <c r="G58">
        <v>10339</v>
      </c>
      <c r="H58">
        <v>5552</v>
      </c>
      <c r="I58">
        <v>641</v>
      </c>
      <c r="J58">
        <v>4503</v>
      </c>
      <c r="K58">
        <v>8719</v>
      </c>
      <c r="L58">
        <v>11642</v>
      </c>
      <c r="M58">
        <v>359</v>
      </c>
      <c r="N58" s="3" t="s">
        <v>1177</v>
      </c>
      <c r="O58" s="3" t="s">
        <v>1178</v>
      </c>
    </row>
    <row r="59" spans="1:15" x14ac:dyDescent="0.25">
      <c r="A59" s="3" t="s">
        <v>13</v>
      </c>
      <c r="B59" s="3" t="s">
        <v>20</v>
      </c>
      <c r="C59" s="3">
        <f>SUM(prb_adultes_202408[[#This Row],[Visuel]:[Autres]])</f>
        <v>3926</v>
      </c>
      <c r="D59">
        <v>47</v>
      </c>
      <c r="E59">
        <v>23</v>
      </c>
      <c r="F59">
        <v>879</v>
      </c>
      <c r="G59">
        <v>1707</v>
      </c>
      <c r="H59">
        <v>1093</v>
      </c>
      <c r="I59">
        <v>177</v>
      </c>
      <c r="J59">
        <v>196</v>
      </c>
      <c r="K59">
        <v>1823</v>
      </c>
      <c r="L59">
        <v>2103</v>
      </c>
      <c r="M59">
        <v>84</v>
      </c>
      <c r="N59" s="3" t="s">
        <v>1179</v>
      </c>
      <c r="O59" s="3" t="s">
        <v>1180</v>
      </c>
    </row>
    <row r="60" spans="1:15" x14ac:dyDescent="0.25">
      <c r="A60" s="3" t="s">
        <v>13</v>
      </c>
      <c r="B60" s="3" t="s">
        <v>21</v>
      </c>
      <c r="C60" s="3">
        <f>SUM(prb_adultes_202408[[#This Row],[Visuel]:[Autres]])</f>
        <v>1468</v>
      </c>
      <c r="D60">
        <v>17</v>
      </c>
      <c r="E60">
        <v>8</v>
      </c>
      <c r="F60">
        <v>421</v>
      </c>
      <c r="G60">
        <v>543</v>
      </c>
      <c r="H60">
        <v>416</v>
      </c>
      <c r="I60">
        <v>63</v>
      </c>
      <c r="J60">
        <v>9</v>
      </c>
      <c r="K60">
        <v>678</v>
      </c>
      <c r="L60">
        <v>790</v>
      </c>
      <c r="M60">
        <v>33</v>
      </c>
      <c r="N60" s="3" t="s">
        <v>1181</v>
      </c>
      <c r="O60" s="3" t="s">
        <v>1182</v>
      </c>
    </row>
    <row r="61" spans="1:15" x14ac:dyDescent="0.25">
      <c r="A61" s="3" t="s">
        <v>13</v>
      </c>
      <c r="B61" s="3" t="s">
        <v>22</v>
      </c>
      <c r="C61" s="3">
        <f>SUM(prb_adultes_202408[[#This Row],[Visuel]:[Autres]])</f>
        <v>806</v>
      </c>
      <c r="D61">
        <v>11</v>
      </c>
      <c r="E61">
        <v>5</v>
      </c>
      <c r="F61">
        <v>224</v>
      </c>
      <c r="G61">
        <v>312</v>
      </c>
      <c r="H61">
        <v>226</v>
      </c>
      <c r="I61">
        <v>28</v>
      </c>
      <c r="J61">
        <v>7</v>
      </c>
      <c r="K61">
        <v>350</v>
      </c>
      <c r="L61">
        <v>456</v>
      </c>
      <c r="M61">
        <v>13</v>
      </c>
      <c r="N61" s="3" t="s">
        <v>1183</v>
      </c>
      <c r="O61" s="3" t="s">
        <v>1184</v>
      </c>
    </row>
    <row r="62" spans="1:15" x14ac:dyDescent="0.25">
      <c r="A62" s="3" t="s">
        <v>13</v>
      </c>
      <c r="B62" s="3" t="s">
        <v>23</v>
      </c>
      <c r="C62" s="3">
        <f>SUM(prb_adultes_202408[[#This Row],[Visuel]:[Autres]])</f>
        <v>221</v>
      </c>
      <c r="D62">
        <v>3</v>
      </c>
      <c r="E62">
        <v>0</v>
      </c>
      <c r="F62">
        <v>44</v>
      </c>
      <c r="G62">
        <v>96</v>
      </c>
      <c r="H62">
        <v>64</v>
      </c>
      <c r="I62">
        <v>14</v>
      </c>
      <c r="J62">
        <v>1</v>
      </c>
      <c r="K62">
        <v>88</v>
      </c>
      <c r="L62">
        <v>133</v>
      </c>
      <c r="M62">
        <v>5</v>
      </c>
      <c r="N62" s="3" t="s">
        <v>1185</v>
      </c>
      <c r="O62" s="3" t="s">
        <v>1186</v>
      </c>
    </row>
    <row r="63" spans="1:15" x14ac:dyDescent="0.25">
      <c r="A63" s="3" t="s">
        <v>13</v>
      </c>
      <c r="B63" s="3" t="s">
        <v>24</v>
      </c>
      <c r="C63" s="3">
        <f>SUM(prb_adultes_202408[[#This Row],[Visuel]:[Autres]])</f>
        <v>1449</v>
      </c>
      <c r="D63">
        <v>21</v>
      </c>
      <c r="E63">
        <v>8</v>
      </c>
      <c r="F63">
        <v>374</v>
      </c>
      <c r="G63">
        <v>523</v>
      </c>
      <c r="H63">
        <v>468</v>
      </c>
      <c r="I63">
        <v>55</v>
      </c>
      <c r="J63">
        <v>10</v>
      </c>
      <c r="K63">
        <v>667</v>
      </c>
      <c r="L63">
        <v>782</v>
      </c>
      <c r="M63">
        <v>23</v>
      </c>
      <c r="N63" s="3" t="s">
        <v>1187</v>
      </c>
      <c r="O63" s="3" t="s">
        <v>1188</v>
      </c>
    </row>
    <row r="64" spans="1:15" x14ac:dyDescent="0.25">
      <c r="A64" s="3" t="s">
        <v>13</v>
      </c>
      <c r="B64" s="3" t="s">
        <v>25</v>
      </c>
      <c r="C64" s="3">
        <f>SUM(prb_adultes_202408[[#This Row],[Visuel]:[Autres]])</f>
        <v>3749</v>
      </c>
      <c r="D64">
        <v>32</v>
      </c>
      <c r="E64">
        <v>16</v>
      </c>
      <c r="F64">
        <v>1062</v>
      </c>
      <c r="G64">
        <v>1520</v>
      </c>
      <c r="H64">
        <v>959</v>
      </c>
      <c r="I64">
        <v>160</v>
      </c>
      <c r="J64">
        <v>44</v>
      </c>
      <c r="K64">
        <v>1700</v>
      </c>
      <c r="L64">
        <v>2049</v>
      </c>
      <c r="M64">
        <v>94</v>
      </c>
      <c r="N64" s="3" t="s">
        <v>1189</v>
      </c>
      <c r="O64" s="3" t="s">
        <v>1190</v>
      </c>
    </row>
    <row r="65" spans="1:15" x14ac:dyDescent="0.25">
      <c r="A65" s="3" t="s">
        <v>13</v>
      </c>
      <c r="B65" s="3" t="s">
        <v>26</v>
      </c>
      <c r="C65" s="3">
        <f>SUM(prb_adultes_202408[[#This Row],[Visuel]:[Autres]])</f>
        <v>3153</v>
      </c>
      <c r="D65">
        <v>40</v>
      </c>
      <c r="E65">
        <v>24</v>
      </c>
      <c r="F65">
        <v>761</v>
      </c>
      <c r="G65">
        <v>1320</v>
      </c>
      <c r="H65">
        <v>900</v>
      </c>
      <c r="I65">
        <v>108</v>
      </c>
      <c r="J65">
        <v>683</v>
      </c>
      <c r="K65">
        <v>1452</v>
      </c>
      <c r="L65">
        <v>1701</v>
      </c>
      <c r="M65">
        <v>105</v>
      </c>
      <c r="N65" s="3" t="s">
        <v>1191</v>
      </c>
      <c r="O65" s="3" t="s">
        <v>1192</v>
      </c>
    </row>
    <row r="66" spans="1:15" x14ac:dyDescent="0.25">
      <c r="A66" s="3" t="s">
        <v>13</v>
      </c>
      <c r="B66" s="3" t="s">
        <v>27</v>
      </c>
      <c r="C66" s="3">
        <f>SUM(prb_adultes_202408[[#This Row],[Visuel]:[Autres]])</f>
        <v>4668</v>
      </c>
      <c r="D66">
        <v>44</v>
      </c>
      <c r="E66">
        <v>24</v>
      </c>
      <c r="F66">
        <v>1155</v>
      </c>
      <c r="G66">
        <v>1832</v>
      </c>
      <c r="H66">
        <v>1402</v>
      </c>
      <c r="I66">
        <v>211</v>
      </c>
      <c r="J66">
        <v>136</v>
      </c>
      <c r="K66">
        <v>2109</v>
      </c>
      <c r="L66">
        <v>2559</v>
      </c>
      <c r="M66">
        <v>166</v>
      </c>
      <c r="N66" s="3" t="s">
        <v>1193</v>
      </c>
      <c r="O66" s="3" t="s">
        <v>1194</v>
      </c>
    </row>
    <row r="67" spans="1:15" x14ac:dyDescent="0.25">
      <c r="A67" s="3" t="s">
        <v>13</v>
      </c>
      <c r="B67" s="3" t="s">
        <v>28</v>
      </c>
      <c r="C67" s="3">
        <f>SUM(prb_adultes_202408[[#This Row],[Visuel]:[Autres]])</f>
        <v>5533</v>
      </c>
      <c r="D67">
        <v>34</v>
      </c>
      <c r="E67">
        <v>21</v>
      </c>
      <c r="F67">
        <v>1305</v>
      </c>
      <c r="G67">
        <v>2397</v>
      </c>
      <c r="H67">
        <v>1563</v>
      </c>
      <c r="I67">
        <v>213</v>
      </c>
      <c r="J67">
        <v>164</v>
      </c>
      <c r="K67">
        <v>2568</v>
      </c>
      <c r="L67">
        <v>2965</v>
      </c>
      <c r="M67">
        <v>155</v>
      </c>
      <c r="N67" s="3" t="s">
        <v>1195</v>
      </c>
      <c r="O67" s="3" t="s">
        <v>1196</v>
      </c>
    </row>
    <row r="68" spans="1:15" x14ac:dyDescent="0.25">
      <c r="A68" s="3" t="s">
        <v>13</v>
      </c>
      <c r="B68" s="3" t="s">
        <v>29</v>
      </c>
      <c r="C68" s="3">
        <f>SUM(prb_adultes_202408[[#This Row],[Visuel]:[Autres]])</f>
        <v>11882</v>
      </c>
      <c r="D68">
        <v>133</v>
      </c>
      <c r="E68">
        <v>70</v>
      </c>
      <c r="F68">
        <v>2782</v>
      </c>
      <c r="G68">
        <v>5254</v>
      </c>
      <c r="H68">
        <v>3294</v>
      </c>
      <c r="I68">
        <v>349</v>
      </c>
      <c r="J68">
        <v>676</v>
      </c>
      <c r="K68">
        <v>5477</v>
      </c>
      <c r="L68">
        <v>6405</v>
      </c>
      <c r="M68">
        <v>298</v>
      </c>
      <c r="N68" s="3" t="s">
        <v>1197</v>
      </c>
      <c r="O68" s="3" t="s">
        <v>1198</v>
      </c>
    </row>
    <row r="69" spans="1:15" x14ac:dyDescent="0.25">
      <c r="A69" s="3" t="s">
        <v>13</v>
      </c>
      <c r="B69" s="3" t="s">
        <v>30</v>
      </c>
      <c r="C69" s="3">
        <f>SUM(prb_adultes_202408[[#This Row],[Visuel]:[Autres]])</f>
        <v>2911</v>
      </c>
      <c r="D69">
        <v>46</v>
      </c>
      <c r="E69">
        <v>15</v>
      </c>
      <c r="F69">
        <v>686</v>
      </c>
      <c r="G69">
        <v>1231</v>
      </c>
      <c r="H69">
        <v>826</v>
      </c>
      <c r="I69">
        <v>107</v>
      </c>
      <c r="J69">
        <v>55</v>
      </c>
      <c r="K69">
        <v>1277</v>
      </c>
      <c r="L69">
        <v>1634</v>
      </c>
      <c r="M69">
        <v>62</v>
      </c>
      <c r="N69" s="3" t="s">
        <v>1199</v>
      </c>
      <c r="O69" s="3" t="s">
        <v>1200</v>
      </c>
    </row>
    <row r="70" spans="1:15" x14ac:dyDescent="0.25">
      <c r="A70" s="3" t="s">
        <v>13</v>
      </c>
      <c r="B70" s="3" t="s">
        <v>31</v>
      </c>
      <c r="C70" s="3">
        <f>SUM(prb_adultes_202408[[#This Row],[Visuel]:[Autres]])</f>
        <v>106</v>
      </c>
      <c r="D70">
        <v>1</v>
      </c>
      <c r="E70">
        <v>0</v>
      </c>
      <c r="F70">
        <v>38</v>
      </c>
      <c r="G70">
        <v>41</v>
      </c>
      <c r="H70">
        <v>20</v>
      </c>
      <c r="I70">
        <v>6</v>
      </c>
      <c r="J70">
        <v>5</v>
      </c>
      <c r="K70">
        <v>47</v>
      </c>
      <c r="L70">
        <v>59</v>
      </c>
      <c r="M70">
        <v>7</v>
      </c>
      <c r="N70" s="3" t="s">
        <v>1201</v>
      </c>
      <c r="O70" s="3" t="s">
        <v>1202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Accueil</vt:lpstr>
      <vt:lpstr>Situation familiale</vt:lpstr>
      <vt:lpstr>Sexe</vt:lpstr>
      <vt:lpstr>Age</vt:lpstr>
      <vt:lpstr>Scolarité</vt:lpstr>
      <vt:lpstr>Diplome</vt:lpstr>
      <vt:lpstr>Durée cumulative</vt:lpstr>
      <vt:lpstr>Diagnostic</vt:lpstr>
      <vt:lpstr>Région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2023-01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2024-11-01T23:31:39Z</dcterms:modified>
</cp:coreProperties>
</file>