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A excel\"/>
    </mc:Choice>
  </mc:AlternateContent>
  <xr:revisionPtr revIDLastSave="0" documentId="13_ncr:1_{86135C45-52F7-4432-815E-676E08C5AF94}" xr6:coauthVersionLast="47" xr6:coauthVersionMax="47" xr10:uidLastSave="{00000000-0000-0000-0000-000000000000}"/>
  <bookViews>
    <workbookView xWindow="-96" yWindow="0" windowWidth="11712" windowHeight="12336" tabRatio="658" firstSheet="5" activeTab="5" xr2:uid="{00000000-000D-0000-FFFF-FFFF00000000}"/>
  </bookViews>
  <sheets>
    <sheet name="Sheet2" sheetId="2" r:id="rId1"/>
    <sheet name="Moving Average" sheetId="1" r:id="rId2"/>
    <sheet name="Profit Analysis Model" sheetId="3" r:id="rId3"/>
    <sheet name="Profit Scenario - Quantity" sheetId="4" r:id="rId4"/>
    <sheet name="Investment Growth Modeling" sheetId="21" r:id="rId5"/>
    <sheet name="Cost Estimation Model" sheetId="7" r:id="rId6"/>
  </sheets>
  <definedNames>
    <definedName name="Prof">#REF!</definedName>
    <definedName name="Profit">'Profit Analysis Model'!$F$9</definedName>
    <definedName name="Qty">#REF!</definedName>
    <definedName name="Quantity">'Profit Analysis Model'!$F$4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504dc3b5-1966-4b01-9e62-98cc01d98725" name="Table1" connection="Query - Table1"/>
          <x15:modelTable id="Table2_ba0a9dba-372a-487a-89c8-2c1f578eba7e" name="Table2" connection="Query - Table2"/>
          <x15:modelTable id="Table3_ed722fe6-8bc3-4c7a-903b-452946d84529" name="Table3" connection="Query - Table3"/>
          <x15:modelTable id="Table4_3111cd36-6176-465c-9f9d-0514e7039e84" name="Table4" connection="Query - Table4"/>
          <x15:modelTable id="Table5_88c303a7-28c6-49d3-bde7-0dced972211a" name="Table5" connection="Query - Table5"/>
          <x15:modelTable id="Table6_e10c7ef6-7a81-49d7-965d-4e1d8a932496" name="Table6" connection="Query - Table6"/>
          <x15:modelTable id="Table7_dd9f3b96-6eef-46e0-bf7d-111d7aba9bbd" name="Table7" connection="Query - Table7"/>
          <x15:modelTable id="Table9_8997f517-6f43-478e-a102-fc4536e5c748" name="Table9" connection="Query - Table9"/>
          <x15:modelTable id="Data_f4ab4aed-b750-476d-a8d3-c4c382a6db60" name="Data" connection="Query - Data"/>
          <x15:modelTable id="Demand_6e4d3754-9d38-4307-910b-8ef7cc307ef0" name="Demand" connection="Query - Demand"/>
          <x15:modelTable id="Exponential_246075e8-005d-43d8-9127-b8c8b38a3f9e" name="Exponential" connection="Query - Exponential"/>
          <x15:modelTable id="Forecast Formula_a0628615-5d47-416b-a040-3b685a176edd" name="Forecast Formula" connection="Query - Forecast Formula"/>
          <x15:modelTable id="Historical_242f79db-bfce-4eb5-9379-7064713e3e2f" name="Historical" connection="Query - Historical"/>
          <x15:modelTable id="Moving Alt_10a0aa9a-eb59-4bf9-ba66-03c63471a403" name="Moving Alt" connection="Query - Moving Alt"/>
          <x15:modelTable id="Moving Avg_e1afc58f-7c4b-49cc-a65b-c203da3f4c5e" name="Moving Avg" connection="Query - Moving Avg"/>
          <x15:modelTable id="Regression_65e3c20c-c8b6-4c8c-ac9a-69081547c554" name="Regression" connection="Query - Regression"/>
          <x15:modelTable id="Regression F_77e6a9bc-c040-4c47-9d28-dcad9c2ad202" name="Regression F" connection="Query - Regression F"/>
          <x15:modelTable id="Sheet2_9bcb579f-6c52-4f5b-bbd7-d1f9b7176432" name="Sheet2" connection="Query - Sheet2"/>
          <x15:modelTable id="Sheet1_97c296eb-f685-49a0-8ba7-abdca90551da" name="Sheet1" connection="Query - Sheet1"/>
          <x15:modelTable id="Sheet3_9a0cc1c9-e07c-4e02-9074-43b13330aea5" name="Sheet3" connection="Query - Sheet3"/>
          <x15:modelTable id="Sheet4_deb0b4d1-417f-49ed-9908-f192de1b2f69" name="Sheet4" connection="Query - Sheet4"/>
          <x15:modelTable id="Sheet5_5da3f4f1-5911-4347-ad23-db939ec89029" name="Sheet5" connection="Query - Sheet5"/>
          <x15:modelTable id="Sheet6_1aec6211-0102-4eef-a103-7edd4959c10f" name="Sheet6" connection="Query - Sheet6"/>
          <x15:modelTable id="Sheet7_9f9010b9-b0e2-44e6-80e9-0ca4bdac0fe2" name="Sheet7" connection="Query - Sheet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1" l="1"/>
  <c r="B10" i="21" s="1"/>
  <c r="B20" i="21" l="1"/>
  <c r="E10" i="21"/>
  <c r="B14" i="7" l="1"/>
  <c r="C12" i="3"/>
  <c r="C10" i="3"/>
  <c r="C11" i="3" s="1"/>
  <c r="G7" i="3"/>
  <c r="F7" i="3"/>
  <c r="K6" i="3"/>
  <c r="I6" i="3"/>
  <c r="G5" i="3"/>
  <c r="H5" i="3"/>
  <c r="H6" i="3" s="1"/>
  <c r="I5" i="3"/>
  <c r="J5" i="3"/>
  <c r="J6" i="3" s="1"/>
  <c r="K5" i="3"/>
  <c r="C4" i="7"/>
  <c r="C5" i="7" s="1"/>
  <c r="C7" i="7" s="1"/>
  <c r="C8" i="7" s="1"/>
  <c r="D4" i="7"/>
  <c r="D5" i="7" s="1"/>
  <c r="D7" i="7" s="1"/>
  <c r="D8" i="7" s="1"/>
  <c r="E4" i="7"/>
  <c r="E5" i="7" s="1"/>
  <c r="E7" i="7" s="1"/>
  <c r="E8" i="7" s="1"/>
  <c r="F4" i="7"/>
  <c r="F5" i="7" s="1"/>
  <c r="F7" i="7" s="1"/>
  <c r="F8" i="7" s="1"/>
  <c r="G4" i="7"/>
  <c r="G5" i="7" s="1"/>
  <c r="G7" i="7" s="1"/>
  <c r="G8" i="7" s="1"/>
  <c r="B4" i="7"/>
  <c r="B5" i="7" s="1"/>
  <c r="B7" i="7" s="1"/>
  <c r="F5" i="3"/>
  <c r="F6" i="3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B15" i="7" l="1"/>
  <c r="B17" i="7" s="1"/>
  <c r="B18" i="7" s="1"/>
  <c r="C13" i="3"/>
  <c r="C14" i="3" s="1"/>
  <c r="J8" i="3"/>
  <c r="J9" i="3" s="1"/>
  <c r="K8" i="3"/>
  <c r="K9" i="3" s="1"/>
  <c r="I8" i="3"/>
  <c r="I9" i="3"/>
  <c r="H8" i="3"/>
  <c r="H9" i="3" s="1"/>
  <c r="G6" i="3"/>
  <c r="G8" i="3" s="1"/>
  <c r="G9" i="3" s="1"/>
  <c r="F8" i="3"/>
  <c r="F9" i="3" s="1"/>
  <c r="B8" i="7"/>
  <c r="A3" i="1"/>
  <c r="A4" i="1" s="1"/>
  <c r="A5" i="1" l="1"/>
  <c r="C31" i="1"/>
  <c r="C19" i="1"/>
  <c r="C11" i="1"/>
  <c r="C23" i="1"/>
  <c r="C15" i="1"/>
  <c r="C30" i="1"/>
  <c r="C26" i="1"/>
  <c r="C22" i="1"/>
  <c r="C18" i="1"/>
  <c r="C14" i="1"/>
  <c r="C29" i="1"/>
  <c r="C25" i="1"/>
  <c r="C21" i="1"/>
  <c r="C17" i="1"/>
  <c r="C13" i="1"/>
  <c r="C10" i="1"/>
  <c r="C27" i="1"/>
  <c r="C28" i="1"/>
  <c r="C24" i="1"/>
  <c r="C20" i="1"/>
  <c r="C16" i="1"/>
  <c r="C12" i="1"/>
  <c r="C8" i="1"/>
  <c r="C9" i="1"/>
  <c r="A6" i="1" l="1"/>
  <c r="A7" i="1" l="1"/>
  <c r="A8" i="1" l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AEBA93-346B-4926-B9CC-6C78B9F530BD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1da46073-b026-4301-8a29-227327b7226b"/>
      </ext>
    </extLst>
  </connection>
  <connection id="2" xr16:uid="{C80A6BAB-50C3-418C-A02B-E326429D6E16}" name="Query - Demand" description="Connection to the 'Demand' query in the workbook." type="100" refreshedVersion="8" minRefreshableVersion="5">
    <extLst>
      <ext xmlns:x15="http://schemas.microsoft.com/office/spreadsheetml/2010/11/main" uri="{DE250136-89BD-433C-8126-D09CA5730AF9}">
        <x15:connection id="948dcd46-6291-4ce8-a1e2-0d0a535550db"/>
      </ext>
    </extLst>
  </connection>
  <connection id="3" xr16:uid="{F7CCC582-48C5-4789-AC2D-D44C5F4F700E}" name="Query - Exponential" description="Connection to the 'Exponential' query in the workbook." type="100" refreshedVersion="8" minRefreshableVersion="5">
    <extLst>
      <ext xmlns:x15="http://schemas.microsoft.com/office/spreadsheetml/2010/11/main" uri="{DE250136-89BD-433C-8126-D09CA5730AF9}">
        <x15:connection id="9fb9cc10-5bbf-40d5-8ded-a26adf7e36e2"/>
      </ext>
    </extLst>
  </connection>
  <connection id="4" xr16:uid="{68CF561F-2765-4037-AEB9-3A4146979698}" name="Query - Forecast Formula" description="Connection to the 'Forecast Formula' query in the workbook." type="100" refreshedVersion="8" minRefreshableVersion="5">
    <extLst>
      <ext xmlns:x15="http://schemas.microsoft.com/office/spreadsheetml/2010/11/main" uri="{DE250136-89BD-433C-8126-D09CA5730AF9}">
        <x15:connection id="b663d534-f70f-4dae-8ee1-3330328851c5"/>
      </ext>
    </extLst>
  </connection>
  <connection id="5" xr16:uid="{77CECA1F-B135-4687-AAF5-AE3D51A4B38C}" name="Query - Historical" description="Connection to the 'Historical' query in the workbook." type="100" refreshedVersion="8" minRefreshableVersion="5">
    <extLst>
      <ext xmlns:x15="http://schemas.microsoft.com/office/spreadsheetml/2010/11/main" uri="{DE250136-89BD-433C-8126-D09CA5730AF9}">
        <x15:connection id="98e03818-8245-4407-b1aa-37aca99e6378"/>
      </ext>
    </extLst>
  </connection>
  <connection id="6" xr16:uid="{54C15076-93DD-421B-8F8B-737C99DAEFF3}" name="Query - Moving Alt" description="Connection to the 'Moving Alt' query in the workbook." type="100" refreshedVersion="8" minRefreshableVersion="5">
    <extLst>
      <ext xmlns:x15="http://schemas.microsoft.com/office/spreadsheetml/2010/11/main" uri="{DE250136-89BD-433C-8126-D09CA5730AF9}">
        <x15:connection id="2e7ea8a7-e5da-4681-9263-44901329cb2e"/>
      </ext>
    </extLst>
  </connection>
  <connection id="7" xr16:uid="{49F6385A-0630-491A-A89F-8FF7550B1402}" name="Query - Moving Avg" description="Connection to the 'Moving Avg' query in the workbook." type="100" refreshedVersion="8" minRefreshableVersion="5">
    <extLst>
      <ext xmlns:x15="http://schemas.microsoft.com/office/spreadsheetml/2010/11/main" uri="{DE250136-89BD-433C-8126-D09CA5730AF9}">
        <x15:connection id="eb797b2d-2d5d-4263-ba3b-09e3dc55243a"/>
      </ext>
    </extLst>
  </connection>
  <connection id="8" xr16:uid="{E93D8A23-7A7B-4809-AB3E-69534EB1F080}" name="Query - Regression" description="Connection to the 'Regression' query in the workbook." type="100" refreshedVersion="8" minRefreshableVersion="5">
    <extLst>
      <ext xmlns:x15="http://schemas.microsoft.com/office/spreadsheetml/2010/11/main" uri="{DE250136-89BD-433C-8126-D09CA5730AF9}">
        <x15:connection id="7b18e550-332a-4052-ba52-8ae91bad2752"/>
      </ext>
    </extLst>
  </connection>
  <connection id="9" xr16:uid="{CF8F8298-1C7E-49A5-8A5C-576C63E9603D}" name="Query - Regression F" description="Connection to the 'Regression F' query in the workbook." type="100" refreshedVersion="8" minRefreshableVersion="5">
    <extLst>
      <ext xmlns:x15="http://schemas.microsoft.com/office/spreadsheetml/2010/11/main" uri="{DE250136-89BD-433C-8126-D09CA5730AF9}">
        <x15:connection id="45f1f478-f200-41f5-98fe-6e669541f3bf"/>
      </ext>
    </extLst>
  </connection>
  <connection id="10" xr16:uid="{F96700F9-720C-4376-B033-EFC702D13A64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d4370fce-570b-48d9-aa4b-219a9f73c319"/>
      </ext>
    </extLst>
  </connection>
  <connection id="11" xr16:uid="{E0B3C6BE-FACA-46D4-8350-02CAAAE21699}" name="Query - Sheet2" description="Connection to the 'Sheet2' query in the workbook." type="100" refreshedVersion="8" minRefreshableVersion="5">
    <extLst>
      <ext xmlns:x15="http://schemas.microsoft.com/office/spreadsheetml/2010/11/main" uri="{DE250136-89BD-433C-8126-D09CA5730AF9}">
        <x15:connection id="bd89b167-3085-4975-bfab-33a76069dd73"/>
      </ext>
    </extLst>
  </connection>
  <connection id="12" xr16:uid="{96D4447F-0BF7-40EF-A71F-3F95C8C1CA0B}" name="Query - Sheet3" description="Connection to the 'Sheet3' query in the workbook." type="100" refreshedVersion="8" minRefreshableVersion="5">
    <extLst>
      <ext xmlns:x15="http://schemas.microsoft.com/office/spreadsheetml/2010/11/main" uri="{DE250136-89BD-433C-8126-D09CA5730AF9}">
        <x15:connection id="359a2196-760e-4cac-97be-f802a649d26c"/>
      </ext>
    </extLst>
  </connection>
  <connection id="13" xr16:uid="{6E6DDB34-C9FF-40F6-B1E1-F47E92068B78}" name="Query - Sheet4" description="Connection to the 'Sheet4' query in the workbook." type="100" refreshedVersion="8" minRefreshableVersion="5">
    <extLst>
      <ext xmlns:x15="http://schemas.microsoft.com/office/spreadsheetml/2010/11/main" uri="{DE250136-89BD-433C-8126-D09CA5730AF9}">
        <x15:connection id="78165978-eaee-4270-97c1-8a187be24a37"/>
      </ext>
    </extLst>
  </connection>
  <connection id="14" xr16:uid="{8E387E1F-9AF2-4604-A677-78F22FE56C77}" name="Query - Sheet5" description="Connection to the 'Sheet5' query in the workbook." type="100" refreshedVersion="8" minRefreshableVersion="5">
    <extLst>
      <ext xmlns:x15="http://schemas.microsoft.com/office/spreadsheetml/2010/11/main" uri="{DE250136-89BD-433C-8126-D09CA5730AF9}">
        <x15:connection id="ae4aafa8-c7e6-4b92-b0ff-4b29767b3f1d"/>
      </ext>
    </extLst>
  </connection>
  <connection id="15" xr16:uid="{8A469CC3-A834-4DC3-A8A9-DBB56B23104B}" name="Query - Sheet6" description="Connection to the 'Sheet6' query in the workbook." type="100" refreshedVersion="8" minRefreshableVersion="5">
    <extLst>
      <ext xmlns:x15="http://schemas.microsoft.com/office/spreadsheetml/2010/11/main" uri="{DE250136-89BD-433C-8126-D09CA5730AF9}">
        <x15:connection id="8ea62515-05dd-4a4d-9109-1447b35f0ba6"/>
      </ext>
    </extLst>
  </connection>
  <connection id="16" xr16:uid="{2E2F6D77-90A1-4C09-9E76-77EB347043E5}" name="Query - Sheet7" description="Connection to the 'Sheet7' query in the workbook." type="100" refreshedVersion="8" minRefreshableVersion="5">
    <extLst>
      <ext xmlns:x15="http://schemas.microsoft.com/office/spreadsheetml/2010/11/main" uri="{DE250136-89BD-433C-8126-D09CA5730AF9}">
        <x15:connection id="6f77d4d7-b9b2-44fb-979f-0004fdaa9092"/>
      </ext>
    </extLst>
  </connection>
  <connection id="17" xr16:uid="{A9D0B548-487C-4074-AE93-17ACAB6C7919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b6f6ca94-61a0-4336-805d-d81c7150e51d"/>
      </ext>
    </extLst>
  </connection>
  <connection id="18" xr16:uid="{06C37EF9-28CC-40D5-8D75-A1D22FB4822D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e66a8565-2453-482d-9e1a-dd5a7e1addec"/>
      </ext>
    </extLst>
  </connection>
  <connection id="19" xr16:uid="{8D7DBAFE-741A-4DD8-A5E4-DB2473352292}" name="Query - Table3" description="Connection to the 'Table3' query in the workbook." type="100" refreshedVersion="8" minRefreshableVersion="5">
    <extLst>
      <ext xmlns:x15="http://schemas.microsoft.com/office/spreadsheetml/2010/11/main" uri="{DE250136-89BD-433C-8126-D09CA5730AF9}">
        <x15:connection id="d116b17d-b214-4933-9c53-af9ce23a290e"/>
      </ext>
    </extLst>
  </connection>
  <connection id="20" xr16:uid="{777D780D-5FFE-411E-96A1-6E95EF29DAD1}" name="Query - Table4" description="Connection to the 'Table4' query in the workbook." type="100" refreshedVersion="8" minRefreshableVersion="5">
    <extLst>
      <ext xmlns:x15="http://schemas.microsoft.com/office/spreadsheetml/2010/11/main" uri="{DE250136-89BD-433C-8126-D09CA5730AF9}">
        <x15:connection id="0e3e1c25-0b84-4e06-b20b-98f736dab207"/>
      </ext>
    </extLst>
  </connection>
  <connection id="21" xr16:uid="{8A84B338-D1EB-4DA0-8303-AA33EA7638DA}" name="Query - Table5" description="Connection to the 'Table5' query in the workbook." type="100" refreshedVersion="8" minRefreshableVersion="5">
    <extLst>
      <ext xmlns:x15="http://schemas.microsoft.com/office/spreadsheetml/2010/11/main" uri="{DE250136-89BD-433C-8126-D09CA5730AF9}">
        <x15:connection id="295d1e14-5c25-4668-86e8-24bb27b47f8e"/>
      </ext>
    </extLst>
  </connection>
  <connection id="22" xr16:uid="{7A69E5FB-3327-445C-81FF-B550B043FCA6}" name="Query - Table6" description="Connection to the 'Table6' query in the workbook." type="100" refreshedVersion="8" minRefreshableVersion="5">
    <extLst>
      <ext xmlns:x15="http://schemas.microsoft.com/office/spreadsheetml/2010/11/main" uri="{DE250136-89BD-433C-8126-D09CA5730AF9}">
        <x15:connection id="4fbfb506-bf53-4e2e-a30c-3b82baed935a"/>
      </ext>
    </extLst>
  </connection>
  <connection id="23" xr16:uid="{2D4DBC41-2B5C-4617-86E7-6EC3917470A0}" name="Query - Table7" description="Connection to the 'Table7' query in the workbook." type="100" refreshedVersion="8" minRefreshableVersion="5">
    <extLst>
      <ext xmlns:x15="http://schemas.microsoft.com/office/spreadsheetml/2010/11/main" uri="{DE250136-89BD-433C-8126-D09CA5730AF9}">
        <x15:connection id="46f025b6-dd16-4388-987c-95f1db854e7c"/>
      </ext>
    </extLst>
  </connection>
  <connection id="24" xr16:uid="{013189BC-7D81-4BF5-9C74-220F50C628ED}" name="Query - Table9" description="Connection to the 'Table9' query in the workbook." type="100" refreshedVersion="8" minRefreshableVersion="5">
    <extLst>
      <ext xmlns:x15="http://schemas.microsoft.com/office/spreadsheetml/2010/11/main" uri="{DE250136-89BD-433C-8126-D09CA5730AF9}">
        <x15:connection id="40715b2f-dbe4-43d8-acb2-2c836ec95e2f"/>
      </ext>
    </extLst>
  </connection>
  <connection id="25" xr16:uid="{BFB12A74-3BB6-4049-8C90-E9B7CB55AA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<sst xmlns="http://schemas.openxmlformats.org/spreadsheetml/2006/main" count="75" uniqueCount="47">
  <si>
    <t>Day</t>
  </si>
  <si>
    <t>Sales Amount</t>
  </si>
  <si>
    <t>Moving Averages</t>
  </si>
  <si>
    <t>Forecast</t>
  </si>
  <si>
    <t>Price</t>
  </si>
  <si>
    <t>Transportation Cost</t>
  </si>
  <si>
    <t>Item Cost</t>
  </si>
  <si>
    <t>Revenue</t>
  </si>
  <si>
    <t>Total Cost</t>
  </si>
  <si>
    <t>Profit</t>
  </si>
  <si>
    <t>$C$9</t>
  </si>
  <si>
    <t>$C$14</t>
  </si>
  <si>
    <t>If the products sold are 2000</t>
  </si>
  <si>
    <t>Created by admin on 22-05-2024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</si>
  <si>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</si>
  <si>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</si>
  <si>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</si>
  <si>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</si>
  <si>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</si>
  <si>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</si>
  <si>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</si>
  <si>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Qty</t>
  </si>
  <si>
    <t>Years</t>
  </si>
  <si>
    <t>Transportation Charges</t>
  </si>
  <si>
    <t>Amount</t>
  </si>
  <si>
    <t>Cost Estimation of the Product</t>
  </si>
  <si>
    <t>% Value of revenue</t>
  </si>
  <si>
    <t>44.44444444</t>
  </si>
  <si>
    <t>533.3333333</t>
  </si>
  <si>
    <t>500</t>
  </si>
  <si>
    <t>800</t>
  </si>
  <si>
    <t>250</t>
  </si>
  <si>
    <t>400</t>
  </si>
  <si>
    <t>Profit Calculation</t>
  </si>
  <si>
    <t>Values</t>
  </si>
  <si>
    <t>Total Item Cost</t>
  </si>
  <si>
    <t>Profit Cal Model</t>
  </si>
  <si>
    <t>Cost Estimation Model</t>
  </si>
  <si>
    <t>Data Table Based on varying profits</t>
  </si>
  <si>
    <t>Investment Growth Model using Data Table</t>
  </si>
  <si>
    <t>Interest Rate</t>
  </si>
  <si>
    <t>Net Future Value</t>
  </si>
  <si>
    <t>Varying Rates</t>
  </si>
  <si>
    <t>Varying Amount</t>
  </si>
  <si>
    <t>-1800</t>
  </si>
  <si>
    <t>Interest Rates</t>
  </si>
  <si>
    <t>Time Periodin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</si>
</sst>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7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1" fillId="2" borderId="1" xfId="0" applyFont="1" applyFill="1" applyBorder="1"/>
    <xf numFmtId="0" fontId="2" fillId="3" borderId="1" xfId="0" applyFont="1" applyFill="1" applyBorder="1"/>
    <xf numFmtId="0" fontId="0" fillId="0" borderId="3" xfId="0" applyBorder="1"/>
    <xf numFmtId="0" fontId="3" fillId="4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0" borderId="5" xfId="0" applyBorder="1"/>
    <xf numFmtId="0" fontId="4" fillId="5" borderId="0" xfId="0" applyFont="1" applyFill="1" applyAlignment="1">
      <alignment horizontal="left"/>
    </xf>
    <xf numFmtId="0" fontId="5" fillId="5" borderId="5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0" fillId="6" borderId="0" xfId="0" applyFill="1"/>
    <xf numFmtId="0" fontId="7" fillId="0" borderId="0" xfId="0" applyFont="1" applyAlignment="1">
      <alignment vertical="top" wrapText="1"/>
    </xf>
    <xf numFmtId="10" fontId="0" fillId="0" borderId="1" xfId="0" applyNumberFormat="1" applyBorder="1"/>
    <xf numFmtId="0" fontId="1" fillId="0" borderId="1" xfId="0" applyFont="1" applyBorder="1"/>
    <xf numFmtId="9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0" fontId="0" fillId="0" borderId="8" xfId="0" applyBorder="1"/>
    <xf numFmtId="0" fontId="1" fillId="0" borderId="8" xfId="0" applyFont="1" applyBorder="1"/>
    <xf numFmtId="0" fontId="1" fillId="0" borderId="10" xfId="0" applyFont="1" applyBorder="1"/>
    <xf numFmtId="0" fontId="1" fillId="0" borderId="6" xfId="0" applyFont="1" applyBorder="1"/>
    <xf numFmtId="0" fontId="1" fillId="3" borderId="1" xfId="0" applyFont="1" applyFill="1" applyBorder="1"/>
    <xf numFmtId="0" fontId="0" fillId="9" borderId="1" xfId="0" applyFill="1" applyBorder="1"/>
    <xf numFmtId="0" fontId="1" fillId="8" borderId="1" xfId="0" applyFont="1" applyFill="1" applyBorder="1"/>
    <xf numFmtId="0" fontId="0" fillId="10" borderId="1" xfId="0" applyFill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0" fontId="1" fillId="11" borderId="13" xfId="0" applyFont="1" applyFill="1" applyBorder="1"/>
    <xf numFmtId="0" fontId="1" fillId="11" borderId="8" xfId="0" applyFont="1" applyFill="1" applyBorder="1"/>
    <xf numFmtId="0" fontId="1" fillId="11" borderId="10" xfId="0" applyFont="1" applyFill="1" applyBorder="1"/>
    <xf numFmtId="0" fontId="0" fillId="12" borderId="11" xfId="0" applyFont="1" applyFill="1" applyBorder="1" applyAlignment="1">
      <alignment horizontal="right"/>
    </xf>
    <xf numFmtId="0" fontId="0" fillId="12" borderId="7" xfId="0" applyFont="1" applyFill="1" applyBorder="1"/>
    <xf numFmtId="10" fontId="0" fillId="12" borderId="7" xfId="0" applyNumberFormat="1" applyFont="1" applyFill="1" applyBorder="1"/>
    <xf numFmtId="8" fontId="0" fillId="12" borderId="14" xfId="0" applyNumberFormat="1" applyFont="1" applyFill="1" applyBorder="1"/>
    <xf numFmtId="0" fontId="9" fillId="13" borderId="9" xfId="0" applyFont="1" applyFill="1" applyBorder="1"/>
    <xf numFmtId="0" fontId="9" fillId="13" borderId="1" xfId="0" applyFont="1" applyFill="1" applyBorder="1"/>
    <xf numFmtId="8" fontId="9" fillId="13" borderId="9" xfId="0" applyNumberFormat="1" applyFont="1" applyFill="1" applyBorder="1"/>
    <xf numFmtId="10" fontId="0" fillId="0" borderId="0" xfId="0" applyNumberFormat="1" applyBorder="1"/>
    <xf numFmtId="164" fontId="0" fillId="0" borderId="0" xfId="0" applyNumberFormat="1" applyBorder="1"/>
    <xf numFmtId="0" fontId="0" fillId="0" borderId="0" xfId="0" applyBorder="1"/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numFmt numFmtId="4" formatCode="#,##0.00"/>
    </dxf>
    <dxf>
      <numFmt numFmtId="4" formatCode="#,##0.00"/>
    </dxf>
    <dxf>
      <numFmt numFmtId="165" formatCode="m/d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Average'!$B$1</c:f>
              <c:strCache>
                <c:ptCount val="1"/>
                <c:pt idx="0">
                  <c:v>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7"/>
            <c:dispRSqr val="0"/>
            <c:dispEq val="0"/>
          </c:trendline>
          <c:cat>
            <c:numRef>
              <c:f>'Moving Average'!$A$2:$A$57</c:f>
              <c:numCache>
                <c:formatCode>m/d/yyyy</c:formatCode>
                <c:ptCount val="56"/>
                <c:pt idx="0">
                  <c:v>43344</c:v>
                </c:pt>
                <c:pt idx="1">
                  <c:v>43345</c:v>
                </c:pt>
                <c:pt idx="2">
                  <c:v>43346</c:v>
                </c:pt>
                <c:pt idx="3">
                  <c:v>43347</c:v>
                </c:pt>
                <c:pt idx="4">
                  <c:v>43348</c:v>
                </c:pt>
                <c:pt idx="5">
                  <c:v>43349</c:v>
                </c:pt>
                <c:pt idx="6">
                  <c:v>43350</c:v>
                </c:pt>
                <c:pt idx="7">
                  <c:v>43351</c:v>
                </c:pt>
                <c:pt idx="8">
                  <c:v>43352</c:v>
                </c:pt>
                <c:pt idx="9">
                  <c:v>43353</c:v>
                </c:pt>
                <c:pt idx="10">
                  <c:v>43354</c:v>
                </c:pt>
                <c:pt idx="11">
                  <c:v>43355</c:v>
                </c:pt>
                <c:pt idx="12">
                  <c:v>43356</c:v>
                </c:pt>
                <c:pt idx="13">
                  <c:v>43357</c:v>
                </c:pt>
                <c:pt idx="14">
                  <c:v>43358</c:v>
                </c:pt>
                <c:pt idx="15">
                  <c:v>43359</c:v>
                </c:pt>
                <c:pt idx="16">
                  <c:v>43360</c:v>
                </c:pt>
                <c:pt idx="17">
                  <c:v>43361</c:v>
                </c:pt>
                <c:pt idx="18">
                  <c:v>43362</c:v>
                </c:pt>
                <c:pt idx="19">
                  <c:v>43363</c:v>
                </c:pt>
                <c:pt idx="20">
                  <c:v>43364</c:v>
                </c:pt>
                <c:pt idx="21">
                  <c:v>43365</c:v>
                </c:pt>
                <c:pt idx="22">
                  <c:v>43366</c:v>
                </c:pt>
                <c:pt idx="23">
                  <c:v>43367</c:v>
                </c:pt>
                <c:pt idx="24">
                  <c:v>43368</c:v>
                </c:pt>
                <c:pt idx="25">
                  <c:v>43369</c:v>
                </c:pt>
                <c:pt idx="26">
                  <c:v>43370</c:v>
                </c:pt>
                <c:pt idx="27">
                  <c:v>43371</c:v>
                </c:pt>
                <c:pt idx="28">
                  <c:v>43372</c:v>
                </c:pt>
                <c:pt idx="29">
                  <c:v>43373</c:v>
                </c:pt>
                <c:pt idx="30">
                  <c:v>43374</c:v>
                </c:pt>
                <c:pt idx="31">
                  <c:v>43375</c:v>
                </c:pt>
                <c:pt idx="32">
                  <c:v>43376</c:v>
                </c:pt>
                <c:pt idx="33">
                  <c:v>43377</c:v>
                </c:pt>
                <c:pt idx="34">
                  <c:v>43378</c:v>
                </c:pt>
                <c:pt idx="35">
                  <c:v>43379</c:v>
                </c:pt>
                <c:pt idx="36">
                  <c:v>43380</c:v>
                </c:pt>
                <c:pt idx="37">
                  <c:v>43381</c:v>
                </c:pt>
                <c:pt idx="38">
                  <c:v>43382</c:v>
                </c:pt>
                <c:pt idx="39">
                  <c:v>43383</c:v>
                </c:pt>
                <c:pt idx="40">
                  <c:v>43384</c:v>
                </c:pt>
                <c:pt idx="41">
                  <c:v>43385</c:v>
                </c:pt>
                <c:pt idx="42">
                  <c:v>43386</c:v>
                </c:pt>
                <c:pt idx="43">
                  <c:v>43387</c:v>
                </c:pt>
                <c:pt idx="44">
                  <c:v>43388</c:v>
                </c:pt>
                <c:pt idx="45">
                  <c:v>43389</c:v>
                </c:pt>
                <c:pt idx="46">
                  <c:v>43390</c:v>
                </c:pt>
                <c:pt idx="47">
                  <c:v>43391</c:v>
                </c:pt>
                <c:pt idx="48">
                  <c:v>43392</c:v>
                </c:pt>
                <c:pt idx="49">
                  <c:v>43393</c:v>
                </c:pt>
                <c:pt idx="50">
                  <c:v>43394</c:v>
                </c:pt>
                <c:pt idx="51">
                  <c:v>43395</c:v>
                </c:pt>
                <c:pt idx="52">
                  <c:v>43396</c:v>
                </c:pt>
                <c:pt idx="53">
                  <c:v>43397</c:v>
                </c:pt>
                <c:pt idx="54">
                  <c:v>43398</c:v>
                </c:pt>
                <c:pt idx="55">
                  <c:v>43399</c:v>
                </c:pt>
              </c:numCache>
            </c:numRef>
          </c:cat>
          <c:val>
            <c:numRef>
              <c:f>'Moving Average'!$B$2:$B$57</c:f>
              <c:numCache>
                <c:formatCode>#,##0.00</c:formatCode>
                <c:ptCount val="56"/>
                <c:pt idx="0">
                  <c:v>7933.6170000000002</c:v>
                </c:pt>
                <c:pt idx="1">
                  <c:v>7079.4000000000005</c:v>
                </c:pt>
                <c:pt idx="2">
                  <c:v>8777.7540000000008</c:v>
                </c:pt>
                <c:pt idx="3">
                  <c:v>9074.9189999999999</c:v>
                </c:pt>
                <c:pt idx="4">
                  <c:v>9531.2999999999993</c:v>
                </c:pt>
                <c:pt idx="5">
                  <c:v>10258.785</c:v>
                </c:pt>
                <c:pt idx="6">
                  <c:v>10949.106</c:v>
                </c:pt>
                <c:pt idx="7">
                  <c:v>10952.004000000001</c:v>
                </c:pt>
                <c:pt idx="8">
                  <c:v>9574.5779999999995</c:v>
                </c:pt>
                <c:pt idx="9">
                  <c:v>9748.2839999999997</c:v>
                </c:pt>
                <c:pt idx="10">
                  <c:v>8914.4519999999993</c:v>
                </c:pt>
                <c:pt idx="11">
                  <c:v>9222.6270000000004</c:v>
                </c:pt>
                <c:pt idx="12">
                  <c:v>8356.3979999999992</c:v>
                </c:pt>
                <c:pt idx="13">
                  <c:v>7546.0829999999996</c:v>
                </c:pt>
                <c:pt idx="14">
                  <c:v>9317.8739999999998</c:v>
                </c:pt>
                <c:pt idx="15">
                  <c:v>9417.1769999999997</c:v>
                </c:pt>
                <c:pt idx="16">
                  <c:v>10141.065000000001</c:v>
                </c:pt>
                <c:pt idx="17">
                  <c:v>10838.657999999999</c:v>
                </c:pt>
                <c:pt idx="18">
                  <c:v>11297.472</c:v>
                </c:pt>
                <c:pt idx="19">
                  <c:v>11315.526</c:v>
                </c:pt>
                <c:pt idx="20">
                  <c:v>10069.094999999999</c:v>
                </c:pt>
                <c:pt idx="21">
                  <c:v>10470.299999999999</c:v>
                </c:pt>
                <c:pt idx="22">
                  <c:v>9490.9770000000008</c:v>
                </c:pt>
                <c:pt idx="23">
                  <c:v>9501.3719999999994</c:v>
                </c:pt>
                <c:pt idx="24">
                  <c:v>8651.43</c:v>
                </c:pt>
                <c:pt idx="25">
                  <c:v>7832.0010000000002</c:v>
                </c:pt>
                <c:pt idx="26">
                  <c:v>9387.6149999999998</c:v>
                </c:pt>
                <c:pt idx="27">
                  <c:v>9601.5810000000001</c:v>
                </c:pt>
                <c:pt idx="28">
                  <c:v>10643.412</c:v>
                </c:pt>
                <c:pt idx="29">
                  <c:v>11298.968999999999</c:v>
                </c:pt>
                <c:pt idx="30">
                  <c:v>11806.767</c:v>
                </c:pt>
                <c:pt idx="31">
                  <c:v>11753.652</c:v>
                </c:pt>
                <c:pt idx="32">
                  <c:v>10694.91</c:v>
                </c:pt>
                <c:pt idx="33">
                  <c:v>10807.365</c:v>
                </c:pt>
                <c:pt idx="34">
                  <c:v>9980.5769999999993</c:v>
                </c:pt>
                <c:pt idx="35">
                  <c:v>10325.079000000002</c:v>
                </c:pt>
                <c:pt idx="36">
                  <c:v>9634.7999999999993</c:v>
                </c:pt>
                <c:pt idx="37">
                  <c:v>8994.357</c:v>
                </c:pt>
                <c:pt idx="38">
                  <c:v>10417.32</c:v>
                </c:pt>
                <c:pt idx="39">
                  <c:v>10689.021000000001</c:v>
                </c:pt>
                <c:pt idx="40">
                  <c:v>11461.710000000001</c:v>
                </c:pt>
                <c:pt idx="41">
                  <c:v>12321.584999999999</c:v>
                </c:pt>
                <c:pt idx="42">
                  <c:v>12853.329000000002</c:v>
                </c:pt>
                <c:pt idx="43">
                  <c:v>13068.648000000001</c:v>
                </c:pt>
                <c:pt idx="44">
                  <c:v>11458.136999999999</c:v>
                </c:pt>
                <c:pt idx="45">
                  <c:v>11534.960999999999</c:v>
                </c:pt>
                <c:pt idx="46">
                  <c:v>10436.67</c:v>
                </c:pt>
                <c:pt idx="47">
                  <c:v>10329.117</c:v>
                </c:pt>
                <c:pt idx="48">
                  <c:v>9613.9110000000001</c:v>
                </c:pt>
                <c:pt idx="49">
                  <c:v>8899.4310000000005</c:v>
                </c:pt>
                <c:pt idx="50">
                  <c:v>10780.092000000001</c:v>
                </c:pt>
                <c:pt idx="51">
                  <c:v>10812.312</c:v>
                </c:pt>
                <c:pt idx="52">
                  <c:v>11799.048000000001</c:v>
                </c:pt>
                <c:pt idx="53">
                  <c:v>12440.391</c:v>
                </c:pt>
                <c:pt idx="54">
                  <c:v>12529.457999999999</c:v>
                </c:pt>
                <c:pt idx="55">
                  <c:v>13041.177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8-4B7F-B980-E978EAB94169}"/>
            </c:ext>
          </c:extLst>
        </c:ser>
        <c:ser>
          <c:idx val="1"/>
          <c:order val="1"/>
          <c:tx>
            <c:strRef>
              <c:f>'Moving Average'!$C$1</c:f>
              <c:strCache>
                <c:ptCount val="1"/>
                <c:pt idx="0">
                  <c:v>Moving Averages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Average'!$A$2:$A$57</c:f>
              <c:numCache>
                <c:formatCode>m/d/yyyy</c:formatCode>
                <c:ptCount val="56"/>
                <c:pt idx="0">
                  <c:v>43344</c:v>
                </c:pt>
                <c:pt idx="1">
                  <c:v>43345</c:v>
                </c:pt>
                <c:pt idx="2">
                  <c:v>43346</c:v>
                </c:pt>
                <c:pt idx="3">
                  <c:v>43347</c:v>
                </c:pt>
                <c:pt idx="4">
                  <c:v>43348</c:v>
                </c:pt>
                <c:pt idx="5">
                  <c:v>43349</c:v>
                </c:pt>
                <c:pt idx="6">
                  <c:v>43350</c:v>
                </c:pt>
                <c:pt idx="7">
                  <c:v>43351</c:v>
                </c:pt>
                <c:pt idx="8">
                  <c:v>43352</c:v>
                </c:pt>
                <c:pt idx="9">
                  <c:v>43353</c:v>
                </c:pt>
                <c:pt idx="10">
                  <c:v>43354</c:v>
                </c:pt>
                <c:pt idx="11">
                  <c:v>43355</c:v>
                </c:pt>
                <c:pt idx="12">
                  <c:v>43356</c:v>
                </c:pt>
                <c:pt idx="13">
                  <c:v>43357</c:v>
                </c:pt>
                <c:pt idx="14">
                  <c:v>43358</c:v>
                </c:pt>
                <c:pt idx="15">
                  <c:v>43359</c:v>
                </c:pt>
                <c:pt idx="16">
                  <c:v>43360</c:v>
                </c:pt>
                <c:pt idx="17">
                  <c:v>43361</c:v>
                </c:pt>
                <c:pt idx="18">
                  <c:v>43362</c:v>
                </c:pt>
                <c:pt idx="19">
                  <c:v>43363</c:v>
                </c:pt>
                <c:pt idx="20">
                  <c:v>43364</c:v>
                </c:pt>
                <c:pt idx="21">
                  <c:v>43365</c:v>
                </c:pt>
                <c:pt idx="22">
                  <c:v>43366</c:v>
                </c:pt>
                <c:pt idx="23">
                  <c:v>43367</c:v>
                </c:pt>
                <c:pt idx="24">
                  <c:v>43368</c:v>
                </c:pt>
                <c:pt idx="25">
                  <c:v>43369</c:v>
                </c:pt>
                <c:pt idx="26">
                  <c:v>43370</c:v>
                </c:pt>
                <c:pt idx="27">
                  <c:v>43371</c:v>
                </c:pt>
                <c:pt idx="28">
                  <c:v>43372</c:v>
                </c:pt>
                <c:pt idx="29">
                  <c:v>43373</c:v>
                </c:pt>
                <c:pt idx="30">
                  <c:v>43374</c:v>
                </c:pt>
                <c:pt idx="31">
                  <c:v>43375</c:v>
                </c:pt>
                <c:pt idx="32">
                  <c:v>43376</c:v>
                </c:pt>
                <c:pt idx="33">
                  <c:v>43377</c:v>
                </c:pt>
                <c:pt idx="34">
                  <c:v>43378</c:v>
                </c:pt>
                <c:pt idx="35">
                  <c:v>43379</c:v>
                </c:pt>
                <c:pt idx="36">
                  <c:v>43380</c:v>
                </c:pt>
                <c:pt idx="37">
                  <c:v>43381</c:v>
                </c:pt>
                <c:pt idx="38">
                  <c:v>43382</c:v>
                </c:pt>
                <c:pt idx="39">
                  <c:v>43383</c:v>
                </c:pt>
                <c:pt idx="40">
                  <c:v>43384</c:v>
                </c:pt>
                <c:pt idx="41">
                  <c:v>43385</c:v>
                </c:pt>
                <c:pt idx="42">
                  <c:v>43386</c:v>
                </c:pt>
                <c:pt idx="43">
                  <c:v>43387</c:v>
                </c:pt>
                <c:pt idx="44">
                  <c:v>43388</c:v>
                </c:pt>
                <c:pt idx="45">
                  <c:v>43389</c:v>
                </c:pt>
                <c:pt idx="46">
                  <c:v>43390</c:v>
                </c:pt>
                <c:pt idx="47">
                  <c:v>43391</c:v>
                </c:pt>
                <c:pt idx="48">
                  <c:v>43392</c:v>
                </c:pt>
                <c:pt idx="49">
                  <c:v>43393</c:v>
                </c:pt>
                <c:pt idx="50">
                  <c:v>43394</c:v>
                </c:pt>
                <c:pt idx="51">
                  <c:v>43395</c:v>
                </c:pt>
                <c:pt idx="52">
                  <c:v>43396</c:v>
                </c:pt>
                <c:pt idx="53">
                  <c:v>43397</c:v>
                </c:pt>
                <c:pt idx="54">
                  <c:v>43398</c:v>
                </c:pt>
                <c:pt idx="55">
                  <c:v>43399</c:v>
                </c:pt>
              </c:numCache>
            </c:numRef>
          </c:cat>
          <c:val>
            <c:numRef>
              <c:f>'Moving Average'!$C$2:$C$57</c:f>
              <c:numCache>
                <c:formatCode>#,##0.00</c:formatCode>
                <c:ptCount val="56"/>
                <c:pt idx="6">
                  <c:v>9086.4115714285726</c:v>
                </c:pt>
                <c:pt idx="7">
                  <c:v>9517.6097142857161</c:v>
                </c:pt>
                <c:pt idx="8">
                  <c:v>9874.063714285714</c:v>
                </c:pt>
                <c:pt idx="9">
                  <c:v>10012.710857142856</c:v>
                </c:pt>
                <c:pt idx="10">
                  <c:v>9989.7870000000003</c:v>
                </c:pt>
                <c:pt idx="11">
                  <c:v>9945.6908571428557</c:v>
                </c:pt>
                <c:pt idx="12">
                  <c:v>9673.9212857142847</c:v>
                </c:pt>
                <c:pt idx="13">
                  <c:v>9187.7751428571428</c:v>
                </c:pt>
                <c:pt idx="14">
                  <c:v>8954.3279999999995</c:v>
                </c:pt>
                <c:pt idx="15">
                  <c:v>8931.8421428571419</c:v>
                </c:pt>
                <c:pt idx="16">
                  <c:v>8987.9537142857134</c:v>
                </c:pt>
                <c:pt idx="17">
                  <c:v>9262.8402857142846</c:v>
                </c:pt>
                <c:pt idx="18">
                  <c:v>9559.2467142857149</c:v>
                </c:pt>
                <c:pt idx="19">
                  <c:v>9981.9792857142875</c:v>
                </c:pt>
                <c:pt idx="20">
                  <c:v>10342.40957142857</c:v>
                </c:pt>
                <c:pt idx="21">
                  <c:v>10507.041857142856</c:v>
                </c:pt>
                <c:pt idx="22">
                  <c:v>10517.584714285713</c:v>
                </c:pt>
                <c:pt idx="23">
                  <c:v>10426.199999999999</c:v>
                </c:pt>
                <c:pt idx="24">
                  <c:v>10113.738857142856</c:v>
                </c:pt>
                <c:pt idx="25">
                  <c:v>9618.671571428571</c:v>
                </c:pt>
                <c:pt idx="26">
                  <c:v>9343.2557142857131</c:v>
                </c:pt>
                <c:pt idx="27">
                  <c:v>9276.4679999999989</c:v>
                </c:pt>
                <c:pt idx="28">
                  <c:v>9301.1982857142848</c:v>
                </c:pt>
                <c:pt idx="29">
                  <c:v>9559.4828571428552</c:v>
                </c:pt>
                <c:pt idx="30">
                  <c:v>9888.8249999999989</c:v>
                </c:pt>
                <c:pt idx="31">
                  <c:v>10331.999571428571</c:v>
                </c:pt>
                <c:pt idx="32">
                  <c:v>10740.986571428572</c:v>
                </c:pt>
                <c:pt idx="33">
                  <c:v>10943.808000000001</c:v>
                </c:pt>
                <c:pt idx="34">
                  <c:v>10997.950285714289</c:v>
                </c:pt>
                <c:pt idx="35">
                  <c:v>10952.474142857141</c:v>
                </c:pt>
                <c:pt idx="36">
                  <c:v>10714.735714285713</c:v>
                </c:pt>
                <c:pt idx="37">
                  <c:v>10312.962857142858</c:v>
                </c:pt>
                <c:pt idx="38">
                  <c:v>10122.058285714285</c:v>
                </c:pt>
                <c:pt idx="39">
                  <c:v>10121.217000000001</c:v>
                </c:pt>
                <c:pt idx="40">
                  <c:v>10214.694857142857</c:v>
                </c:pt>
                <c:pt idx="41">
                  <c:v>10549.124571428572</c:v>
                </c:pt>
                <c:pt idx="42">
                  <c:v>10910.303142857143</c:v>
                </c:pt>
                <c:pt idx="43">
                  <c:v>11400.852857142858</c:v>
                </c:pt>
                <c:pt idx="44">
                  <c:v>11752.821428571429</c:v>
                </c:pt>
                <c:pt idx="45">
                  <c:v>11912.48442857143</c:v>
                </c:pt>
                <c:pt idx="46">
                  <c:v>11876.434285714286</c:v>
                </c:pt>
                <c:pt idx="47">
                  <c:v>11714.635285714287</c:v>
                </c:pt>
                <c:pt idx="48">
                  <c:v>11327.824714285713</c:v>
                </c:pt>
                <c:pt idx="49">
                  <c:v>10762.982142857141</c:v>
                </c:pt>
                <c:pt idx="50">
                  <c:v>10436.045571428573</c:v>
                </c:pt>
                <c:pt idx="51">
                  <c:v>10343.784857142859</c:v>
                </c:pt>
                <c:pt idx="52">
                  <c:v>10381.511571428573</c:v>
                </c:pt>
                <c:pt idx="53">
                  <c:v>10667.757428571427</c:v>
                </c:pt>
                <c:pt idx="54">
                  <c:v>10982.091857142857</c:v>
                </c:pt>
                <c:pt idx="55">
                  <c:v>11471.701285714285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A8-4B7F-B980-E978EAB9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2473520"/>
        <c:axId val="-2142480592"/>
      </c:lineChart>
      <c:dateAx>
        <c:axId val="-2142473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480592"/>
        <c:crosses val="autoZero"/>
        <c:auto val="1"/>
        <c:lblOffset val="100"/>
        <c:baseTimeUnit val="days"/>
      </c:dateAx>
      <c:valAx>
        <c:axId val="-21424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247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76200</xdr:rowOff>
    </xdr:from>
    <xdr:to>
      <xdr:col>15</xdr:col>
      <xdr:colOff>447675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A76D9C-3861-4A38-A377-DD7E293CA743}" name="Table2" displayName="Table2" ref="A1:C81" totalsRowShown="0">
  <autoFilter ref="A1:C81" xr:uid="{51A76D9C-3861-4A38-A377-DD7E293CA743}">
    <filterColumn colId="0" hiddenButton="1"/>
    <filterColumn colId="1" hiddenButton="1"/>
    <filterColumn colId="2" hiddenButton="1"/>
  </autoFilter>
  <tableColumns count="3">
    <tableColumn id="1" xr3:uid="{0979FD8F-8048-4794-A9EB-AADD8682514A}" name="Day" dataDxfId="17"/>
    <tableColumn id="2" xr3:uid="{DD7E3E4D-DAC4-4B8F-9D1F-FE21E5AE6802}" name="Sales Amount"/>
    <tableColumn id="6" xr3:uid="{3710E7A1-9919-4E0D-BBFB-C513228E7D65}" name="Foreca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7" totalsRowShown="0">
  <autoFilter ref="A1:C57" xr:uid="{00000000-0009-0000-0100-000001000000}"/>
  <tableColumns count="3">
    <tableColumn id="1" xr3:uid="{00000000-0010-0000-0000-000001000000}" name="Day" dataDxfId="16">
      <calculatedColumnFormula>A1+1</calculatedColumnFormula>
    </tableColumn>
    <tableColumn id="2" xr3:uid="{00000000-0010-0000-0000-000002000000}" name="Sales Amount" dataDxfId="15"/>
    <tableColumn id="3" xr3:uid="{00000000-0010-0000-0000-000003000000}" name="Moving Averages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6A7D01-6E40-413F-9D3C-B4887F4B51BF}" name="Table4" displayName="Table4" ref="A3:B6" totalsRowShown="0" headerRowDxfId="2" headerRowBorderDxfId="4" tableBorderDxfId="5" totalsRowBorderDxfId="3">
  <autoFilter ref="A3:B6" xr:uid="{EC6A7D01-6E40-413F-9D3C-B4887F4B51BF}">
    <filterColumn colId="0" hiddenButton="1"/>
    <filterColumn colId="1" hiddenButton="1"/>
  </autoFilter>
  <tableColumns count="2">
    <tableColumn id="1" xr3:uid="{83643457-677E-49FF-BA36-C7702326F184}" name="Amount" dataDxfId="1"/>
    <tableColumn id="2" xr3:uid="{E98A1EBE-EDCA-4C2C-A0C5-C19BD55DCCE7}" name="-1800" dataDxfId="0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D5EB1-308F-4ADE-8FCD-2B135AF479F8}" name="Table3" displayName="Table3" ref="A2:G8" totalsRowShown="0" tableBorderDxfId="13">
  <autoFilter ref="A2:G8" xr:uid="{019D5EB1-308F-4ADE-8FCD-2B135AF479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FCD0F8E-CFC9-4A1A-A23C-B3C899894DE6}" name="Price" dataDxfId="12"/>
    <tableColumn id="2" xr3:uid="{BDF3D56C-5C56-4F18-BAAC-1A45A1A6022A}" name="44.44444444" dataDxfId="11"/>
    <tableColumn id="3" xr3:uid="{72A333AD-83F7-49E4-9F5B-00FB1835CE30}" name="533.3333333" dataDxfId="10"/>
    <tableColumn id="4" xr3:uid="{6099C6C8-0EBB-4052-BD18-C1164C8E0430}" name="500" dataDxfId="9"/>
    <tableColumn id="5" xr3:uid="{4EDAD599-D1B4-4E9B-9CE5-563FDF14E27A}" name="800" dataDxfId="8"/>
    <tableColumn id="6" xr3:uid="{D7F30E42-02A9-44B5-AF63-4466AFB99C99}" name="250" dataDxfId="7"/>
    <tableColumn id="7" xr3:uid="{6CD55481-9DCA-495E-993E-255E7EE1965F}" name="400" dataDxfId="6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B67D6D-9848-4408-BD96-FB597ACFD49A}">
  <we:reference id="wa104100404" version="3.0.0.1" store="en-US" storeType="OMEX"/>
  <we:alternateReferences>
    <we:reference id="WA104100404" version="3.0.0.1" store="WA104100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02FE-A013-4491-9D44-C857ED4DEB8B}">
  <dimension ref="A1:C81"/>
  <sheetViews>
    <sheetView zoomScale="80" zoomScaleNormal="80" workbookViewId="0">
      <selection activeCell="F8" sqref="F8"/>
    </sheetView>
  </sheetViews>
  <sheetFormatPr defaultRowHeight="14.4" x14ac:dyDescent="0.3"/>
  <cols>
    <col min="1" max="1" width="10.33203125" bestFit="1" customWidth="1"/>
    <col min="2" max="2" width="14.44140625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s="1">
        <v>43344</v>
      </c>
      <c r="B2" s="2">
        <v>7933.6170000000002</v>
      </c>
    </row>
    <row r="3" spans="1:3" x14ac:dyDescent="0.3">
      <c r="A3" s="1">
        <v>43345</v>
      </c>
      <c r="B3" s="2">
        <v>7079.4000000000005</v>
      </c>
    </row>
    <row r="4" spans="1:3" x14ac:dyDescent="0.3">
      <c r="A4" s="1">
        <v>43346</v>
      </c>
      <c r="B4" s="2">
        <v>8777.7540000000008</v>
      </c>
    </row>
    <row r="5" spans="1:3" x14ac:dyDescent="0.3">
      <c r="A5" s="1">
        <v>43347</v>
      </c>
      <c r="B5" s="2">
        <v>9074.9189999999999</v>
      </c>
    </row>
    <row r="6" spans="1:3" x14ac:dyDescent="0.3">
      <c r="A6" s="1">
        <v>43348</v>
      </c>
      <c r="B6" s="2">
        <v>9531.2999999999993</v>
      </c>
    </row>
    <row r="7" spans="1:3" x14ac:dyDescent="0.3">
      <c r="A7" s="1">
        <v>43349</v>
      </c>
      <c r="B7" s="2">
        <v>10258.785</v>
      </c>
    </row>
    <row r="8" spans="1:3" x14ac:dyDescent="0.3">
      <c r="A8" s="1">
        <v>43350</v>
      </c>
      <c r="B8" s="2">
        <v>10949.106</v>
      </c>
    </row>
    <row r="9" spans="1:3" x14ac:dyDescent="0.3">
      <c r="A9" s="1">
        <v>43351</v>
      </c>
      <c r="B9" s="2">
        <v>10952.004000000001</v>
      </c>
    </row>
    <row r="10" spans="1:3" x14ac:dyDescent="0.3">
      <c r="A10" s="1">
        <v>43352</v>
      </c>
      <c r="B10" s="2">
        <v>9574.5779999999995</v>
      </c>
    </row>
    <row r="11" spans="1:3" x14ac:dyDescent="0.3">
      <c r="A11" s="1">
        <v>43353</v>
      </c>
      <c r="B11" s="2">
        <v>9748.2839999999997</v>
      </c>
    </row>
    <row r="12" spans="1:3" x14ac:dyDescent="0.3">
      <c r="A12" s="1">
        <v>43354</v>
      </c>
      <c r="B12" s="2">
        <v>8914.4519999999993</v>
      </c>
    </row>
    <row r="13" spans="1:3" x14ac:dyDescent="0.3">
      <c r="A13" s="1">
        <v>43355</v>
      </c>
      <c r="B13" s="2">
        <v>9222.6270000000004</v>
      </c>
    </row>
    <row r="14" spans="1:3" x14ac:dyDescent="0.3">
      <c r="A14" s="1">
        <v>43356</v>
      </c>
      <c r="B14" s="2">
        <v>8356.3979999999992</v>
      </c>
    </row>
    <row r="15" spans="1:3" x14ac:dyDescent="0.3">
      <c r="A15" s="1">
        <v>43357</v>
      </c>
      <c r="B15" s="2">
        <v>7546.0829999999996</v>
      </c>
    </row>
    <row r="16" spans="1:3" x14ac:dyDescent="0.3">
      <c r="A16" s="1">
        <v>43358</v>
      </c>
      <c r="B16" s="2">
        <v>9317.8739999999998</v>
      </c>
    </row>
    <row r="17" spans="1:2" x14ac:dyDescent="0.3">
      <c r="A17" s="1">
        <v>43359</v>
      </c>
      <c r="B17" s="2">
        <v>9417.1769999999997</v>
      </c>
    </row>
    <row r="18" spans="1:2" x14ac:dyDescent="0.3">
      <c r="A18" s="1">
        <v>43360</v>
      </c>
      <c r="B18" s="2">
        <v>10141.065000000001</v>
      </c>
    </row>
    <row r="19" spans="1:2" x14ac:dyDescent="0.3">
      <c r="A19" s="1">
        <v>43361</v>
      </c>
      <c r="B19" s="2">
        <v>10838.657999999999</v>
      </c>
    </row>
    <row r="20" spans="1:2" x14ac:dyDescent="0.3">
      <c r="A20" s="1">
        <v>43362</v>
      </c>
      <c r="B20" s="2">
        <v>11297.472</v>
      </c>
    </row>
    <row r="21" spans="1:2" x14ac:dyDescent="0.3">
      <c r="A21" s="1">
        <v>43363</v>
      </c>
      <c r="B21" s="2">
        <v>11315.526</v>
      </c>
    </row>
    <row r="22" spans="1:2" x14ac:dyDescent="0.3">
      <c r="A22" s="1">
        <v>43364</v>
      </c>
      <c r="B22" s="2">
        <v>10069.094999999999</v>
      </c>
    </row>
    <row r="23" spans="1:2" x14ac:dyDescent="0.3">
      <c r="A23" s="1">
        <v>43365</v>
      </c>
      <c r="B23" s="2">
        <v>10470.299999999999</v>
      </c>
    </row>
    <row r="24" spans="1:2" x14ac:dyDescent="0.3">
      <c r="A24" s="1">
        <v>43366</v>
      </c>
      <c r="B24" s="2">
        <v>9490.9770000000008</v>
      </c>
    </row>
    <row r="25" spans="1:2" x14ac:dyDescent="0.3">
      <c r="A25" s="1">
        <v>43367</v>
      </c>
      <c r="B25" s="2">
        <v>9501.3719999999994</v>
      </c>
    </row>
    <row r="26" spans="1:2" x14ac:dyDescent="0.3">
      <c r="A26" s="1">
        <v>43368</v>
      </c>
      <c r="B26" s="2">
        <v>8651.43</v>
      </c>
    </row>
    <row r="27" spans="1:2" x14ac:dyDescent="0.3">
      <c r="A27" s="1">
        <v>43369</v>
      </c>
      <c r="B27" s="2">
        <v>7832.0010000000002</v>
      </c>
    </row>
    <row r="28" spans="1:2" x14ac:dyDescent="0.3">
      <c r="A28" s="1">
        <v>43370</v>
      </c>
      <c r="B28" s="2">
        <v>9387.6149999999998</v>
      </c>
    </row>
    <row r="29" spans="1:2" x14ac:dyDescent="0.3">
      <c r="A29" s="1">
        <v>43371</v>
      </c>
      <c r="B29" s="2">
        <v>9601.5810000000001</v>
      </c>
    </row>
    <row r="30" spans="1:2" x14ac:dyDescent="0.3">
      <c r="A30" s="1">
        <v>43372</v>
      </c>
      <c r="B30" s="2">
        <v>10643.412</v>
      </c>
    </row>
    <row r="31" spans="1:2" x14ac:dyDescent="0.3">
      <c r="A31" s="1">
        <v>43373</v>
      </c>
      <c r="B31" s="2">
        <v>11298.968999999999</v>
      </c>
    </row>
    <row r="32" spans="1:2" x14ac:dyDescent="0.3">
      <c r="A32" s="1">
        <v>43374</v>
      </c>
      <c r="B32" s="2">
        <v>11806.767</v>
      </c>
    </row>
    <row r="33" spans="1:2" x14ac:dyDescent="0.3">
      <c r="A33" s="1">
        <v>43375</v>
      </c>
      <c r="B33" s="2">
        <v>11753.652</v>
      </c>
    </row>
    <row r="34" spans="1:2" x14ac:dyDescent="0.3">
      <c r="A34" s="1">
        <v>43376</v>
      </c>
      <c r="B34" s="2">
        <v>10694.91</v>
      </c>
    </row>
    <row r="35" spans="1:2" x14ac:dyDescent="0.3">
      <c r="A35" s="1">
        <v>43377</v>
      </c>
      <c r="B35" s="2">
        <v>10807.365</v>
      </c>
    </row>
    <row r="36" spans="1:2" x14ac:dyDescent="0.3">
      <c r="A36" s="1">
        <v>43378</v>
      </c>
      <c r="B36" s="2">
        <v>9980.5769999999993</v>
      </c>
    </row>
    <row r="37" spans="1:2" x14ac:dyDescent="0.3">
      <c r="A37" s="1">
        <v>43379</v>
      </c>
      <c r="B37" s="2">
        <v>10325.079000000002</v>
      </c>
    </row>
    <row r="38" spans="1:2" x14ac:dyDescent="0.3">
      <c r="A38" s="1">
        <v>43380</v>
      </c>
      <c r="B38" s="2">
        <v>9634.7999999999993</v>
      </c>
    </row>
    <row r="39" spans="1:2" x14ac:dyDescent="0.3">
      <c r="A39" s="1">
        <v>43381</v>
      </c>
      <c r="B39" s="2">
        <v>8994.357</v>
      </c>
    </row>
    <row r="40" spans="1:2" x14ac:dyDescent="0.3">
      <c r="A40" s="1">
        <v>43382</v>
      </c>
      <c r="B40" s="2">
        <v>10417.32</v>
      </c>
    </row>
    <row r="41" spans="1:2" x14ac:dyDescent="0.3">
      <c r="A41" s="1">
        <v>43383</v>
      </c>
      <c r="B41" s="2">
        <v>10689.021000000001</v>
      </c>
    </row>
    <row r="42" spans="1:2" x14ac:dyDescent="0.3">
      <c r="A42" s="1">
        <v>43384</v>
      </c>
      <c r="B42" s="2">
        <v>11461.710000000001</v>
      </c>
    </row>
    <row r="43" spans="1:2" x14ac:dyDescent="0.3">
      <c r="A43" s="1">
        <v>43385</v>
      </c>
      <c r="B43" s="2">
        <v>12321.584999999999</v>
      </c>
    </row>
    <row r="44" spans="1:2" x14ac:dyDescent="0.3">
      <c r="A44" s="1">
        <v>43386</v>
      </c>
      <c r="B44" s="2">
        <v>12853.329000000002</v>
      </c>
    </row>
    <row r="45" spans="1:2" x14ac:dyDescent="0.3">
      <c r="A45" s="1">
        <v>43387</v>
      </c>
      <c r="B45" s="2">
        <v>13068.648000000001</v>
      </c>
    </row>
    <row r="46" spans="1:2" x14ac:dyDescent="0.3">
      <c r="A46" s="1">
        <v>43388</v>
      </c>
      <c r="B46" s="2">
        <v>11458.136999999999</v>
      </c>
    </row>
    <row r="47" spans="1:2" x14ac:dyDescent="0.3">
      <c r="A47" s="1">
        <v>43389</v>
      </c>
      <c r="B47" s="2">
        <v>11534.960999999999</v>
      </c>
    </row>
    <row r="48" spans="1:2" x14ac:dyDescent="0.3">
      <c r="A48" s="1">
        <v>43390</v>
      </c>
      <c r="B48" s="2">
        <v>10436.67</v>
      </c>
    </row>
    <row r="49" spans="1:2" x14ac:dyDescent="0.3">
      <c r="A49" s="1">
        <v>43391</v>
      </c>
      <c r="B49" s="2">
        <v>10329.117</v>
      </c>
    </row>
    <row r="50" spans="1:2" x14ac:dyDescent="0.3">
      <c r="A50" s="1">
        <v>43392</v>
      </c>
      <c r="B50" s="2">
        <v>9613.9110000000001</v>
      </c>
    </row>
    <row r="51" spans="1:2" x14ac:dyDescent="0.3">
      <c r="A51" s="1">
        <v>43393</v>
      </c>
      <c r="B51" s="2">
        <v>8899.4310000000005</v>
      </c>
    </row>
    <row r="52" spans="1:2" x14ac:dyDescent="0.3">
      <c r="A52" s="1">
        <v>43394</v>
      </c>
      <c r="B52" s="2">
        <v>10780.092000000001</v>
      </c>
    </row>
    <row r="53" spans="1:2" x14ac:dyDescent="0.3">
      <c r="A53" s="1">
        <v>43395</v>
      </c>
      <c r="B53" s="2">
        <v>10812.312</v>
      </c>
    </row>
    <row r="54" spans="1:2" x14ac:dyDescent="0.3">
      <c r="A54" s="1">
        <v>43396</v>
      </c>
      <c r="B54" s="2">
        <v>11799.048000000001</v>
      </c>
    </row>
    <row r="55" spans="1:2" x14ac:dyDescent="0.3">
      <c r="A55" s="1">
        <v>43397</v>
      </c>
      <c r="B55" s="2">
        <v>12440.391</v>
      </c>
    </row>
    <row r="56" spans="1:2" x14ac:dyDescent="0.3">
      <c r="A56" s="1">
        <v>43398</v>
      </c>
      <c r="B56" s="2">
        <v>12529.457999999999</v>
      </c>
    </row>
    <row r="57" spans="1:2" x14ac:dyDescent="0.3">
      <c r="A57" s="1">
        <v>43399</v>
      </c>
      <c r="B57" s="2">
        <v>13041.177</v>
      </c>
    </row>
    <row r="58" spans="1:2" x14ac:dyDescent="0.3">
      <c r="A58" s="1">
        <v>43400</v>
      </c>
    </row>
    <row r="59" spans="1:2" x14ac:dyDescent="0.3">
      <c r="A59" s="1">
        <v>43401</v>
      </c>
    </row>
    <row r="60" spans="1:2" x14ac:dyDescent="0.3">
      <c r="A60" s="1">
        <v>43402</v>
      </c>
    </row>
    <row r="61" spans="1:2" x14ac:dyDescent="0.3">
      <c r="A61" s="1">
        <v>43403</v>
      </c>
    </row>
    <row r="62" spans="1:2" x14ac:dyDescent="0.3">
      <c r="A62" s="1">
        <v>43404</v>
      </c>
    </row>
    <row r="63" spans="1:2" x14ac:dyDescent="0.3">
      <c r="A63" s="1">
        <v>43405</v>
      </c>
    </row>
    <row r="64" spans="1:2" x14ac:dyDescent="0.3">
      <c r="A64" s="1">
        <v>43406</v>
      </c>
    </row>
    <row r="65" spans="1:1" x14ac:dyDescent="0.3">
      <c r="A65" s="1">
        <v>43407</v>
      </c>
    </row>
    <row r="66" spans="1:1" x14ac:dyDescent="0.3">
      <c r="A66" s="1">
        <v>43408</v>
      </c>
    </row>
    <row r="67" spans="1:1" x14ac:dyDescent="0.3">
      <c r="A67" s="1">
        <v>43409</v>
      </c>
    </row>
    <row r="68" spans="1:1" x14ac:dyDescent="0.3">
      <c r="A68" s="1">
        <v>43410</v>
      </c>
    </row>
    <row r="69" spans="1:1" x14ac:dyDescent="0.3">
      <c r="A69" s="1">
        <v>43411</v>
      </c>
    </row>
    <row r="70" spans="1:1" x14ac:dyDescent="0.3">
      <c r="A70" s="1">
        <v>43412</v>
      </c>
    </row>
    <row r="71" spans="1:1" x14ac:dyDescent="0.3">
      <c r="A71" s="1">
        <v>43413</v>
      </c>
    </row>
    <row r="72" spans="1:1" x14ac:dyDescent="0.3">
      <c r="A72" s="1">
        <v>43414</v>
      </c>
    </row>
    <row r="73" spans="1:1" x14ac:dyDescent="0.3">
      <c r="A73" s="1">
        <v>43415</v>
      </c>
    </row>
    <row r="74" spans="1:1" x14ac:dyDescent="0.3">
      <c r="A74" s="1">
        <v>43416</v>
      </c>
    </row>
    <row r="75" spans="1:1" x14ac:dyDescent="0.3">
      <c r="A75" s="1">
        <v>43417</v>
      </c>
    </row>
    <row r="76" spans="1:1" x14ac:dyDescent="0.3">
      <c r="A76" s="1">
        <v>43418</v>
      </c>
    </row>
    <row r="77" spans="1:1" x14ac:dyDescent="0.3">
      <c r="A77" s="1">
        <v>43419</v>
      </c>
    </row>
    <row r="78" spans="1:1" x14ac:dyDescent="0.3">
      <c r="A78" s="1">
        <v>43420</v>
      </c>
    </row>
    <row r="79" spans="1:1" x14ac:dyDescent="0.3">
      <c r="A79" s="1">
        <v>43421</v>
      </c>
    </row>
    <row r="80" spans="1:1" x14ac:dyDescent="0.3">
      <c r="A80" s="1">
        <v>43422</v>
      </c>
    </row>
    <row r="81" spans="1:1" x14ac:dyDescent="0.3">
      <c r="A81" s="1">
        <v>43423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showGridLines="0" workbookViewId="0">
      <selection activeCell="B61" sqref="B61"/>
    </sheetView>
  </sheetViews>
  <sheetFormatPr defaultRowHeight="14.4" x14ac:dyDescent="0.3"/>
  <cols>
    <col min="1" max="2" width="16.44140625" customWidth="1"/>
    <col min="3" max="3" width="18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43344</v>
      </c>
      <c r="B2" s="2">
        <v>7933.6170000000002</v>
      </c>
      <c r="C2" s="2"/>
    </row>
    <row r="3" spans="1:3" x14ac:dyDescent="0.3">
      <c r="A3" s="1">
        <f>A2+1</f>
        <v>43345</v>
      </c>
      <c r="B3" s="2">
        <v>7079.4000000000005</v>
      </c>
      <c r="C3" s="2"/>
    </row>
    <row r="4" spans="1:3" x14ac:dyDescent="0.3">
      <c r="A4" s="1">
        <f t="shared" ref="A4:A57" si="0">A3+1</f>
        <v>43346</v>
      </c>
      <c r="B4" s="2">
        <v>8777.7540000000008</v>
      </c>
      <c r="C4" s="2"/>
    </row>
    <row r="5" spans="1:3" x14ac:dyDescent="0.3">
      <c r="A5" s="1">
        <f t="shared" si="0"/>
        <v>43347</v>
      </c>
      <c r="B5" s="2">
        <v>9074.9189999999999</v>
      </c>
      <c r="C5" s="2"/>
    </row>
    <row r="6" spans="1:3" x14ac:dyDescent="0.3">
      <c r="A6" s="1">
        <f t="shared" si="0"/>
        <v>43348</v>
      </c>
      <c r="B6" s="2">
        <v>9531.2999999999993</v>
      </c>
      <c r="C6" s="2"/>
    </row>
    <row r="7" spans="1:3" x14ac:dyDescent="0.3">
      <c r="A7" s="1">
        <f t="shared" si="0"/>
        <v>43349</v>
      </c>
      <c r="B7" s="2">
        <v>10258.785</v>
      </c>
      <c r="C7" s="2"/>
    </row>
    <row r="8" spans="1:3" x14ac:dyDescent="0.3">
      <c r="A8" s="1">
        <f t="shared" si="0"/>
        <v>43350</v>
      </c>
      <c r="B8" s="2">
        <v>10949.106</v>
      </c>
      <c r="C8" s="2">
        <f>AVERAGE(B2:B8)</f>
        <v>9086.4115714285726</v>
      </c>
    </row>
    <row r="9" spans="1:3" x14ac:dyDescent="0.3">
      <c r="A9" s="1">
        <f t="shared" si="0"/>
        <v>43351</v>
      </c>
      <c r="B9" s="2">
        <v>10952.004000000001</v>
      </c>
      <c r="C9" s="2">
        <f t="shared" ref="C9:C57" si="1">AVERAGE(B3:B9)</f>
        <v>9517.6097142857161</v>
      </c>
    </row>
    <row r="10" spans="1:3" x14ac:dyDescent="0.3">
      <c r="A10" s="1">
        <f t="shared" si="0"/>
        <v>43352</v>
      </c>
      <c r="B10" s="2">
        <v>9574.5779999999995</v>
      </c>
      <c r="C10" s="2">
        <f t="shared" si="1"/>
        <v>9874.063714285714</v>
      </c>
    </row>
    <row r="11" spans="1:3" x14ac:dyDescent="0.3">
      <c r="A11" s="1">
        <f t="shared" si="0"/>
        <v>43353</v>
      </c>
      <c r="B11" s="2">
        <v>9748.2839999999997</v>
      </c>
      <c r="C11" s="2">
        <f t="shared" si="1"/>
        <v>10012.710857142856</v>
      </c>
    </row>
    <row r="12" spans="1:3" x14ac:dyDescent="0.3">
      <c r="A12" s="1">
        <f t="shared" si="0"/>
        <v>43354</v>
      </c>
      <c r="B12" s="2">
        <v>8914.4519999999993</v>
      </c>
      <c r="C12" s="2">
        <f t="shared" si="1"/>
        <v>9989.7870000000003</v>
      </c>
    </row>
    <row r="13" spans="1:3" x14ac:dyDescent="0.3">
      <c r="A13" s="1">
        <f t="shared" si="0"/>
        <v>43355</v>
      </c>
      <c r="B13" s="2">
        <v>9222.6270000000004</v>
      </c>
      <c r="C13" s="2">
        <f t="shared" si="1"/>
        <v>9945.6908571428557</v>
      </c>
    </row>
    <row r="14" spans="1:3" x14ac:dyDescent="0.3">
      <c r="A14" s="1">
        <f t="shared" si="0"/>
        <v>43356</v>
      </c>
      <c r="B14" s="2">
        <v>8356.3979999999992</v>
      </c>
      <c r="C14" s="2">
        <f t="shared" si="1"/>
        <v>9673.9212857142847</v>
      </c>
    </row>
    <row r="15" spans="1:3" x14ac:dyDescent="0.3">
      <c r="A15" s="1">
        <f t="shared" si="0"/>
        <v>43357</v>
      </c>
      <c r="B15" s="2">
        <v>7546.0829999999996</v>
      </c>
      <c r="C15" s="2">
        <f t="shared" si="1"/>
        <v>9187.7751428571428</v>
      </c>
    </row>
    <row r="16" spans="1:3" x14ac:dyDescent="0.3">
      <c r="A16" s="1">
        <f t="shared" si="0"/>
        <v>43358</v>
      </c>
      <c r="B16" s="2">
        <v>9317.8739999999998</v>
      </c>
      <c r="C16" s="2">
        <f t="shared" si="1"/>
        <v>8954.3279999999995</v>
      </c>
    </row>
    <row r="17" spans="1:3" x14ac:dyDescent="0.3">
      <c r="A17" s="1">
        <f t="shared" si="0"/>
        <v>43359</v>
      </c>
      <c r="B17" s="2">
        <v>9417.1769999999997</v>
      </c>
      <c r="C17" s="2">
        <f t="shared" si="1"/>
        <v>8931.8421428571419</v>
      </c>
    </row>
    <row r="18" spans="1:3" x14ac:dyDescent="0.3">
      <c r="A18" s="1">
        <f t="shared" si="0"/>
        <v>43360</v>
      </c>
      <c r="B18" s="2">
        <v>10141.065000000001</v>
      </c>
      <c r="C18" s="2">
        <f t="shared" si="1"/>
        <v>8987.9537142857134</v>
      </c>
    </row>
    <row r="19" spans="1:3" x14ac:dyDescent="0.3">
      <c r="A19" s="1">
        <f t="shared" si="0"/>
        <v>43361</v>
      </c>
      <c r="B19" s="2">
        <v>10838.657999999999</v>
      </c>
      <c r="C19" s="2">
        <f t="shared" si="1"/>
        <v>9262.8402857142846</v>
      </c>
    </row>
    <row r="20" spans="1:3" x14ac:dyDescent="0.3">
      <c r="A20" s="1">
        <f t="shared" si="0"/>
        <v>43362</v>
      </c>
      <c r="B20" s="2">
        <v>11297.472</v>
      </c>
      <c r="C20" s="2">
        <f t="shared" si="1"/>
        <v>9559.2467142857149</v>
      </c>
    </row>
    <row r="21" spans="1:3" x14ac:dyDescent="0.3">
      <c r="A21" s="1">
        <f t="shared" si="0"/>
        <v>43363</v>
      </c>
      <c r="B21" s="2">
        <v>11315.526</v>
      </c>
      <c r="C21" s="2">
        <f t="shared" si="1"/>
        <v>9981.9792857142875</v>
      </c>
    </row>
    <row r="22" spans="1:3" x14ac:dyDescent="0.3">
      <c r="A22" s="1">
        <f t="shared" si="0"/>
        <v>43364</v>
      </c>
      <c r="B22" s="2">
        <v>10069.094999999999</v>
      </c>
      <c r="C22" s="2">
        <f t="shared" si="1"/>
        <v>10342.40957142857</v>
      </c>
    </row>
    <row r="23" spans="1:3" x14ac:dyDescent="0.3">
      <c r="A23" s="1">
        <f t="shared" si="0"/>
        <v>43365</v>
      </c>
      <c r="B23" s="2">
        <v>10470.299999999999</v>
      </c>
      <c r="C23" s="2">
        <f t="shared" si="1"/>
        <v>10507.041857142856</v>
      </c>
    </row>
    <row r="24" spans="1:3" x14ac:dyDescent="0.3">
      <c r="A24" s="1">
        <f t="shared" si="0"/>
        <v>43366</v>
      </c>
      <c r="B24" s="2">
        <v>9490.9770000000008</v>
      </c>
      <c r="C24" s="2">
        <f t="shared" si="1"/>
        <v>10517.584714285713</v>
      </c>
    </row>
    <row r="25" spans="1:3" x14ac:dyDescent="0.3">
      <c r="A25" s="1">
        <f t="shared" si="0"/>
        <v>43367</v>
      </c>
      <c r="B25" s="2">
        <v>9501.3719999999994</v>
      </c>
      <c r="C25" s="2">
        <f t="shared" si="1"/>
        <v>10426.199999999999</v>
      </c>
    </row>
    <row r="26" spans="1:3" x14ac:dyDescent="0.3">
      <c r="A26" s="1">
        <f t="shared" si="0"/>
        <v>43368</v>
      </c>
      <c r="B26" s="2">
        <v>8651.43</v>
      </c>
      <c r="C26" s="2">
        <f t="shared" si="1"/>
        <v>10113.738857142856</v>
      </c>
    </row>
    <row r="27" spans="1:3" x14ac:dyDescent="0.3">
      <c r="A27" s="1">
        <f t="shared" si="0"/>
        <v>43369</v>
      </c>
      <c r="B27" s="2">
        <v>7832.0010000000002</v>
      </c>
      <c r="C27" s="2">
        <f t="shared" si="1"/>
        <v>9618.671571428571</v>
      </c>
    </row>
    <row r="28" spans="1:3" x14ac:dyDescent="0.3">
      <c r="A28" s="1">
        <f t="shared" si="0"/>
        <v>43370</v>
      </c>
      <c r="B28" s="2">
        <v>9387.6149999999998</v>
      </c>
      <c r="C28" s="2">
        <f t="shared" si="1"/>
        <v>9343.2557142857131</v>
      </c>
    </row>
    <row r="29" spans="1:3" x14ac:dyDescent="0.3">
      <c r="A29" s="1">
        <f t="shared" si="0"/>
        <v>43371</v>
      </c>
      <c r="B29" s="2">
        <v>9601.5810000000001</v>
      </c>
      <c r="C29" s="2">
        <f t="shared" si="1"/>
        <v>9276.4679999999989</v>
      </c>
    </row>
    <row r="30" spans="1:3" x14ac:dyDescent="0.3">
      <c r="A30" s="1">
        <f t="shared" si="0"/>
        <v>43372</v>
      </c>
      <c r="B30" s="2">
        <v>10643.412</v>
      </c>
      <c r="C30" s="2">
        <f t="shared" si="1"/>
        <v>9301.1982857142848</v>
      </c>
    </row>
    <row r="31" spans="1:3" x14ac:dyDescent="0.3">
      <c r="A31" s="1">
        <f t="shared" si="0"/>
        <v>43373</v>
      </c>
      <c r="B31" s="2">
        <v>11298.968999999999</v>
      </c>
      <c r="C31" s="2">
        <f t="shared" si="1"/>
        <v>9559.4828571428552</v>
      </c>
    </row>
    <row r="32" spans="1:3" x14ac:dyDescent="0.3">
      <c r="A32" s="1">
        <f t="shared" si="0"/>
        <v>43374</v>
      </c>
      <c r="B32" s="2">
        <v>11806.767</v>
      </c>
      <c r="C32" s="2">
        <f t="shared" si="1"/>
        <v>9888.8249999999989</v>
      </c>
    </row>
    <row r="33" spans="1:3" x14ac:dyDescent="0.3">
      <c r="A33" s="1">
        <f t="shared" si="0"/>
        <v>43375</v>
      </c>
      <c r="B33" s="2">
        <v>11753.652</v>
      </c>
      <c r="C33" s="2">
        <f t="shared" si="1"/>
        <v>10331.999571428571</v>
      </c>
    </row>
    <row r="34" spans="1:3" x14ac:dyDescent="0.3">
      <c r="A34" s="1">
        <f t="shared" si="0"/>
        <v>43376</v>
      </c>
      <c r="B34" s="2">
        <v>10694.91</v>
      </c>
      <c r="C34" s="2">
        <f t="shared" si="1"/>
        <v>10740.986571428572</v>
      </c>
    </row>
    <row r="35" spans="1:3" x14ac:dyDescent="0.3">
      <c r="A35" s="1">
        <f t="shared" si="0"/>
        <v>43377</v>
      </c>
      <c r="B35" s="2">
        <v>10807.365</v>
      </c>
      <c r="C35" s="2">
        <f t="shared" si="1"/>
        <v>10943.808000000001</v>
      </c>
    </row>
    <row r="36" spans="1:3" x14ac:dyDescent="0.3">
      <c r="A36" s="1">
        <f t="shared" si="0"/>
        <v>43378</v>
      </c>
      <c r="B36" s="2">
        <v>9980.5769999999993</v>
      </c>
      <c r="C36" s="2">
        <f t="shared" si="1"/>
        <v>10997.950285714289</v>
      </c>
    </row>
    <row r="37" spans="1:3" x14ac:dyDescent="0.3">
      <c r="A37" s="1">
        <f t="shared" si="0"/>
        <v>43379</v>
      </c>
      <c r="B37" s="2">
        <v>10325.079000000002</v>
      </c>
      <c r="C37" s="2">
        <f t="shared" si="1"/>
        <v>10952.474142857141</v>
      </c>
    </row>
    <row r="38" spans="1:3" x14ac:dyDescent="0.3">
      <c r="A38" s="1">
        <f t="shared" si="0"/>
        <v>43380</v>
      </c>
      <c r="B38" s="2">
        <v>9634.7999999999993</v>
      </c>
      <c r="C38" s="2">
        <f t="shared" si="1"/>
        <v>10714.735714285713</v>
      </c>
    </row>
    <row r="39" spans="1:3" x14ac:dyDescent="0.3">
      <c r="A39" s="1">
        <f t="shared" si="0"/>
        <v>43381</v>
      </c>
      <c r="B39" s="2">
        <v>8994.357</v>
      </c>
      <c r="C39" s="2">
        <f t="shared" si="1"/>
        <v>10312.962857142858</v>
      </c>
    </row>
    <row r="40" spans="1:3" x14ac:dyDescent="0.3">
      <c r="A40" s="1">
        <f t="shared" si="0"/>
        <v>43382</v>
      </c>
      <c r="B40" s="2">
        <v>10417.32</v>
      </c>
      <c r="C40" s="2">
        <f t="shared" si="1"/>
        <v>10122.058285714285</v>
      </c>
    </row>
    <row r="41" spans="1:3" x14ac:dyDescent="0.3">
      <c r="A41" s="1">
        <f t="shared" si="0"/>
        <v>43383</v>
      </c>
      <c r="B41" s="2">
        <v>10689.021000000001</v>
      </c>
      <c r="C41" s="2">
        <f t="shared" si="1"/>
        <v>10121.217000000001</v>
      </c>
    </row>
    <row r="42" spans="1:3" x14ac:dyDescent="0.3">
      <c r="A42" s="1">
        <f t="shared" si="0"/>
        <v>43384</v>
      </c>
      <c r="B42" s="2">
        <v>11461.710000000001</v>
      </c>
      <c r="C42" s="2">
        <f t="shared" si="1"/>
        <v>10214.694857142857</v>
      </c>
    </row>
    <row r="43" spans="1:3" x14ac:dyDescent="0.3">
      <c r="A43" s="1">
        <f t="shared" si="0"/>
        <v>43385</v>
      </c>
      <c r="B43" s="2">
        <v>12321.584999999999</v>
      </c>
      <c r="C43" s="2">
        <f t="shared" si="1"/>
        <v>10549.124571428572</v>
      </c>
    </row>
    <row r="44" spans="1:3" x14ac:dyDescent="0.3">
      <c r="A44" s="1">
        <f t="shared" si="0"/>
        <v>43386</v>
      </c>
      <c r="B44" s="2">
        <v>12853.329000000002</v>
      </c>
      <c r="C44" s="2">
        <f t="shared" si="1"/>
        <v>10910.303142857143</v>
      </c>
    </row>
    <row r="45" spans="1:3" x14ac:dyDescent="0.3">
      <c r="A45" s="1">
        <f t="shared" si="0"/>
        <v>43387</v>
      </c>
      <c r="B45" s="2">
        <v>13068.648000000001</v>
      </c>
      <c r="C45" s="2">
        <f t="shared" si="1"/>
        <v>11400.852857142858</v>
      </c>
    </row>
    <row r="46" spans="1:3" x14ac:dyDescent="0.3">
      <c r="A46" s="1">
        <f t="shared" si="0"/>
        <v>43388</v>
      </c>
      <c r="B46" s="2">
        <v>11458.136999999999</v>
      </c>
      <c r="C46" s="2">
        <f t="shared" si="1"/>
        <v>11752.821428571429</v>
      </c>
    </row>
    <row r="47" spans="1:3" x14ac:dyDescent="0.3">
      <c r="A47" s="1">
        <f t="shared" si="0"/>
        <v>43389</v>
      </c>
      <c r="B47" s="2">
        <v>11534.960999999999</v>
      </c>
      <c r="C47" s="2">
        <f t="shared" si="1"/>
        <v>11912.48442857143</v>
      </c>
    </row>
    <row r="48" spans="1:3" x14ac:dyDescent="0.3">
      <c r="A48" s="1">
        <f t="shared" si="0"/>
        <v>43390</v>
      </c>
      <c r="B48" s="2">
        <v>10436.67</v>
      </c>
      <c r="C48" s="2">
        <f t="shared" si="1"/>
        <v>11876.434285714286</v>
      </c>
    </row>
    <row r="49" spans="1:3" x14ac:dyDescent="0.3">
      <c r="A49" s="1">
        <f t="shared" si="0"/>
        <v>43391</v>
      </c>
      <c r="B49" s="2">
        <v>10329.117</v>
      </c>
      <c r="C49" s="2">
        <f t="shared" si="1"/>
        <v>11714.635285714287</v>
      </c>
    </row>
    <row r="50" spans="1:3" x14ac:dyDescent="0.3">
      <c r="A50" s="1">
        <f t="shared" si="0"/>
        <v>43392</v>
      </c>
      <c r="B50" s="2">
        <v>9613.9110000000001</v>
      </c>
      <c r="C50" s="2">
        <f t="shared" si="1"/>
        <v>11327.824714285713</v>
      </c>
    </row>
    <row r="51" spans="1:3" x14ac:dyDescent="0.3">
      <c r="A51" s="1">
        <f t="shared" si="0"/>
        <v>43393</v>
      </c>
      <c r="B51" s="2">
        <v>8899.4310000000005</v>
      </c>
      <c r="C51" s="2">
        <f t="shared" si="1"/>
        <v>10762.982142857141</v>
      </c>
    </row>
    <row r="52" spans="1:3" x14ac:dyDescent="0.3">
      <c r="A52" s="1">
        <f t="shared" si="0"/>
        <v>43394</v>
      </c>
      <c r="B52" s="2">
        <v>10780.092000000001</v>
      </c>
      <c r="C52" s="2">
        <f t="shared" si="1"/>
        <v>10436.045571428573</v>
      </c>
    </row>
    <row r="53" spans="1:3" x14ac:dyDescent="0.3">
      <c r="A53" s="1">
        <f t="shared" si="0"/>
        <v>43395</v>
      </c>
      <c r="B53" s="2">
        <v>10812.312</v>
      </c>
      <c r="C53" s="2">
        <f t="shared" si="1"/>
        <v>10343.784857142859</v>
      </c>
    </row>
    <row r="54" spans="1:3" x14ac:dyDescent="0.3">
      <c r="A54" s="1">
        <f t="shared" si="0"/>
        <v>43396</v>
      </c>
      <c r="B54" s="2">
        <v>11799.048000000001</v>
      </c>
      <c r="C54" s="2">
        <f t="shared" si="1"/>
        <v>10381.511571428573</v>
      </c>
    </row>
    <row r="55" spans="1:3" x14ac:dyDescent="0.3">
      <c r="A55" s="1">
        <f t="shared" si="0"/>
        <v>43397</v>
      </c>
      <c r="B55" s="2">
        <v>12440.391</v>
      </c>
      <c r="C55" s="2">
        <f t="shared" si="1"/>
        <v>10667.757428571427</v>
      </c>
    </row>
    <row r="56" spans="1:3" x14ac:dyDescent="0.3">
      <c r="A56" s="1">
        <f t="shared" si="0"/>
        <v>43398</v>
      </c>
      <c r="B56" s="2">
        <v>12529.457999999999</v>
      </c>
      <c r="C56" s="2">
        <f t="shared" si="1"/>
        <v>10982.091857142857</v>
      </c>
    </row>
    <row r="57" spans="1:3" x14ac:dyDescent="0.3">
      <c r="A57" s="1">
        <f t="shared" si="0"/>
        <v>43399</v>
      </c>
      <c r="B57" s="2">
        <v>13041.177</v>
      </c>
      <c r="C57" s="2">
        <f t="shared" si="1"/>
        <v>11471.701285714285</v>
      </c>
    </row>
  </sheetData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4527-E913-4480-A462-3B636B74DD2C}">
  <dimension ref="B1:K14"/>
  <sheetViews>
    <sheetView workbookViewId="0">
      <selection activeCell="C10" sqref="C10"/>
    </sheetView>
  </sheetViews>
  <sheetFormatPr defaultRowHeight="14.4" x14ac:dyDescent="0.3"/>
  <cols>
    <col min="1" max="1" width="9.88671875" customWidth="1"/>
    <col min="2" max="2" width="17.44140625" bestFit="1" customWidth="1"/>
    <col min="3" max="3" width="11.33203125" bestFit="1" customWidth="1"/>
    <col min="5" max="5" width="17.44140625" bestFit="1" customWidth="1"/>
    <col min="6" max="6" width="8.77734375" bestFit="1" customWidth="1"/>
  </cols>
  <sheetData>
    <row r="1" spans="2:11" x14ac:dyDescent="0.3">
      <c r="B1" s="32" t="s">
        <v>33</v>
      </c>
      <c r="C1" s="32"/>
      <c r="D1" s="32"/>
      <c r="E1" s="32"/>
      <c r="F1" s="32"/>
      <c r="G1" s="32"/>
      <c r="H1" s="32"/>
      <c r="I1" s="32"/>
      <c r="J1" s="32"/>
      <c r="K1" s="32"/>
    </row>
    <row r="2" spans="2:11" x14ac:dyDescent="0.3">
      <c r="B2" s="31" t="s">
        <v>34</v>
      </c>
      <c r="C2" s="31"/>
    </row>
    <row r="3" spans="2:11" x14ac:dyDescent="0.3">
      <c r="B3" s="3" t="s">
        <v>5</v>
      </c>
      <c r="C3" s="4">
        <v>0.1</v>
      </c>
      <c r="E3" s="3" t="s">
        <v>4</v>
      </c>
      <c r="F3" s="3">
        <v>300</v>
      </c>
      <c r="G3" s="3">
        <v>300</v>
      </c>
      <c r="H3" s="3">
        <v>400</v>
      </c>
      <c r="I3" s="3">
        <v>400</v>
      </c>
      <c r="J3" s="3">
        <v>500</v>
      </c>
      <c r="K3" s="3">
        <v>500</v>
      </c>
    </row>
    <row r="4" spans="2:11" x14ac:dyDescent="0.3">
      <c r="B4" s="3" t="s">
        <v>6</v>
      </c>
      <c r="C4" s="3">
        <v>100</v>
      </c>
      <c r="E4" s="3" t="s">
        <v>21</v>
      </c>
      <c r="F4" s="3">
        <v>1000</v>
      </c>
      <c r="G4" s="3">
        <v>1500</v>
      </c>
      <c r="H4" s="3">
        <v>1000</v>
      </c>
      <c r="I4" s="3">
        <v>1500</v>
      </c>
      <c r="J4" s="3">
        <v>1000</v>
      </c>
      <c r="K4" s="3">
        <v>1500</v>
      </c>
    </row>
    <row r="5" spans="2:11" x14ac:dyDescent="0.3">
      <c r="E5" s="5" t="s">
        <v>7</v>
      </c>
      <c r="F5" s="5">
        <f>F3*F4</f>
        <v>300000</v>
      </c>
      <c r="G5" s="5">
        <f t="shared" ref="G5:K5" si="0">G3*G4</f>
        <v>450000</v>
      </c>
      <c r="H5" s="5">
        <f t="shared" si="0"/>
        <v>400000</v>
      </c>
      <c r="I5" s="5">
        <f t="shared" si="0"/>
        <v>600000</v>
      </c>
      <c r="J5" s="5">
        <f t="shared" si="0"/>
        <v>500000</v>
      </c>
      <c r="K5" s="5">
        <f t="shared" si="0"/>
        <v>750000</v>
      </c>
    </row>
    <row r="6" spans="2:11" x14ac:dyDescent="0.3">
      <c r="E6" s="3" t="s">
        <v>5</v>
      </c>
      <c r="F6" s="3">
        <f>F5*C3</f>
        <v>30000</v>
      </c>
      <c r="G6" s="3">
        <f>G5*C3</f>
        <v>45000</v>
      </c>
      <c r="H6" s="3">
        <f>H5*C3</f>
        <v>40000</v>
      </c>
      <c r="I6" s="3">
        <f>I5*C3</f>
        <v>60000</v>
      </c>
      <c r="J6" s="3">
        <f>J5*C3</f>
        <v>50000</v>
      </c>
      <c r="K6" s="3">
        <f>K5*C3</f>
        <v>75000</v>
      </c>
    </row>
    <row r="7" spans="2:11" x14ac:dyDescent="0.3">
      <c r="B7" s="33" t="s">
        <v>36</v>
      </c>
      <c r="C7" s="33"/>
      <c r="E7" s="3" t="s">
        <v>35</v>
      </c>
      <c r="F7" s="3">
        <f>Quantity*C4</f>
        <v>100000</v>
      </c>
      <c r="G7" s="3">
        <f>G4*C4</f>
        <v>150000</v>
      </c>
      <c r="H7" s="3">
        <v>100000</v>
      </c>
      <c r="I7" s="3">
        <v>150000</v>
      </c>
      <c r="J7" s="3">
        <v>100000</v>
      </c>
      <c r="K7" s="3">
        <v>150000</v>
      </c>
    </row>
    <row r="8" spans="2:11" x14ac:dyDescent="0.3">
      <c r="B8" s="3" t="s">
        <v>4</v>
      </c>
      <c r="C8" s="3">
        <v>300</v>
      </c>
      <c r="E8" s="5" t="s">
        <v>8</v>
      </c>
      <c r="F8" s="5">
        <f>F7+F6</f>
        <v>130000</v>
      </c>
      <c r="G8" s="5">
        <f t="shared" ref="G8:K8" si="1">G7+G6</f>
        <v>195000</v>
      </c>
      <c r="H8" s="5">
        <f t="shared" si="1"/>
        <v>140000</v>
      </c>
      <c r="I8" s="5">
        <f t="shared" si="1"/>
        <v>210000</v>
      </c>
      <c r="J8" s="5">
        <f t="shared" si="1"/>
        <v>150000</v>
      </c>
      <c r="K8" s="5">
        <f t="shared" si="1"/>
        <v>225000</v>
      </c>
    </row>
    <row r="9" spans="2:11" ht="15.6" x14ac:dyDescent="0.3">
      <c r="B9" s="3" t="s">
        <v>21</v>
      </c>
      <c r="C9" s="3">
        <v>7500</v>
      </c>
      <c r="E9" s="6" t="s">
        <v>9</v>
      </c>
      <c r="F9" s="6">
        <f>F5-F8</f>
        <v>170000</v>
      </c>
      <c r="G9" s="6">
        <f t="shared" ref="G9:K9" si="2">G5-G8</f>
        <v>255000</v>
      </c>
      <c r="H9" s="6">
        <f t="shared" si="2"/>
        <v>260000</v>
      </c>
      <c r="I9" s="6">
        <f t="shared" si="2"/>
        <v>390000</v>
      </c>
      <c r="J9" s="6">
        <f t="shared" si="2"/>
        <v>350000</v>
      </c>
      <c r="K9" s="6">
        <f t="shared" si="2"/>
        <v>525000</v>
      </c>
    </row>
    <row r="10" spans="2:11" x14ac:dyDescent="0.3">
      <c r="B10" s="5" t="s">
        <v>7</v>
      </c>
      <c r="C10" s="5">
        <f>C8*C9</f>
        <v>2250000</v>
      </c>
    </row>
    <row r="11" spans="2:11" x14ac:dyDescent="0.3">
      <c r="B11" s="3" t="s">
        <v>5</v>
      </c>
      <c r="C11" s="3">
        <f>C10*C3</f>
        <v>225000</v>
      </c>
    </row>
    <row r="12" spans="2:11" x14ac:dyDescent="0.3">
      <c r="B12" s="3" t="s">
        <v>35</v>
      </c>
      <c r="C12" s="3">
        <f>Quantity*C4</f>
        <v>100000</v>
      </c>
    </row>
    <row r="13" spans="2:11" x14ac:dyDescent="0.3">
      <c r="B13" s="5" t="s">
        <v>8</v>
      </c>
      <c r="C13" s="5">
        <f>C12+C11</f>
        <v>325000</v>
      </c>
    </row>
    <row r="14" spans="2:11" ht="16.2" customHeight="1" x14ac:dyDescent="0.3">
      <c r="B14" s="6" t="s">
        <v>9</v>
      </c>
      <c r="C14" s="6">
        <f>C10-C13</f>
        <v>1925000</v>
      </c>
    </row>
  </sheetData>
  <scenarios current="0" show="0" sqref="C14">
    <scenario name="When Qty is 2000" locked="1" count="1" user="admin">
      <inputCells r="C9" val="2000"/>
    </scenario>
    <scenario name="When Qty is 3000" locked="1" count="1" user="admin">
      <inputCells r="C9" val="3000"/>
    </scenario>
    <scenario name="When Qty is 4000" locked="1" count="1" user="admin">
      <inputCells r="C9" val="4000"/>
    </scenario>
  </scenarios>
  <mergeCells count="3">
    <mergeCell ref="B2:C2"/>
    <mergeCell ref="B1:K1"/>
    <mergeCell ref="B7:C7"/>
  </mergeCells>
  <pageMargins left="0.7" right="0.7" top="0.75" bottom="0.75" header="0.3" footer="0.3"/>
  <pageSetup orientation="portrait" r:id="rId1"/>
  <ignoredErrors>
    <ignoredError sqref="G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0AC0-C93D-40A2-8AA2-B81941E9D170}">
  <sheetPr>
    <outlinePr summaryBelow="0"/>
  </sheetPr>
  <dimension ref="B1:H11"/>
  <sheetViews>
    <sheetView showGridLines="0" workbookViewId="0">
      <selection activeCell="C6" sqref="C6"/>
    </sheetView>
  </sheetViews>
  <sheetFormatPr defaultRowHeight="14.4" outlineLevelRow="1" outlineLevelCol="1" x14ac:dyDescent="0.3"/>
  <cols>
    <col min="3" max="3" width="6.109375" bestFit="1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9" t="s">
        <v>14</v>
      </c>
      <c r="C2" s="9"/>
      <c r="D2" s="14"/>
      <c r="E2" s="14"/>
      <c r="F2" s="14"/>
      <c r="G2" s="14"/>
      <c r="H2" s="14"/>
    </row>
    <row r="3" spans="2:8" ht="15.6" collapsed="1" x14ac:dyDescent="0.3">
      <c r="B3" s="8"/>
      <c r="C3" s="8"/>
      <c r="D3" s="15" t="s">
        <v>16</v>
      </c>
      <c r="E3" s="15">
        <v>2000</v>
      </c>
      <c r="F3" s="15">
        <v>5000</v>
      </c>
      <c r="G3" s="15">
        <v>7500</v>
      </c>
      <c r="H3" s="15">
        <v>10000</v>
      </c>
    </row>
    <row r="4" spans="2:8" ht="20.399999999999999" hidden="1" outlineLevel="1" x14ac:dyDescent="0.3">
      <c r="B4" s="11"/>
      <c r="C4" s="11"/>
      <c r="E4" s="17" t="s">
        <v>12</v>
      </c>
      <c r="F4" s="17" t="s">
        <v>13</v>
      </c>
      <c r="G4" s="17" t="s">
        <v>13</v>
      </c>
      <c r="H4" s="17" t="s">
        <v>13</v>
      </c>
    </row>
    <row r="5" spans="2:8" x14ac:dyDescent="0.3">
      <c r="B5" s="12" t="s">
        <v>15</v>
      </c>
      <c r="C5" s="12"/>
      <c r="D5" s="10"/>
      <c r="E5" s="10"/>
      <c r="F5" s="10"/>
      <c r="G5" s="10"/>
      <c r="H5" s="10"/>
    </row>
    <row r="6" spans="2:8" outlineLevel="1" x14ac:dyDescent="0.3">
      <c r="B6" s="11"/>
      <c r="C6" s="11" t="s">
        <v>10</v>
      </c>
      <c r="D6">
        <v>7500</v>
      </c>
      <c r="E6" s="16">
        <v>2000</v>
      </c>
      <c r="F6" s="16">
        <v>5000</v>
      </c>
      <c r="G6" s="16">
        <v>7500</v>
      </c>
      <c r="H6" s="16">
        <v>10000</v>
      </c>
    </row>
    <row r="7" spans="2:8" x14ac:dyDescent="0.3">
      <c r="B7" s="12" t="s">
        <v>17</v>
      </c>
      <c r="C7" s="12"/>
      <c r="D7" s="10"/>
      <c r="E7" s="10"/>
      <c r="F7" s="10"/>
      <c r="G7" s="10"/>
      <c r="H7" s="10"/>
    </row>
    <row r="8" spans="2:8" ht="15" outlineLevel="1" thickBot="1" x14ac:dyDescent="0.35">
      <c r="B8" s="13"/>
      <c r="C8" s="13" t="s">
        <v>11</v>
      </c>
      <c r="D8" s="7">
        <v>1925000</v>
      </c>
      <c r="E8" s="7">
        <v>440000</v>
      </c>
      <c r="F8" s="7">
        <v>1250000</v>
      </c>
      <c r="G8" s="7">
        <v>1925000</v>
      </c>
      <c r="H8" s="7">
        <v>2600000</v>
      </c>
    </row>
    <row r="9" spans="2:8" x14ac:dyDescent="0.3">
      <c r="B9" t="s">
        <v>18</v>
      </c>
    </row>
    <row r="10" spans="2:8" x14ac:dyDescent="0.3">
      <c r="B10" t="s">
        <v>19</v>
      </c>
    </row>
    <row r="11" spans="2:8" x14ac:dyDescent="0.3">
      <c r="B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FF87-0F9F-4EFB-A271-D4BC4876A047}">
  <dimension ref="A1:H27"/>
  <sheetViews>
    <sheetView topLeftCell="A2" workbookViewId="0">
      <selection activeCell="K21" sqref="K21"/>
    </sheetView>
  </sheetViews>
  <sheetFormatPr defaultRowHeight="14.4" x14ac:dyDescent="0.3"/>
  <cols>
    <col min="1" max="1" width="14.88671875" customWidth="1"/>
    <col min="2" max="2" width="15.21875" bestFit="1" customWidth="1"/>
    <col min="3" max="3" width="12.88671875" bestFit="1" customWidth="1"/>
    <col min="4" max="4" width="14.88671875" bestFit="1" customWidth="1"/>
    <col min="5" max="5" width="15.21875" bestFit="1" customWidth="1"/>
    <col min="6" max="8" width="12.88671875" bestFit="1" customWidth="1"/>
  </cols>
  <sheetData>
    <row r="1" spans="1:5" x14ac:dyDescent="0.3">
      <c r="A1" s="32" t="s">
        <v>39</v>
      </c>
      <c r="B1" s="32"/>
      <c r="C1" s="32"/>
      <c r="D1" s="32"/>
    </row>
    <row r="3" spans="1:5" x14ac:dyDescent="0.3">
      <c r="A3" s="37" t="s">
        <v>24</v>
      </c>
      <c r="B3" s="40" t="s">
        <v>44</v>
      </c>
    </row>
    <row r="4" spans="1:5" x14ac:dyDescent="0.3">
      <c r="A4" s="38" t="s">
        <v>22</v>
      </c>
      <c r="B4" s="41">
        <v>20</v>
      </c>
    </row>
    <row r="5" spans="1:5" x14ac:dyDescent="0.3">
      <c r="A5" s="38" t="s">
        <v>40</v>
      </c>
      <c r="B5" s="42">
        <v>7.4999999999999997E-2</v>
      </c>
    </row>
    <row r="6" spans="1:5" x14ac:dyDescent="0.3">
      <c r="A6" s="39" t="s">
        <v>41</v>
      </c>
      <c r="B6" s="43">
        <f>FV(B5/12,B4*12,B3)</f>
        <v>996715.30504479411</v>
      </c>
    </row>
    <row r="9" spans="1:5" ht="15" thickBot="1" x14ac:dyDescent="0.35">
      <c r="A9" s="44" t="s">
        <v>42</v>
      </c>
      <c r="B9" s="44" t="s">
        <v>41</v>
      </c>
      <c r="D9" s="44" t="s">
        <v>43</v>
      </c>
      <c r="E9" s="44" t="s">
        <v>41</v>
      </c>
    </row>
    <row r="10" spans="1:5" x14ac:dyDescent="0.3">
      <c r="A10" s="35"/>
      <c r="B10" s="36">
        <f>B6</f>
        <v>996715.30504479411</v>
      </c>
      <c r="D10" s="35"/>
      <c r="E10" s="36">
        <f>B6</f>
        <v>996715.30504479411</v>
      </c>
    </row>
    <row r="11" spans="1:5" x14ac:dyDescent="0.3">
      <c r="A11" s="18">
        <v>0.06</v>
      </c>
      <c r="B11" s="22">
        <f t="dataTable" ref="B11:B17" dt2D="0" dtr="0" r1="B5" ca="1"/>
        <v>831673.61129063775</v>
      </c>
      <c r="D11" s="3">
        <v>-1500</v>
      </c>
      <c r="E11" s="22">
        <f t="dataTable" ref="E11:E17" dt2D="0" dtr="0" r1="B3" ca="1"/>
        <v>830596.08753732836</v>
      </c>
    </row>
    <row r="12" spans="1:5" x14ac:dyDescent="0.3">
      <c r="A12" s="18">
        <v>6.5000000000000002E-2</v>
      </c>
      <c r="B12" s="22">
        <v>882757.6732437833</v>
      </c>
      <c r="D12" s="3">
        <v>-1600</v>
      </c>
      <c r="E12" s="22">
        <v>885969.16003981698</v>
      </c>
    </row>
    <row r="13" spans="1:5" x14ac:dyDescent="0.3">
      <c r="A13" s="18">
        <v>7.0000000000000007E-2</v>
      </c>
      <c r="B13" s="22">
        <v>937667.98768593033</v>
      </c>
      <c r="D13" s="3">
        <v>-1700</v>
      </c>
      <c r="E13" s="22">
        <v>941342.23254230549</v>
      </c>
    </row>
    <row r="14" spans="1:5" x14ac:dyDescent="0.3">
      <c r="A14" s="18">
        <v>7.4999999999999997E-2</v>
      </c>
      <c r="B14" s="22">
        <v>996715.30504479411</v>
      </c>
      <c r="D14" s="3">
        <v>-1800</v>
      </c>
      <c r="E14" s="22">
        <v>996715.30504479411</v>
      </c>
    </row>
    <row r="15" spans="1:5" x14ac:dyDescent="0.3">
      <c r="A15" s="18">
        <v>0.08</v>
      </c>
      <c r="B15" s="22">
        <v>1060236.7481186229</v>
      </c>
      <c r="D15" s="3">
        <v>-1900</v>
      </c>
      <c r="E15" s="22">
        <v>1052088.3775472827</v>
      </c>
    </row>
    <row r="16" spans="1:5" x14ac:dyDescent="0.3">
      <c r="A16" s="18">
        <v>8.5000000000000006E-2</v>
      </c>
      <c r="B16" s="22">
        <v>1128598.1116275054</v>
      </c>
      <c r="D16" s="3">
        <v>-2000</v>
      </c>
      <c r="E16" s="22">
        <v>1107461.4500497712</v>
      </c>
    </row>
    <row r="17" spans="1:8" x14ac:dyDescent="0.3">
      <c r="A17" s="18">
        <v>0.09</v>
      </c>
      <c r="B17" s="22">
        <v>1202196.3658734346</v>
      </c>
      <c r="D17" s="3">
        <v>-2100</v>
      </c>
      <c r="E17" s="22">
        <v>1162834.5225522597</v>
      </c>
    </row>
    <row r="18" spans="1:8" x14ac:dyDescent="0.3">
      <c r="A18" s="47"/>
      <c r="B18" s="48"/>
      <c r="D18" s="49"/>
      <c r="E18" s="48"/>
    </row>
    <row r="19" spans="1:8" x14ac:dyDescent="0.3">
      <c r="C19" s="50" t="s">
        <v>46</v>
      </c>
      <c r="D19" s="50"/>
      <c r="E19" s="50"/>
      <c r="F19" s="50"/>
      <c r="G19" s="50"/>
      <c r="H19" s="50"/>
    </row>
    <row r="20" spans="1:8" ht="15" thickBot="1" x14ac:dyDescent="0.35">
      <c r="B20" s="46">
        <f>B6</f>
        <v>996715.30504479411</v>
      </c>
      <c r="C20" s="45">
        <v>15</v>
      </c>
      <c r="D20" s="45">
        <v>20</v>
      </c>
      <c r="E20" s="45">
        <v>25</v>
      </c>
      <c r="F20" s="45">
        <v>30</v>
      </c>
      <c r="G20" s="45">
        <v>35</v>
      </c>
      <c r="H20" s="45">
        <v>40</v>
      </c>
    </row>
    <row r="21" spans="1:8" x14ac:dyDescent="0.3">
      <c r="A21" s="51" t="s">
        <v>45</v>
      </c>
      <c r="B21" s="18">
        <v>0.06</v>
      </c>
      <c r="C21" s="21">
        <f t="dataTable" ref="C21:H27" dt2D="1" dtr="1" r1="B4" r2="B5"/>
        <v>523473.68240897259</v>
      </c>
      <c r="D21" s="21">
        <v>831673.61129063775</v>
      </c>
      <c r="E21" s="21">
        <v>1247389.1323783568</v>
      </c>
      <c r="F21" s="21">
        <v>1808127.0764146396</v>
      </c>
      <c r="G21" s="21">
        <v>2564478.5377681619</v>
      </c>
      <c r="H21" s="21">
        <v>3584683.3217957504</v>
      </c>
    </row>
    <row r="22" spans="1:8" x14ac:dyDescent="0.3">
      <c r="A22" s="51"/>
      <c r="B22" s="18">
        <v>6.5000000000000002E-2</v>
      </c>
      <c r="C22" s="21">
        <v>546380.58001988998</v>
      </c>
      <c r="D22" s="21">
        <v>882757.6732437833</v>
      </c>
      <c r="E22" s="21">
        <v>1347905.7452199371</v>
      </c>
      <c r="F22" s="21">
        <v>1991120.5574697175</v>
      </c>
      <c r="G22" s="21">
        <v>2880569.1430348097</v>
      </c>
      <c r="H22" s="21">
        <v>4110514.0561450003</v>
      </c>
    </row>
    <row r="23" spans="1:8" x14ac:dyDescent="0.3">
      <c r="A23" s="51"/>
      <c r="B23" s="18">
        <v>7.0000000000000007E-2</v>
      </c>
      <c r="C23" s="21">
        <v>570532.13409837172</v>
      </c>
      <c r="D23" s="21">
        <v>937667.98768593033</v>
      </c>
      <c r="E23" s="21">
        <v>1458129.0474415966</v>
      </c>
      <c r="F23" s="21">
        <v>2195947.7923966954</v>
      </c>
      <c r="G23" s="21">
        <v>3241898.2822617358</v>
      </c>
      <c r="H23" s="21">
        <v>4724664.1170000425</v>
      </c>
    </row>
    <row r="24" spans="1:8" x14ac:dyDescent="0.3">
      <c r="A24" s="51"/>
      <c r="B24" s="18">
        <v>7.4999999999999997E-2</v>
      </c>
      <c r="C24" s="21">
        <v>596002.09739220841</v>
      </c>
      <c r="D24" s="21">
        <v>996715.30504479411</v>
      </c>
      <c r="E24" s="21">
        <v>1579069.5690488364</v>
      </c>
      <c r="F24" s="21">
        <v>2425401.7645618874</v>
      </c>
      <c r="G24" s="21">
        <v>3655371.6118453788</v>
      </c>
      <c r="H24" s="21">
        <v>5442879.9132511737</v>
      </c>
    </row>
    <row r="25" spans="1:8" x14ac:dyDescent="0.3">
      <c r="A25" s="51"/>
      <c r="B25" s="18">
        <v>0.08</v>
      </c>
      <c r="C25" s="21">
        <v>622868.79890070343</v>
      </c>
      <c r="D25" s="21">
        <v>1060236.7481186229</v>
      </c>
      <c r="E25" s="21">
        <v>1711847.5102096144</v>
      </c>
      <c r="F25" s="21">
        <v>2682647.0075940173</v>
      </c>
      <c r="G25" s="21">
        <v>4128988.4723935262</v>
      </c>
      <c r="H25" s="21">
        <v>6283814.0964637343</v>
      </c>
    </row>
    <row r="26" spans="1:8" x14ac:dyDescent="0.3">
      <c r="A26" s="51"/>
      <c r="B26" s="18">
        <v>8.5000000000000006E-2</v>
      </c>
      <c r="C26" s="21">
        <v>651215.43577944965</v>
      </c>
      <c r="D26" s="21">
        <v>1128598.1116275054</v>
      </c>
      <c r="E26" s="21">
        <v>1857704.9578608826</v>
      </c>
      <c r="F26" s="21">
        <v>2971270.2800209625</v>
      </c>
      <c r="G26" s="21">
        <v>4672019.2623183634</v>
      </c>
      <c r="H26" s="21">
        <v>7269574.1998003591</v>
      </c>
    </row>
    <row r="27" spans="1:8" x14ac:dyDescent="0.3">
      <c r="A27" s="51"/>
      <c r="B27" s="18">
        <v>0.09</v>
      </c>
      <c r="C27" s="21">
        <v>681130.38419494999</v>
      </c>
      <c r="D27" s="21">
        <v>1202196.3658734346</v>
      </c>
      <c r="E27" s="21">
        <v>2018019.4871721235</v>
      </c>
      <c r="F27" s="21">
        <v>3295338.2695297333</v>
      </c>
      <c r="G27" s="21">
        <v>5295212.0524231559</v>
      </c>
      <c r="H27" s="21">
        <v>8426376.4905772544</v>
      </c>
    </row>
  </sheetData>
  <mergeCells count="3">
    <mergeCell ref="A1:D1"/>
    <mergeCell ref="A21:A27"/>
    <mergeCell ref="C19:H19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17B1-D7EB-4118-A1F3-D5EF487013B2}">
  <dimension ref="A1:K22"/>
  <sheetViews>
    <sheetView tabSelected="1" workbookViewId="0">
      <selection activeCell="E23" sqref="E23"/>
    </sheetView>
  </sheetViews>
  <sheetFormatPr defaultRowHeight="14.4" x14ac:dyDescent="0.3"/>
  <cols>
    <col min="1" max="1" width="20.21875" bestFit="1" customWidth="1"/>
    <col min="2" max="3" width="13.44140625" customWidth="1"/>
    <col min="10" max="10" width="20.21875" bestFit="1" customWidth="1"/>
  </cols>
  <sheetData>
    <row r="1" spans="1:11" x14ac:dyDescent="0.3">
      <c r="A1" s="32" t="s">
        <v>25</v>
      </c>
      <c r="B1" s="32"/>
      <c r="C1" s="32"/>
      <c r="D1" s="32"/>
      <c r="E1" s="32"/>
      <c r="F1" s="32"/>
      <c r="G1" s="32"/>
      <c r="J1" s="31" t="s">
        <v>26</v>
      </c>
      <c r="K1" s="31"/>
    </row>
    <row r="2" spans="1:11" x14ac:dyDescent="0.3">
      <c r="A2" s="23" t="s">
        <v>4</v>
      </c>
      <c r="B2" s="3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J2" t="s">
        <v>23</v>
      </c>
      <c r="K2" s="20">
        <v>0.1</v>
      </c>
    </row>
    <row r="3" spans="1:11" x14ac:dyDescent="0.3">
      <c r="A3" s="23" t="s">
        <v>21</v>
      </c>
      <c r="B3" s="3">
        <v>15000</v>
      </c>
      <c r="C3">
        <v>15000</v>
      </c>
      <c r="D3">
        <v>10000</v>
      </c>
      <c r="E3">
        <v>10000</v>
      </c>
      <c r="F3">
        <v>20000</v>
      </c>
      <c r="G3">
        <v>20000</v>
      </c>
    </row>
    <row r="4" spans="1:11" x14ac:dyDescent="0.3">
      <c r="A4" s="24" t="s">
        <v>7</v>
      </c>
      <c r="B4" s="19">
        <f>B2*B3</f>
        <v>666666.6666</v>
      </c>
      <c r="C4" s="19">
        <f t="shared" ref="C4:G4" si="0">C2*C3</f>
        <v>7999999.9995000008</v>
      </c>
      <c r="D4" s="19">
        <f t="shared" si="0"/>
        <v>5000000</v>
      </c>
      <c r="E4" s="19">
        <f t="shared" si="0"/>
        <v>8000000</v>
      </c>
      <c r="F4" s="19">
        <f t="shared" si="0"/>
        <v>5000000</v>
      </c>
      <c r="G4" s="19">
        <f t="shared" si="0"/>
        <v>8000000</v>
      </c>
    </row>
    <row r="5" spans="1:11" x14ac:dyDescent="0.3">
      <c r="A5" s="23" t="s">
        <v>23</v>
      </c>
      <c r="B5" s="3">
        <f>B4*10%</f>
        <v>66666.666660000003</v>
      </c>
      <c r="C5" s="3">
        <f t="shared" ref="C5:G5" si="1">C4*10%</f>
        <v>799999.99995000008</v>
      </c>
      <c r="D5" s="3">
        <f t="shared" si="1"/>
        <v>500000</v>
      </c>
      <c r="E5" s="3">
        <f t="shared" si="1"/>
        <v>800000</v>
      </c>
      <c r="F5" s="3">
        <f t="shared" si="1"/>
        <v>500000</v>
      </c>
      <c r="G5" s="3">
        <f t="shared" si="1"/>
        <v>800000</v>
      </c>
    </row>
    <row r="6" spans="1:11" x14ac:dyDescent="0.3">
      <c r="A6" s="23" t="s">
        <v>6</v>
      </c>
      <c r="B6" s="3">
        <v>100000</v>
      </c>
      <c r="C6" s="3">
        <v>100000</v>
      </c>
      <c r="D6" s="3">
        <v>100000</v>
      </c>
      <c r="E6" s="3">
        <v>100000</v>
      </c>
      <c r="F6" s="3">
        <v>100000</v>
      </c>
      <c r="G6" s="3">
        <v>100000</v>
      </c>
    </row>
    <row r="7" spans="1:11" x14ac:dyDescent="0.3">
      <c r="A7" s="23" t="s">
        <v>8</v>
      </c>
      <c r="B7" s="3">
        <f>B5+B6</f>
        <v>166666.66665999999</v>
      </c>
      <c r="C7" s="3">
        <f t="shared" ref="C7:G7" si="2">C5+C6</f>
        <v>899999.99995000008</v>
      </c>
      <c r="D7" s="3">
        <f t="shared" si="2"/>
        <v>600000</v>
      </c>
      <c r="E7" s="3">
        <f t="shared" si="2"/>
        <v>900000</v>
      </c>
      <c r="F7" s="3">
        <f t="shared" si="2"/>
        <v>600000</v>
      </c>
      <c r="G7" s="3">
        <f t="shared" si="2"/>
        <v>900000</v>
      </c>
    </row>
    <row r="8" spans="1:11" x14ac:dyDescent="0.3">
      <c r="A8" s="25" t="s">
        <v>9</v>
      </c>
      <c r="B8" s="26">
        <f>B4-B7</f>
        <v>499999.99994000001</v>
      </c>
      <c r="C8" s="26">
        <f>C7-C6</f>
        <v>799999.99995000008</v>
      </c>
      <c r="D8" s="26">
        <f t="shared" ref="D8:G8" si="3">D7-D6</f>
        <v>500000</v>
      </c>
      <c r="E8" s="26">
        <f t="shared" si="3"/>
        <v>800000</v>
      </c>
      <c r="F8" s="26">
        <f t="shared" si="3"/>
        <v>500000</v>
      </c>
      <c r="G8" s="26">
        <f t="shared" si="3"/>
        <v>800000</v>
      </c>
    </row>
    <row r="11" spans="1:11" x14ac:dyDescent="0.3">
      <c r="A11" s="34" t="s">
        <v>37</v>
      </c>
      <c r="B11" s="34"/>
    </row>
    <row r="12" spans="1:11" x14ac:dyDescent="0.3">
      <c r="A12" s="29" t="s">
        <v>4</v>
      </c>
      <c r="B12" s="29">
        <v>14.814814814814815</v>
      </c>
    </row>
    <row r="13" spans="1:11" x14ac:dyDescent="0.3">
      <c r="A13" s="28" t="s">
        <v>21</v>
      </c>
      <c r="B13" s="28">
        <v>15000</v>
      </c>
    </row>
    <row r="14" spans="1:11" x14ac:dyDescent="0.3">
      <c r="A14" s="27" t="s">
        <v>7</v>
      </c>
      <c r="B14" s="27">
        <f>B12*B13</f>
        <v>222222.22222222222</v>
      </c>
    </row>
    <row r="15" spans="1:11" x14ac:dyDescent="0.3">
      <c r="A15" s="28" t="s">
        <v>23</v>
      </c>
      <c r="B15" s="28">
        <f>B14*10%</f>
        <v>22222.222222222223</v>
      </c>
    </row>
    <row r="16" spans="1:11" x14ac:dyDescent="0.3">
      <c r="A16" s="30" t="s">
        <v>6</v>
      </c>
      <c r="B16" s="30">
        <v>100000</v>
      </c>
    </row>
    <row r="17" spans="1:2" x14ac:dyDescent="0.3">
      <c r="A17" s="28" t="s">
        <v>8</v>
      </c>
      <c r="B17" s="28">
        <f>B15+B16</f>
        <v>122222.22222222222</v>
      </c>
    </row>
    <row r="18" spans="1:2" x14ac:dyDescent="0.3">
      <c r="A18" s="27" t="s">
        <v>9</v>
      </c>
      <c r="B18" s="27">
        <f>B14-B17</f>
        <v>100000</v>
      </c>
    </row>
    <row r="22" spans="1:2" x14ac:dyDescent="0.3">
      <c r="A22" t="s">
        <v>38</v>
      </c>
    </row>
  </sheetData>
  <mergeCells count="3">
    <mergeCell ref="A1:G1"/>
    <mergeCell ref="J1:K1"/>
    <mergeCell ref="A11:B1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79FCE-783F-409A-9C66-CF09678D67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Sheet2</vt:lpstr>
      <vt:lpstr>Moving Average</vt:lpstr>
      <vt:lpstr>Profit Analysis Model</vt:lpstr>
      <vt:lpstr>Profit Scenario - Quantity</vt:lpstr>
      <vt:lpstr>Investment Growth Modeling</vt:lpstr>
      <vt:lpstr>Cost Estimation Model</vt:lpstr>
      <vt:lpstr>Profit</vt:lpstr>
      <vt:lpstr>Quantity</vt:lpstr>
    </vt:vector>
  </TitlesOfParts>
  <Company>Pagos,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burhan</dc:creator>
  <cp:lastModifiedBy>Srajankumar Angadi</cp:lastModifiedBy>
  <dcterms:created xsi:type="dcterms:W3CDTF">2018-10-04T05:31:03Z</dcterms:created>
  <dcterms:modified xsi:type="dcterms:W3CDTF">2026-05-21T18:49:48Z</dcterms:modified>
</cp:coreProperties>
</file>