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pu\Desktop\KDDM\Homework 5\"/>
    </mc:Choice>
  </mc:AlternateContent>
  <xr:revisionPtr revIDLastSave="0" documentId="13_ncr:1_{E87A8E0B-146D-4166-8CB3-461D29AB7C42}" xr6:coauthVersionLast="32" xr6:coauthVersionMax="32" xr10:uidLastSave="{00000000-0000-0000-0000-000000000000}"/>
  <bookViews>
    <workbookView xWindow="0" yWindow="0" windowWidth="23040" windowHeight="848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O23" i="1" l="1"/>
  <c r="M23" i="1"/>
  <c r="K23" i="1"/>
  <c r="I23" i="1"/>
  <c r="O15" i="1"/>
  <c r="O14" i="1"/>
  <c r="O12" i="1"/>
  <c r="M15" i="1"/>
  <c r="K13" i="1"/>
  <c r="I14" i="1"/>
  <c r="I13" i="1"/>
  <c r="O3" i="1"/>
  <c r="I5" i="1"/>
  <c r="I4" i="1"/>
  <c r="O22" i="1"/>
  <c r="M22" i="1"/>
  <c r="K22" i="1"/>
  <c r="I22" i="1"/>
  <c r="O5" i="1"/>
  <c r="M5" i="1"/>
  <c r="K5" i="1"/>
  <c r="O4" i="1"/>
  <c r="M4" i="1"/>
  <c r="K4" i="1"/>
  <c r="M3" i="1"/>
  <c r="K3" i="1"/>
  <c r="I3" i="1"/>
  <c r="K15" i="1"/>
  <c r="I15" i="1"/>
  <c r="K14" i="1"/>
  <c r="M14" i="1"/>
  <c r="O13" i="1"/>
  <c r="M13" i="1"/>
  <c r="M12" i="1"/>
  <c r="K12" i="1"/>
  <c r="I12" i="1"/>
  <c r="J5" i="1" l="1"/>
  <c r="P3" i="1"/>
  <c r="R23" i="1" l="1"/>
  <c r="R22" i="1"/>
  <c r="P23" i="1"/>
  <c r="J4" i="1"/>
  <c r="N23" i="1"/>
  <c r="L23" i="1"/>
  <c r="J23" i="1"/>
  <c r="N22" i="1"/>
  <c r="L22" i="1"/>
  <c r="J22" i="1"/>
  <c r="R15" i="1"/>
  <c r="P15" i="1"/>
  <c r="N15" i="1"/>
  <c r="L15" i="1"/>
  <c r="J15" i="1"/>
  <c r="R14" i="1"/>
  <c r="P14" i="1"/>
  <c r="N14" i="1"/>
  <c r="L14" i="1"/>
  <c r="J14" i="1"/>
  <c r="R13" i="1"/>
  <c r="P13" i="1"/>
  <c r="N13" i="1"/>
  <c r="L13" i="1"/>
  <c r="J13" i="1"/>
  <c r="R12" i="1"/>
  <c r="N12" i="1"/>
  <c r="L12" i="1"/>
  <c r="J12" i="1"/>
  <c r="R5" i="1"/>
  <c r="P5" i="1"/>
  <c r="N5" i="1"/>
  <c r="L5" i="1"/>
  <c r="R4" i="1"/>
  <c r="P4" i="1"/>
  <c r="N4" i="1"/>
  <c r="L4" i="1"/>
  <c r="R3" i="1"/>
  <c r="N3" i="1"/>
  <c r="L3" i="1"/>
  <c r="J3" i="1"/>
  <c r="B24" i="1"/>
  <c r="C24" i="1" s="1"/>
  <c r="B23" i="1"/>
  <c r="C23" i="1" s="1"/>
  <c r="B22" i="1"/>
  <c r="C22" i="1" s="1"/>
  <c r="B21" i="1"/>
  <c r="C21" i="1" s="1"/>
  <c r="R16" i="1" l="1"/>
  <c r="Q14" i="1"/>
  <c r="S14" i="1" s="1"/>
  <c r="Q4" i="1"/>
  <c r="S4" i="1" s="1"/>
  <c r="R6" i="1"/>
  <c r="Q5" i="1"/>
  <c r="S5" i="1" s="1"/>
  <c r="Q15" i="1"/>
  <c r="S15" i="1" s="1"/>
  <c r="R24" i="1"/>
  <c r="Q12" i="1"/>
  <c r="S12" i="1" s="1"/>
  <c r="Q23" i="1"/>
  <c r="S23" i="1" s="1"/>
  <c r="Q22" i="1"/>
  <c r="S22" i="1" s="1"/>
  <c r="Q13" i="1"/>
  <c r="S13" i="1" s="1"/>
  <c r="Q3" i="1"/>
  <c r="S3" i="1" s="1"/>
  <c r="C25" i="1"/>
  <c r="S6" i="1" l="1"/>
  <c r="K7" i="1" s="1"/>
  <c r="S16" i="1"/>
  <c r="K17" i="1" s="1"/>
  <c r="S24" i="1"/>
  <c r="K25" i="1" s="1"/>
</calcChain>
</file>

<file path=xl/sharedStrings.xml><?xml version="1.0" encoding="utf-8"?>
<sst xmlns="http://schemas.openxmlformats.org/spreadsheetml/2006/main" count="92" uniqueCount="30">
  <si>
    <t>Occupation</t>
  </si>
  <si>
    <t>Gender</t>
  </si>
  <si>
    <t>Service</t>
  </si>
  <si>
    <t>Female</t>
  </si>
  <si>
    <t>Male</t>
  </si>
  <si>
    <t>Management</t>
  </si>
  <si>
    <t>Sales</t>
  </si>
  <si>
    <t>Staff</t>
  </si>
  <si>
    <t>&lt;=50</t>
  </si>
  <si>
    <t>&lt;=30</t>
  </si>
  <si>
    <t>&lt;=40</t>
  </si>
  <si>
    <t>Level 3</t>
  </si>
  <si>
    <t>Level 1</t>
  </si>
  <si>
    <t>Level 2</t>
  </si>
  <si>
    <t>Level 4</t>
  </si>
  <si>
    <t>Age</t>
  </si>
  <si>
    <t>Age Level</t>
  </si>
  <si>
    <t>Salary</t>
  </si>
  <si>
    <t>Salary Level</t>
  </si>
  <si>
    <t>ENTROPY</t>
  </si>
  <si>
    <t>-  (Pj* log(Pj)</t>
  </si>
  <si>
    <t>Row Total</t>
  </si>
  <si>
    <t>Percent</t>
  </si>
  <si>
    <t xml:space="preserve">Pct * Row total </t>
  </si>
  <si>
    <t>Age levels</t>
  </si>
  <si>
    <t xml:space="preserve">Total  </t>
  </si>
  <si>
    <t>Net Gain</t>
  </si>
  <si>
    <t xml:space="preserve">Management </t>
  </si>
  <si>
    <t>Sourabh Rajput</t>
  </si>
  <si>
    <t>CS 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</si>
</sst>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6" xfId="0" applyFont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164" fontId="0" fillId="0" borderId="14" xfId="0" applyNumberFormat="1" applyBorder="1" applyAlignment="1">
      <alignment horizontal="center"/>
    </xf>
    <xf numFmtId="0" fontId="0" fillId="0" borderId="6" xfId="0" applyBorder="1"/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/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Fill="1" applyBorder="1"/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4" borderId="22" xfId="0" applyNumberFormat="1" applyFill="1" applyBorder="1" applyAlignment="1">
      <alignment horizontal="center"/>
    </xf>
    <xf numFmtId="0" fontId="0" fillId="0" borderId="23" xfId="0" applyBorder="1"/>
    <xf numFmtId="0" fontId="0" fillId="0" borderId="19" xfId="0" applyBorder="1" applyAlignment="1">
      <alignment horizontal="center"/>
    </xf>
    <xf numFmtId="164" fontId="0" fillId="2" borderId="24" xfId="0" applyNumberFormat="1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0" fontId="0" fillId="2" borderId="19" xfId="0" applyFill="1" applyBorder="1"/>
    <xf numFmtId="164" fontId="0" fillId="2" borderId="26" xfId="0" quotePrefix="1" applyNumberFormat="1" applyFill="1" applyBorder="1"/>
    <xf numFmtId="0" fontId="0" fillId="3" borderId="27" xfId="0" quotePrefix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Border="1"/>
    <xf numFmtId="164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F18" totalsRowShown="0">
  <autoFilter ref="A7:F18" xr:uid="{00000000-0009-0000-0100-000001000000}"/>
  <tableColumns count="6">
    <tableColumn id="1" xr3:uid="{00000000-0010-0000-0000-000001000000}" name="Occupation"/>
    <tableColumn id="2" xr3:uid="{00000000-0010-0000-0000-000002000000}" name="Gender"/>
    <tableColumn id="5" xr3:uid="{00000000-0010-0000-0000-000005000000}" name="Age"/>
    <tableColumn id="3" xr3:uid="{00000000-0010-0000-0000-000003000000}" name="Age Level"/>
    <tableColumn id="6" xr3:uid="{00000000-0010-0000-0000-000006000000}" name="Salary"/>
    <tableColumn id="4" xr3:uid="{00000000-0010-0000-0000-000004000000}" name="Salary Level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/>
  </sheetViews>
  <sheetFormatPr defaultRowHeight="14.4" x14ac:dyDescent="0.3"/>
  <cols>
    <col min="1" max="1" width="13" customWidth="1"/>
    <col min="2" max="2" width="10.109375" customWidth="1"/>
    <col min="3" max="3" width="12.88671875" customWidth="1"/>
    <col min="4" max="4" width="11.33203125" customWidth="1"/>
    <col min="5" max="5" width="13.77734375" customWidth="1"/>
    <col min="6" max="6" width="13.109375" customWidth="1"/>
    <col min="7" max="7" width="15.88671875" customWidth="1"/>
    <col min="9" max="9" width="16.21875" customWidth="1"/>
    <col min="12" max="12" width="16" customWidth="1"/>
  </cols>
  <sheetData>
    <row r="1" spans="1:19" x14ac:dyDescent="0.3">
      <c r="A1" t="s">
        <v>28</v>
      </c>
      <c r="H1" s="4"/>
      <c r="I1" s="5"/>
      <c r="J1" s="6" t="s">
        <v>20</v>
      </c>
      <c r="K1" s="5"/>
      <c r="L1" s="6" t="s">
        <v>20</v>
      </c>
      <c r="M1" s="5"/>
      <c r="N1" s="6" t="s">
        <v>20</v>
      </c>
      <c r="O1" s="5"/>
      <c r="P1" s="6" t="s">
        <v>20</v>
      </c>
      <c r="Q1" s="7" t="s">
        <v>21</v>
      </c>
      <c r="R1" s="8" t="s">
        <v>22</v>
      </c>
      <c r="S1" s="9" t="s">
        <v>23</v>
      </c>
    </row>
    <row r="2" spans="1:19" ht="15" thickBot="1" x14ac:dyDescent="0.35">
      <c r="A2" t="s">
        <v>29</v>
      </c>
      <c r="H2" s="10" t="s">
        <v>24</v>
      </c>
      <c r="I2" s="11">
        <v>1</v>
      </c>
      <c r="J2" s="12">
        <v>1</v>
      </c>
      <c r="K2" s="11">
        <v>2</v>
      </c>
      <c r="L2" s="12">
        <v>2</v>
      </c>
      <c r="M2" s="11">
        <v>3</v>
      </c>
      <c r="N2" s="12">
        <v>3</v>
      </c>
      <c r="O2" s="11">
        <v>4</v>
      </c>
      <c r="P2" s="12">
        <v>4</v>
      </c>
      <c r="Q2" s="13"/>
      <c r="R2" s="13"/>
      <c r="S2" s="14"/>
    </row>
    <row r="3" spans="1:19" ht="15" thickBot="1" x14ac:dyDescent="0.35">
      <c r="A3">
        <v>10431188</v>
      </c>
      <c r="H3" s="15" t="s">
        <v>9</v>
      </c>
      <c r="I3" s="16">
        <f>2/5</f>
        <v>0.4</v>
      </c>
      <c r="J3" s="17">
        <f>-I3*LOG(I3,2)</f>
        <v>0.52877123795494485</v>
      </c>
      <c r="K3" s="16">
        <f>1/5</f>
        <v>0.2</v>
      </c>
      <c r="L3" s="17">
        <f>-K3*LOG(K3,2)</f>
        <v>0.46438561897747244</v>
      </c>
      <c r="M3" s="16">
        <f>2/5</f>
        <v>0.4</v>
      </c>
      <c r="N3" s="17">
        <f>-M3*LOG(M3,2)</f>
        <v>0.52877123795494485</v>
      </c>
      <c r="O3" s="16">
        <f>0/5</f>
        <v>0</v>
      </c>
      <c r="P3" s="18">
        <f>0</f>
        <v>0</v>
      </c>
      <c r="Q3" s="19">
        <f>J3+L3+N3+P3</f>
        <v>1.5219280948873621</v>
      </c>
      <c r="R3" s="20">
        <f>5/11</f>
        <v>0.45454545454545453</v>
      </c>
      <c r="S3" s="17">
        <f>Q3*R3</f>
        <v>0.69178549767607367</v>
      </c>
    </row>
    <row r="4" spans="1:19" ht="15" thickBot="1" x14ac:dyDescent="0.35">
      <c r="H4" s="15" t="s">
        <v>10</v>
      </c>
      <c r="I4" s="19">
        <f>0/6</f>
        <v>0</v>
      </c>
      <c r="J4" s="21">
        <f>0</f>
        <v>0</v>
      </c>
      <c r="K4" s="19">
        <f>1/3</f>
        <v>0.33333333333333331</v>
      </c>
      <c r="L4" s="21">
        <f>-K4*LOG(K4,2)</f>
        <v>0.52832083357371873</v>
      </c>
      <c r="M4" s="19">
        <f>1/3</f>
        <v>0.33333333333333331</v>
      </c>
      <c r="N4" s="21">
        <f>-M4*LOG(M4,2)</f>
        <v>0.52832083357371873</v>
      </c>
      <c r="O4" s="19">
        <f>1/3</f>
        <v>0.33333333333333331</v>
      </c>
      <c r="P4" s="22">
        <f>-O4*LOG(O4,2)</f>
        <v>0.52832083357371873</v>
      </c>
      <c r="Q4" s="19">
        <f>J4+L4+N4+P4</f>
        <v>1.5849625007211561</v>
      </c>
      <c r="R4" s="23">
        <f>3/11</f>
        <v>0.27272727272727271</v>
      </c>
      <c r="S4" s="17">
        <f>Q4*R4</f>
        <v>0.43226250019667889</v>
      </c>
    </row>
    <row r="5" spans="1:19" ht="15" thickBot="1" x14ac:dyDescent="0.35">
      <c r="H5" s="24" t="s">
        <v>8</v>
      </c>
      <c r="I5" s="25">
        <f>0/6</f>
        <v>0</v>
      </c>
      <c r="J5" s="26">
        <f>0</f>
        <v>0</v>
      </c>
      <c r="K5" s="25">
        <f>1/3</f>
        <v>0.33333333333333331</v>
      </c>
      <c r="L5" s="26">
        <f>-K5*LOG(K5,2)</f>
        <v>0.52832083357371873</v>
      </c>
      <c r="M5" s="25">
        <f>1/3</f>
        <v>0.33333333333333331</v>
      </c>
      <c r="N5" s="26">
        <f>-M5*LOG(M5,2)</f>
        <v>0.52832083357371873</v>
      </c>
      <c r="O5" s="25">
        <f>1/3</f>
        <v>0.33333333333333331</v>
      </c>
      <c r="P5" s="27">
        <f>-O5*LOG(O5,2)</f>
        <v>0.52832083357371873</v>
      </c>
      <c r="Q5" s="28">
        <f>J5+L5+N5+P5</f>
        <v>1.5849625007211561</v>
      </c>
      <c r="R5" s="29">
        <f>3/11</f>
        <v>0.27272727272727271</v>
      </c>
      <c r="S5" s="30">
        <f>Q5*R5</f>
        <v>0.43226250019667889</v>
      </c>
    </row>
    <row r="6" spans="1:19" ht="15" thickBot="1" x14ac:dyDescent="0.35">
      <c r="H6" s="31" t="s">
        <v>25</v>
      </c>
      <c r="I6" s="32"/>
      <c r="J6" s="33"/>
      <c r="K6" s="34"/>
      <c r="L6" s="33"/>
      <c r="M6" s="32"/>
      <c r="N6" s="35"/>
      <c r="O6" s="36"/>
      <c r="P6" s="37"/>
      <c r="Q6" s="38"/>
      <c r="R6" s="39">
        <f>SUM(R3:R5)</f>
        <v>1</v>
      </c>
      <c r="S6" s="40">
        <f>SUM(S3:S5)</f>
        <v>1.5563104980694313</v>
      </c>
    </row>
    <row r="7" spans="1:19" ht="15" thickBot="1" x14ac:dyDescent="0.35">
      <c r="A7" t="s">
        <v>0</v>
      </c>
      <c r="B7" t="s">
        <v>1</v>
      </c>
      <c r="C7" t="s">
        <v>15</v>
      </c>
      <c r="D7" t="s">
        <v>16</v>
      </c>
      <c r="E7" t="s">
        <v>17</v>
      </c>
      <c r="F7" t="s">
        <v>18</v>
      </c>
      <c r="H7" s="41" t="s">
        <v>26</v>
      </c>
      <c r="I7" s="34"/>
      <c r="J7" s="34"/>
      <c r="K7" s="42">
        <f>C25-S6</f>
        <v>0.37994952946209604</v>
      </c>
      <c r="L7" s="34"/>
      <c r="M7" s="34"/>
      <c r="N7" s="34"/>
      <c r="O7" s="34"/>
      <c r="P7" s="34"/>
      <c r="Q7" s="34"/>
      <c r="R7" s="34"/>
      <c r="S7" s="33"/>
    </row>
    <row r="8" spans="1:19" x14ac:dyDescent="0.3">
      <c r="A8" t="s">
        <v>2</v>
      </c>
      <c r="B8" t="s">
        <v>3</v>
      </c>
      <c r="C8">
        <v>45</v>
      </c>
      <c r="D8" t="s">
        <v>8</v>
      </c>
      <c r="E8" s="1">
        <v>48000</v>
      </c>
      <c r="F8" t="s">
        <v>11</v>
      </c>
    </row>
    <row r="9" spans="1:19" ht="15" thickBot="1" x14ac:dyDescent="0.35">
      <c r="A9" t="s">
        <v>2</v>
      </c>
      <c r="B9" t="s">
        <v>4</v>
      </c>
      <c r="C9">
        <v>25</v>
      </c>
      <c r="D9" t="s">
        <v>9</v>
      </c>
      <c r="E9" s="1">
        <v>25000</v>
      </c>
      <c r="F9" t="s">
        <v>12</v>
      </c>
    </row>
    <row r="10" spans="1:19" x14ac:dyDescent="0.3">
      <c r="A10" t="s">
        <v>2</v>
      </c>
      <c r="B10" t="s">
        <v>4</v>
      </c>
      <c r="C10">
        <v>33</v>
      </c>
      <c r="D10" t="s">
        <v>10</v>
      </c>
      <c r="E10" s="1">
        <v>35000</v>
      </c>
      <c r="F10" t="s">
        <v>13</v>
      </c>
      <c r="H10" s="4"/>
      <c r="I10" s="5"/>
      <c r="J10" s="43" t="s">
        <v>20</v>
      </c>
      <c r="K10" s="5"/>
      <c r="L10" s="6" t="s">
        <v>20</v>
      </c>
      <c r="M10" s="5"/>
      <c r="N10" s="6" t="s">
        <v>20</v>
      </c>
      <c r="O10" s="5"/>
      <c r="P10" s="6" t="s">
        <v>20</v>
      </c>
      <c r="Q10" s="7" t="s">
        <v>21</v>
      </c>
      <c r="R10" s="8" t="s">
        <v>22</v>
      </c>
      <c r="S10" s="9" t="s">
        <v>23</v>
      </c>
    </row>
    <row r="11" spans="1:19" ht="15" thickBot="1" x14ac:dyDescent="0.35">
      <c r="A11" t="s">
        <v>5</v>
      </c>
      <c r="B11" t="s">
        <v>4</v>
      </c>
      <c r="C11">
        <v>25</v>
      </c>
      <c r="D11" t="s">
        <v>9</v>
      </c>
      <c r="E11" s="1">
        <v>45000</v>
      </c>
      <c r="F11" t="s">
        <v>11</v>
      </c>
      <c r="H11" s="10" t="s">
        <v>0</v>
      </c>
      <c r="I11" s="11">
        <v>1</v>
      </c>
      <c r="J11" s="44">
        <v>1</v>
      </c>
      <c r="K11" s="11">
        <v>2</v>
      </c>
      <c r="L11" s="12">
        <v>2</v>
      </c>
      <c r="M11" s="11">
        <v>3</v>
      </c>
      <c r="N11" s="12">
        <v>3</v>
      </c>
      <c r="O11" s="11">
        <v>4</v>
      </c>
      <c r="P11" s="12">
        <v>4</v>
      </c>
      <c r="Q11" s="13"/>
      <c r="R11" s="13"/>
      <c r="S11" s="14"/>
    </row>
    <row r="12" spans="1:19" ht="15" thickBot="1" x14ac:dyDescent="0.35">
      <c r="A12" t="s">
        <v>5</v>
      </c>
      <c r="B12" t="s">
        <v>3</v>
      </c>
      <c r="C12">
        <v>35</v>
      </c>
      <c r="D12" t="s">
        <v>10</v>
      </c>
      <c r="E12" s="1">
        <v>65000</v>
      </c>
      <c r="F12" t="s">
        <v>14</v>
      </c>
      <c r="H12" s="15" t="s">
        <v>2</v>
      </c>
      <c r="I12" s="16">
        <f>1/3</f>
        <v>0.33333333333333331</v>
      </c>
      <c r="J12" s="17">
        <f>-I12*LOG(I12,2)</f>
        <v>0.52832083357371873</v>
      </c>
      <c r="K12" s="16">
        <f>1/3</f>
        <v>0.33333333333333331</v>
      </c>
      <c r="L12" s="17">
        <f>-K12*LOG(K12,2)</f>
        <v>0.52832083357371873</v>
      </c>
      <c r="M12" s="16">
        <f>1/3</f>
        <v>0.33333333333333331</v>
      </c>
      <c r="N12" s="17">
        <f>-M12*LOG(M12,2)</f>
        <v>0.52832083357371873</v>
      </c>
      <c r="O12" s="16">
        <f>0/3</f>
        <v>0</v>
      </c>
      <c r="P12" s="18">
        <v>0</v>
      </c>
      <c r="Q12" s="19">
        <f>J12+L12+N12+P12</f>
        <v>1.5849625007211561</v>
      </c>
      <c r="R12" s="20">
        <f>3/11</f>
        <v>0.27272727272727271</v>
      </c>
      <c r="S12" s="17">
        <f>Q12*R12</f>
        <v>0.43226250019667889</v>
      </c>
    </row>
    <row r="13" spans="1:19" ht="15" thickBot="1" x14ac:dyDescent="0.35">
      <c r="A13" t="s">
        <v>5</v>
      </c>
      <c r="B13" t="s">
        <v>4</v>
      </c>
      <c r="C13">
        <v>26</v>
      </c>
      <c r="D13" t="s">
        <v>9</v>
      </c>
      <c r="E13" s="1">
        <v>45000</v>
      </c>
      <c r="F13" t="s">
        <v>11</v>
      </c>
      <c r="H13" s="15" t="s">
        <v>27</v>
      </c>
      <c r="I13" s="19">
        <f>0/4</f>
        <v>0</v>
      </c>
      <c r="J13" s="17">
        <f>0</f>
        <v>0</v>
      </c>
      <c r="K13" s="19">
        <f>0/4</f>
        <v>0</v>
      </c>
      <c r="L13" s="21">
        <f>0</f>
        <v>0</v>
      </c>
      <c r="M13" s="19">
        <f>2/4</f>
        <v>0.5</v>
      </c>
      <c r="N13" s="21">
        <f>-M13*LOG(M13,2)</f>
        <v>0.5</v>
      </c>
      <c r="O13" s="19">
        <f>2/4</f>
        <v>0.5</v>
      </c>
      <c r="P13" s="22">
        <f>-O13*LOG(O13,2)</f>
        <v>0.5</v>
      </c>
      <c r="Q13" s="19">
        <f>J13+L13+N13+P13</f>
        <v>1</v>
      </c>
      <c r="R13" s="23">
        <f>4/11</f>
        <v>0.36363636363636365</v>
      </c>
      <c r="S13" s="17">
        <f>Q13*R13</f>
        <v>0.36363636363636365</v>
      </c>
    </row>
    <row r="14" spans="1:19" ht="15" thickBot="1" x14ac:dyDescent="0.35">
      <c r="A14" t="s">
        <v>5</v>
      </c>
      <c r="B14" t="s">
        <v>3</v>
      </c>
      <c r="C14">
        <v>45</v>
      </c>
      <c r="D14" t="s">
        <v>8</v>
      </c>
      <c r="E14" s="1">
        <v>70000</v>
      </c>
      <c r="F14" t="s">
        <v>14</v>
      </c>
      <c r="H14" s="15" t="s">
        <v>6</v>
      </c>
      <c r="I14" s="28">
        <f>0/2</f>
        <v>0</v>
      </c>
      <c r="J14" s="17">
        <f>0</f>
        <v>0</v>
      </c>
      <c r="K14" s="28">
        <f>1/2</f>
        <v>0.5</v>
      </c>
      <c r="L14" s="45">
        <f>-K14*LOG(K14,2)</f>
        <v>0.5</v>
      </c>
      <c r="M14" s="28">
        <f>1/2</f>
        <v>0.5</v>
      </c>
      <c r="N14" s="45">
        <f>-M14*LOG(M14,2)</f>
        <v>0.5</v>
      </c>
      <c r="O14" s="28">
        <f>0/2</f>
        <v>0</v>
      </c>
      <c r="P14" s="46">
        <f>0</f>
        <v>0</v>
      </c>
      <c r="Q14" s="19">
        <f>J14+L14+N14+P14</f>
        <v>1</v>
      </c>
      <c r="R14" s="23">
        <f>2/11</f>
        <v>0.18181818181818182</v>
      </c>
      <c r="S14" s="17">
        <f t="shared" ref="S14:S15" si="0">Q14*R14</f>
        <v>0.18181818181818182</v>
      </c>
    </row>
    <row r="15" spans="1:19" ht="15" thickBot="1" x14ac:dyDescent="0.35">
      <c r="A15" t="s">
        <v>6</v>
      </c>
      <c r="B15" t="s">
        <v>3</v>
      </c>
      <c r="C15">
        <v>40</v>
      </c>
      <c r="D15" t="s">
        <v>10</v>
      </c>
      <c r="E15" s="1">
        <v>50000</v>
      </c>
      <c r="F15" t="s">
        <v>11</v>
      </c>
      <c r="H15" s="24" t="s">
        <v>7</v>
      </c>
      <c r="I15" s="25">
        <f>1/2</f>
        <v>0.5</v>
      </c>
      <c r="J15" s="17">
        <f t="shared" ref="J15" si="1">-I15*LOG(I15,2)</f>
        <v>0.5</v>
      </c>
      <c r="K15" s="25">
        <f>1/2</f>
        <v>0.5</v>
      </c>
      <c r="L15" s="26">
        <f>-K15*LOG(K15,2)</f>
        <v>0.5</v>
      </c>
      <c r="M15" s="25">
        <f>0/2</f>
        <v>0</v>
      </c>
      <c r="N15" s="26">
        <f>0</f>
        <v>0</v>
      </c>
      <c r="O15" s="25">
        <f>0/2</f>
        <v>0</v>
      </c>
      <c r="P15" s="27">
        <f>0</f>
        <v>0</v>
      </c>
      <c r="Q15" s="28">
        <f>J15+L15+N15+P15</f>
        <v>1</v>
      </c>
      <c r="R15" s="29">
        <f>2/11</f>
        <v>0.18181818181818182</v>
      </c>
      <c r="S15" s="17">
        <f t="shared" si="0"/>
        <v>0.18181818181818182</v>
      </c>
    </row>
    <row r="16" spans="1:19" ht="15" thickBot="1" x14ac:dyDescent="0.35">
      <c r="A16" t="s">
        <v>6</v>
      </c>
      <c r="B16" t="s">
        <v>4</v>
      </c>
      <c r="C16">
        <v>30</v>
      </c>
      <c r="D16" t="s">
        <v>9</v>
      </c>
      <c r="E16" s="1">
        <v>40000</v>
      </c>
      <c r="F16" t="s">
        <v>13</v>
      </c>
      <c r="H16" s="31" t="s">
        <v>25</v>
      </c>
      <c r="I16" s="32"/>
      <c r="J16" s="33"/>
      <c r="K16" s="32"/>
      <c r="L16" s="33"/>
      <c r="M16" s="34"/>
      <c r="N16" s="47"/>
      <c r="O16" s="36"/>
      <c r="P16" s="37"/>
      <c r="Q16" s="38"/>
      <c r="R16" s="39">
        <f>SUM(R12:R15)</f>
        <v>1</v>
      </c>
      <c r="S16" s="40">
        <f>SUM(S12:S15)</f>
        <v>1.1595352274694062</v>
      </c>
    </row>
    <row r="17" spans="1:19" ht="15" thickBot="1" x14ac:dyDescent="0.35">
      <c r="A17" t="s">
        <v>7</v>
      </c>
      <c r="B17" t="s">
        <v>3</v>
      </c>
      <c r="C17">
        <v>50</v>
      </c>
      <c r="D17" t="s">
        <v>8</v>
      </c>
      <c r="E17" s="1">
        <v>40000</v>
      </c>
      <c r="F17" t="s">
        <v>13</v>
      </c>
      <c r="H17" s="41" t="s">
        <v>26</v>
      </c>
      <c r="I17" s="34"/>
      <c r="J17" s="34"/>
      <c r="K17" s="42">
        <f>C25-S16</f>
        <v>0.77672480006212119</v>
      </c>
      <c r="L17" s="34"/>
      <c r="M17" s="34"/>
      <c r="N17" s="34"/>
      <c r="O17" s="34"/>
      <c r="P17" s="34"/>
      <c r="Q17" s="34"/>
      <c r="R17" s="34"/>
      <c r="S17" s="33"/>
    </row>
    <row r="18" spans="1:19" x14ac:dyDescent="0.3">
      <c r="A18" t="s">
        <v>7</v>
      </c>
      <c r="B18" t="s">
        <v>4</v>
      </c>
      <c r="C18">
        <v>25</v>
      </c>
      <c r="D18" t="s">
        <v>9</v>
      </c>
      <c r="E18" s="1">
        <v>25000</v>
      </c>
      <c r="F18" t="s">
        <v>12</v>
      </c>
    </row>
    <row r="19" spans="1:19" ht="15" thickBot="1" x14ac:dyDescent="0.35"/>
    <row r="20" spans="1:19" x14ac:dyDescent="0.3">
      <c r="H20" s="4"/>
      <c r="I20" s="5"/>
      <c r="J20" s="6" t="s">
        <v>20</v>
      </c>
      <c r="K20" s="5"/>
      <c r="L20" s="6" t="s">
        <v>20</v>
      </c>
      <c r="M20" s="5"/>
      <c r="N20" s="6" t="s">
        <v>20</v>
      </c>
      <c r="O20" s="5"/>
      <c r="P20" s="6" t="s">
        <v>20</v>
      </c>
      <c r="Q20" s="7" t="s">
        <v>21</v>
      </c>
      <c r="R20" s="8" t="s">
        <v>22</v>
      </c>
      <c r="S20" s="9" t="s">
        <v>23</v>
      </c>
    </row>
    <row r="21" spans="1:19" ht="15" thickBot="1" x14ac:dyDescent="0.35">
      <c r="A21">
        <v>1</v>
      </c>
      <c r="B21">
        <f>2/11</f>
        <v>0.18181818181818182</v>
      </c>
      <c r="C21">
        <f>-B21*LOG(B21,2)</f>
        <v>0.44716938520678134</v>
      </c>
      <c r="H21" s="10" t="s">
        <v>1</v>
      </c>
      <c r="I21" s="11">
        <v>1</v>
      </c>
      <c r="J21" s="12">
        <v>1</v>
      </c>
      <c r="K21" s="11">
        <v>2</v>
      </c>
      <c r="L21" s="12">
        <v>2</v>
      </c>
      <c r="M21" s="11">
        <v>3</v>
      </c>
      <c r="N21" s="12">
        <v>3</v>
      </c>
      <c r="O21" s="11">
        <v>4</v>
      </c>
      <c r="P21" s="12">
        <v>4</v>
      </c>
      <c r="Q21" s="13"/>
      <c r="R21" s="13"/>
      <c r="S21" s="14"/>
    </row>
    <row r="22" spans="1:19" ht="15" thickBot="1" x14ac:dyDescent="0.35">
      <c r="A22">
        <v>2</v>
      </c>
      <c r="B22">
        <f>3/11</f>
        <v>0.27272727272727271</v>
      </c>
      <c r="C22">
        <f>-B22*LOG(B22,2)</f>
        <v>0.51121885034076575</v>
      </c>
      <c r="H22" s="15" t="s">
        <v>4</v>
      </c>
      <c r="I22" s="16">
        <f>2/6</f>
        <v>0.33333333333333331</v>
      </c>
      <c r="J22" s="17">
        <f>-I22*LOG(I22,2)</f>
        <v>0.52832083357371873</v>
      </c>
      <c r="K22" s="16">
        <f>2/6</f>
        <v>0.33333333333333331</v>
      </c>
      <c r="L22" s="17">
        <f>-K22*LOG(K22,2)</f>
        <v>0.52832083357371873</v>
      </c>
      <c r="M22" s="16">
        <f>2/6</f>
        <v>0.33333333333333331</v>
      </c>
      <c r="N22" s="17">
        <f>-M22*LOG(M22,2)</f>
        <v>0.52832083357371873</v>
      </c>
      <c r="O22" s="16">
        <f>0/6</f>
        <v>0</v>
      </c>
      <c r="P22" s="18">
        <v>0</v>
      </c>
      <c r="Q22" s="19">
        <f>J22+L22+N22+P22</f>
        <v>1.5849625007211561</v>
      </c>
      <c r="R22" s="20">
        <f>6/11</f>
        <v>0.54545454545454541</v>
      </c>
      <c r="S22" s="17">
        <f>Q22*R22</f>
        <v>0.86452500039335778</v>
      </c>
    </row>
    <row r="23" spans="1:19" ht="15" thickBot="1" x14ac:dyDescent="0.35">
      <c r="A23">
        <v>3</v>
      </c>
      <c r="B23">
        <f>4/11</f>
        <v>0.36363636363636365</v>
      </c>
      <c r="C23">
        <f>-B23*LOG(B23,2)</f>
        <v>0.53070240677719904</v>
      </c>
      <c r="H23" s="15" t="s">
        <v>3</v>
      </c>
      <c r="I23" s="19">
        <f>0/5</f>
        <v>0</v>
      </c>
      <c r="J23" s="21">
        <f>0</f>
        <v>0</v>
      </c>
      <c r="K23" s="19">
        <f>1/5</f>
        <v>0.2</v>
      </c>
      <c r="L23" s="21">
        <f>-K23*LOG(K23,2)</f>
        <v>0.46438561897747244</v>
      </c>
      <c r="M23" s="19">
        <f>2/5</f>
        <v>0.4</v>
      </c>
      <c r="N23" s="21">
        <f>-M23*LOG(M23,2)</f>
        <v>0.52877123795494485</v>
      </c>
      <c r="O23" s="19">
        <f>2/5</f>
        <v>0.4</v>
      </c>
      <c r="P23" s="22">
        <f>-O23*LOG(O23,2)</f>
        <v>0.52877123795494485</v>
      </c>
      <c r="Q23" s="19">
        <f>J23+L23+N23+P23</f>
        <v>1.5219280948873621</v>
      </c>
      <c r="R23" s="23">
        <f>5/11</f>
        <v>0.45454545454545453</v>
      </c>
      <c r="S23" s="17">
        <f>Q23*R23</f>
        <v>0.69178549767607367</v>
      </c>
    </row>
    <row r="24" spans="1:19" ht="15" thickBot="1" x14ac:dyDescent="0.35">
      <c r="A24">
        <v>4</v>
      </c>
      <c r="B24">
        <f>2/11</f>
        <v>0.18181818181818182</v>
      </c>
      <c r="C24">
        <f>-B24*LOG(B24,2)</f>
        <v>0.44716938520678134</v>
      </c>
      <c r="H24" s="31" t="s">
        <v>25</v>
      </c>
      <c r="I24" s="32"/>
      <c r="J24" s="33"/>
      <c r="K24" s="34"/>
      <c r="L24" s="33"/>
      <c r="M24" s="32"/>
      <c r="N24" s="35"/>
      <c r="O24" s="36"/>
      <c r="P24" s="37"/>
      <c r="Q24" s="38"/>
      <c r="R24" s="39">
        <f>SUM(R22:R23)</f>
        <v>1</v>
      </c>
      <c r="S24" s="40">
        <f>SUM(S22:S23)</f>
        <v>1.5563104980694313</v>
      </c>
    </row>
    <row r="25" spans="1:19" ht="15" thickBot="1" x14ac:dyDescent="0.35">
      <c r="A25" s="2" t="s">
        <v>19</v>
      </c>
      <c r="B25" s="3"/>
      <c r="C25" s="3">
        <f>SUM(C21:C24)</f>
        <v>1.9362600275315274</v>
      </c>
      <c r="H25" s="41" t="s">
        <v>26</v>
      </c>
      <c r="I25" s="34"/>
      <c r="J25" s="34"/>
      <c r="K25" s="42">
        <f>C25-S24</f>
        <v>0.37994952946209604</v>
      </c>
      <c r="L25" s="34"/>
      <c r="M25" s="34"/>
      <c r="N25" s="34"/>
      <c r="O25" s="34"/>
      <c r="P25" s="34"/>
      <c r="Q25" s="34"/>
      <c r="R25" s="34"/>
      <c r="S25" s="33"/>
    </row>
  </sheetData>
  <pageMargins left="0.7" right="0.7" top="0.75" bottom="0.75" header="0.3" footer="0.3"/>
  <pageSetup orientation="portrait" r:id="rId1"/>
  <ignoredErrors>
    <ignoredError sqref="D48:L49 D47:L47 D39:L40 D29:L30 C39:C40 C47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Sourabh Rajput</cp:lastModifiedBy>
  <dcterms:created xsi:type="dcterms:W3CDTF">2018-04-19T23:15:36Z</dcterms:created>
  <dcterms:modified xsi:type="dcterms:W3CDTF">2018-04-25T02:06:26Z</dcterms:modified>
</cp:coreProperties>
</file>