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codeName="ThisWorkbook" defaultThemeVersion="124226" filterPrivacy="1"/>
  <bookViews>
    <workbookView activeTab="12" firstSheet="12" tabRatio="748" windowHeight="6075" windowWidth="16080" xWindow="0" yWindow="0"/>
  </bookViews>
  <sheets>
    <sheet name="Indexing" r:id="rId1" sheetId="20"/>
    <sheet name="sheet1" r:id="rId2" sheetId="24"/>
    <sheet name="Vclas_TestCases" r:id="rId3" sheetId="25"/>
    <sheet name="Login_Page" r:id="rId4" sheetId="1"/>
    <sheet name="V90_Pages" r:id="rId5" sheetId="14"/>
    <sheet name="Admin_ControlParameter" r:id="rId6" sheetId="11"/>
    <sheet name="MASWEB_Home" r:id="rId7" sheetId="2"/>
    <sheet name="Production_ControlCodes" r:id="rId8" sheetId="15"/>
    <sheet name="BlueBox" r:id="rId9" sheetId="12"/>
    <sheet name="Production_Plockan" r:id="rId10" sheetId="16"/>
    <sheet name="Production_LocationCodes" r:id="rId11" sheetId="17"/>
    <sheet name="Production_Consumption" r:id="rId12" sheetId="18"/>
    <sheet name="AGV_RackChanger" r:id="rId13" sheetId="3"/>
    <sheet name="AGV_MachineIDScan" r:id="rId14" sheetId="4"/>
    <sheet name="Vclas_Assignments" r:id="rId15" sheetId="6"/>
    <sheet name="LDJIT" r:id="rId16" sheetId="21"/>
    <sheet name="Vclas_tasks" r:id="rId17" sheetId="5"/>
    <sheet name="MASWEB_Other_Functionalities" r:id="rId18" sheetId="23"/>
    <sheet name="vclas_sekadm" r:id="rId19" sheetId="13"/>
    <sheet name="Admin_Simulator" r:id="rId20" sheetId="19"/>
    <sheet name="Admin_ScannedGoods" r:id="rId21" sheetId="7"/>
    <sheet name="Admin_TestPrinter" r:id="rId22" sheetId="10"/>
    <sheet name="Admin_ManageAlarms" r:id="rId23" sheetId="8"/>
    <sheet name="Admin_ShowTask" r:id="rId24" sheetId="9"/>
    <sheet name="MASWEB_LDJIT" r:id="rId25" sheetId="22"/>
  </sheets>
  <calcPr calcId="152511"/>
</workbook>
</file>

<file path=xl/calcChain.xml><?xml version="1.0" encoding="utf-8"?>
<calcChain xmlns="http://schemas.openxmlformats.org/spreadsheetml/2006/main">
  <c i="20" l="1" r="C23"/>
  <c i="20" r="D23"/>
  <c i="20" r="D22"/>
  <c i="20" l="1" r="E17"/>
  <c i="20" r="D17"/>
  <c i="20" r="C17"/>
  <c i="20" r="C15"/>
  <c i="20" r="C11"/>
  <c i="20" r="C9"/>
  <c i="20" l="1" r="E16"/>
  <c i="20" r="E15"/>
  <c i="20" r="C19"/>
  <c i="20" r="D19"/>
  <c i="20" r="E19"/>
  <c i="20" r="F19"/>
  <c i="20" r="G19"/>
  <c i="20" r="H19"/>
  <c i="20" r="C20"/>
  <c i="20" r="D20"/>
  <c i="20" r="E20"/>
  <c i="20" r="F20"/>
  <c i="20" r="G20"/>
  <c i="20" r="H20"/>
  <c i="20" r="C21"/>
  <c i="20" r="D21"/>
  <c i="20" r="E21"/>
  <c i="20" r="F21"/>
  <c i="20" r="G21"/>
  <c i="20" r="H21"/>
  <c i="20" r="C22"/>
  <c i="20" r="E22"/>
  <c i="20" r="F22"/>
  <c i="20" r="G22"/>
  <c i="20" r="H22"/>
  <c i="20" r="H18"/>
  <c i="20" r="G18"/>
  <c i="20" r="F18"/>
  <c i="20" r="E18"/>
  <c i="20" r="D18"/>
  <c i="20" r="C18"/>
  <c i="20" l="1" r="C16"/>
  <c i="20" l="1" r="H10"/>
  <c i="20" r="G10"/>
  <c i="20" r="F10"/>
  <c i="20" r="E10"/>
  <c i="20" r="D10"/>
  <c i="20" r="C10"/>
  <c i="20" l="1" r="D15"/>
  <c i="20" r="E14"/>
  <c i="20" r="D14"/>
  <c i="20" r="C14"/>
  <c i="20" r="E13"/>
  <c i="20" r="D13"/>
  <c i="20" r="C13"/>
  <c i="20" r="E12"/>
  <c i="20" r="D12"/>
  <c i="20" r="C12"/>
  <c i="20" r="E11"/>
  <c i="20" r="D11"/>
  <c i="20" r="H9"/>
  <c i="20" r="G9"/>
  <c i="20" r="F9"/>
  <c i="20" r="E9"/>
  <c i="20" r="D9"/>
  <c i="20" r="E8"/>
  <c i="20" r="D8"/>
  <c i="20" r="C8"/>
  <c i="20" r="E7"/>
  <c i="20" r="D7"/>
  <c i="20" r="C7"/>
  <c i="20" r="E6"/>
  <c i="20" r="D6"/>
  <c i="20" r="C6"/>
  <c i="20" r="E5"/>
  <c i="20" r="D5"/>
  <c i="20" r="C5"/>
  <c i="20" r="E4"/>
  <c i="20" r="D4"/>
  <c i="20" r="C4"/>
  <c i="20" r="E3"/>
  <c i="20" r="D3"/>
  <c i="20" r="C3"/>
  <c i="20" r="H2"/>
  <c i="20" r="G2"/>
  <c i="20" r="F2"/>
  <c i="20" r="E2"/>
  <c i="20" r="D2"/>
  <c i="20" r="C2"/>
</calcChain>
</file>

<file path=xl/comments1.xml><?xml version="1.0" encoding="utf-8"?>
<comments xmlns="http://schemas.openxmlformats.org/spreadsheetml/2006/main">
  <authors>
    <author>Author</author>
  </authors>
  <commentList>
    <comment authorId="0" ref="H1" shapeId="0">
      <text>
        <r>
          <rPr>
            <sz val="9"/>
            <color indexed="81"/>
            <rFont val="Tahoma"/>
            <family val="2"/>
          </rPr>
          <t xml:space="preserve">Green color  </t>
        </r>
        <r>
          <rPr>
            <b/>
            <sz val="9"/>
            <color indexed="81"/>
            <rFont val="Tahoma"/>
            <family val="2"/>
          </rPr>
          <t>background-color:rgb(205,255,205);</t>
        </r>
        <r>
          <rPr>
            <sz val="9"/>
            <color indexed="81"/>
            <rFont val="Tahoma"/>
            <family val="2"/>
          </rPr>
          <t xml:space="preserve">
Orange color </t>
        </r>
        <r>
          <rPr>
            <b/>
            <sz val="9"/>
            <color indexed="81"/>
            <rFont val="Tahoma"/>
            <family val="2"/>
          </rPr>
          <t>background-color:rgb(255,194,153);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authorId="0" ref="F1" shapeId="0">
      <text>
        <r>
          <rPr>
            <sz val="9"/>
            <color indexed="81"/>
            <rFont val="Tahoma"/>
            <family val="2"/>
          </rPr>
          <t xml:space="preserve">Green color  </t>
        </r>
        <r>
          <rPr>
            <b/>
            <sz val="9"/>
            <color indexed="81"/>
            <rFont val="Tahoma"/>
            <family val="2"/>
          </rPr>
          <t>background-color:rgb(205,255,205);</t>
        </r>
        <r>
          <rPr>
            <sz val="9"/>
            <color indexed="81"/>
            <rFont val="Tahoma"/>
            <family val="2"/>
          </rPr>
          <t xml:space="preserve">
Orange color </t>
        </r>
        <r>
          <rPr>
            <b/>
            <sz val="9"/>
            <color indexed="81"/>
            <rFont val="Tahoma"/>
            <family val="2"/>
          </rPr>
          <t>background-color:rgb(255,194,153);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authorId="0" ref="K1" shapeId="0">
      <text>
        <r>
          <rPr>
            <b/>
            <sz val="9"/>
            <color indexed="81"/>
            <rFont val="Tahoma"/>
            <family val="2"/>
          </rPr>
          <t xml:space="preserve">Factory options
</t>
        </r>
        <r>
          <rPr>
            <sz val="9"/>
            <color indexed="81"/>
            <rFont val="Tahoma"/>
            <family val="2"/>
          </rPr>
          <t>alla - All
a - A
b - B and V
c - C</t>
        </r>
      </text>
    </comment>
    <comment authorId="0" ref="L1" shapeId="0">
      <text>
        <r>
          <rPr>
            <b/>
            <sz val="9"/>
            <color indexed="81"/>
            <rFont val="Tahoma"/>
            <family val="2"/>
          </rPr>
          <t xml:space="preserve">Flow_Type:
</t>
        </r>
        <r>
          <rPr>
            <sz val="9"/>
            <color indexed="81"/>
            <rFont val="Tahoma"/>
            <family val="2"/>
          </rPr>
          <t>alla - All
tbknapp - Button,TB/TC
rc - RC
pas - PAS
rcpas - RC and PAS
trailer - Trailer
V60 - V60</t>
        </r>
      </text>
    </comment>
    <comment authorId="0" ref="M1" shapeId="0">
      <text>
        <r>
          <rPr>
            <b/>
            <sz val="9"/>
            <color indexed="81"/>
            <rFont val="Tahoma"/>
            <family val="2"/>
          </rPr>
          <t xml:space="preserve">Task Type:
</t>
        </r>
        <r>
          <rPr>
            <sz val="9"/>
            <color indexed="81"/>
            <rFont val="Tahoma"/>
            <family val="2"/>
          </rPr>
          <t>alla - All
aktiva - Active
inaktiva - Inactive</t>
        </r>
      </text>
    </comment>
  </commentList>
</comments>
</file>

<file path=xl/sharedStrings.xml><?xml version="1.0" encoding="utf-8"?>
<sst xmlns="http://schemas.openxmlformats.org/spreadsheetml/2006/main" count="862" uniqueCount="285">
  <si>
    <t>Test_Case_Description</t>
  </si>
  <si>
    <t>To_Be_Executed</t>
  </si>
  <si>
    <t>User_Details</t>
  </si>
  <si>
    <t>Input_Parameter</t>
    <phoneticPr fontId="0" type="noConversion"/>
  </si>
  <si>
    <t>Expected_Value</t>
  </si>
  <si>
    <t>Scenario_ID</t>
  </si>
  <si>
    <t>Y</t>
  </si>
  <si>
    <t>Test_Case_Mapping</t>
  </si>
  <si>
    <t>Application_Navigation</t>
  </si>
  <si>
    <t>VCT MAS Menu</t>
  </si>
  <si>
    <t>AGV.RackChanger</t>
  </si>
  <si>
    <t>MASweb - RC Lista</t>
  </si>
  <si>
    <t>Login to Mas Web application</t>
  </si>
  <si>
    <t>Navigate to the AGV_RackChanger</t>
  </si>
  <si>
    <t>Pick the Machine ID</t>
  </si>
  <si>
    <t>Machine_ID</t>
  </si>
  <si>
    <t>Scan the machine id and send to the process.</t>
  </si>
  <si>
    <t>Change_Color</t>
  </si>
  <si>
    <t>AGV_Scenario_01</t>
  </si>
  <si>
    <t>Plant</t>
  </si>
  <si>
    <t>FID</t>
  </si>
  <si>
    <t>Actor</t>
  </si>
  <si>
    <t>Login_Supervisor1</t>
  </si>
  <si>
    <t xml:space="preserve">Search in Vclas tasks </t>
  </si>
  <si>
    <t>TaskID</t>
  </si>
  <si>
    <t>Object</t>
  </si>
  <si>
    <t>Fpos</t>
  </si>
  <si>
    <t>Tpos</t>
  </si>
  <si>
    <t>PartNumber</t>
  </si>
  <si>
    <t>Factory</t>
  </si>
  <si>
    <t>Flow_Type</t>
  </si>
  <si>
    <t>Task_Type</t>
  </si>
  <si>
    <t>Created_From_Date</t>
  </si>
  <si>
    <t>Created_To_Date</t>
  </si>
  <si>
    <t>Show_Entries</t>
  </si>
  <si>
    <t>alla</t>
  </si>
  <si>
    <t>aktiva</t>
  </si>
  <si>
    <t>rcpas</t>
  </si>
  <si>
    <t>background-color:rgb(205,255,205);</t>
  </si>
  <si>
    <t>Vclas select work area</t>
  </si>
  <si>
    <t>Select_Work_Area_Room</t>
  </si>
  <si>
    <t>Select_Work_Area_Zones</t>
  </si>
  <si>
    <t>TA FABRIK:AGV_Forklift,TA FABRIK:AGV_AGV</t>
  </si>
  <si>
    <t>AGVFKOLL,AGVEKOLL</t>
  </si>
  <si>
    <t>Shortage_Type_Expected</t>
  </si>
  <si>
    <t>IN1</t>
  </si>
  <si>
    <t>IN3</t>
  </si>
  <si>
    <t>IN2</t>
  </si>
  <si>
    <t>Control_Parameter</t>
  </si>
  <si>
    <t>Create_Control_Parameter</t>
  </si>
  <si>
    <t>Value</t>
  </si>
  <si>
    <t>Admin_ShowTask</t>
  </si>
  <si>
    <t>ControlParameters</t>
  </si>
  <si>
    <t>Admin_TestPrinter</t>
  </si>
  <si>
    <t>Admin_ManageAlarms</t>
  </si>
  <si>
    <t xml:space="preserve">MASWeb - Edit control parameters </t>
  </si>
  <si>
    <t>Admin.ScannedGood</t>
  </si>
  <si>
    <t>Admin.ControlParameters</t>
  </si>
  <si>
    <t>Admin.TestPrinter</t>
  </si>
  <si>
    <t>Admin.ManageAlarms</t>
  </si>
  <si>
    <t>Admin.ShowTask</t>
  </si>
  <si>
    <t>Admin_ScannedGoods</t>
  </si>
  <si>
    <t>Admin_ControlParameter</t>
  </si>
  <si>
    <t>NewValue</t>
  </si>
  <si>
    <t>Return_Expected_value</t>
  </si>
  <si>
    <t xml:space="preserve"> MASWeb - Edit control parameters</t>
  </si>
  <si>
    <t>Bluebox1</t>
  </si>
  <si>
    <t>BlueBox1</t>
  </si>
  <si>
    <t>BEST</t>
  </si>
  <si>
    <t>AreaCode</t>
  </si>
  <si>
    <t>Input</t>
  </si>
  <si>
    <t>FlowNum</t>
  </si>
  <si>
    <t>background-color: lightgreen;</t>
  </si>
  <si>
    <t>vclass_01</t>
  </si>
  <si>
    <t>Racksnr</t>
  </si>
  <si>
    <t>MASweb - Create/Edit Rack</t>
  </si>
  <si>
    <t>Sequence</t>
  </si>
  <si>
    <t>Num_racks</t>
  </si>
  <si>
    <t>Reason</t>
  </si>
  <si>
    <t>Body_Id</t>
  </si>
  <si>
    <t>Trailer_Id</t>
  </si>
  <si>
    <t>V90PackagingNotes_TrailerId</t>
  </si>
  <si>
    <t>V90_Scenario_01</t>
  </si>
  <si>
    <t>Deliver V90 tasks</t>
  </si>
  <si>
    <t>Navigate to the v90  Tab</t>
  </si>
  <si>
    <t>Navigate to the Admin_ScannedGood  Tab</t>
  </si>
  <si>
    <t>Navigate to the Admin_ControlParameter  Tab</t>
  </si>
  <si>
    <t>Navigate to the Admin_ManageAlarms Tab</t>
  </si>
  <si>
    <t>Navigate to the BlueBox  Tab</t>
  </si>
  <si>
    <t>Navigate to the Admin_TestPrinter Tab</t>
  </si>
  <si>
    <t>Navigate to the Admin_ShowTask  Tab</t>
  </si>
  <si>
    <t>Production_ControlCodes</t>
  </si>
  <si>
    <t>Production_Plockan</t>
  </si>
  <si>
    <t>Production_Consumption</t>
  </si>
  <si>
    <t>Production_LocationCodes</t>
  </si>
  <si>
    <t>Navigate to Production_controlcodes</t>
  </si>
  <si>
    <t>Navigate to the Production_ControlCodes</t>
  </si>
  <si>
    <t>Production.ControlCodes</t>
  </si>
  <si>
    <t>Navigate to the Production_Plockan</t>
  </si>
  <si>
    <t>Production.Plockan</t>
  </si>
  <si>
    <t>Navigate to Production_Consumption</t>
  </si>
  <si>
    <t>Production.Consumption</t>
  </si>
  <si>
    <t>Production.LocationCodes</t>
  </si>
  <si>
    <t>Partnumber</t>
  </si>
  <si>
    <t>Location code</t>
  </si>
  <si>
    <t>Location</t>
  </si>
  <si>
    <t>AGV</t>
  </si>
  <si>
    <t>PartNo</t>
  </si>
  <si>
    <t>New Plockan</t>
  </si>
  <si>
    <t>Control code</t>
  </si>
  <si>
    <t>MASweb - Sekadm</t>
  </si>
  <si>
    <t>TUGGER:TV-dragare,TUGGER:TC14/TB1-dragare</t>
  </si>
  <si>
    <t>Full_Rack,Empty_Rack</t>
  </si>
  <si>
    <t>2</t>
  </si>
  <si>
    <t>Full_Task_1</t>
  </si>
  <si>
    <t>Empty_Task_1</t>
  </si>
  <si>
    <t>Full_Task_2</t>
  </si>
  <si>
    <t>Empty_Task_2</t>
  </si>
  <si>
    <t>Full_Task_3</t>
  </si>
  <si>
    <t>Empty_Task_3</t>
  </si>
  <si>
    <t>Lopnr</t>
  </si>
  <si>
    <t>No_of_Racks</t>
  </si>
  <si>
    <t>Line_movement</t>
  </si>
  <si>
    <t>Sequence_Type</t>
  </si>
  <si>
    <t>NewTime</t>
  </si>
  <si>
    <t>tugger</t>
  </si>
  <si>
    <t>3423811</t>
  </si>
  <si>
    <t>The Rack information has been added in Mas!</t>
  </si>
  <si>
    <t>Message</t>
  </si>
  <si>
    <t>Threshold_Value</t>
  </si>
  <si>
    <t>Tugger Flow Submission</t>
  </si>
  <si>
    <t>Verify the Vclas tasks created for Tugger</t>
  </si>
  <si>
    <t>Change_Trailer_Id</t>
  </si>
  <si>
    <t>Add_Body_Id</t>
  </si>
  <si>
    <t>Delivery_Note_Id</t>
  </si>
  <si>
    <t>T1</t>
  </si>
  <si>
    <t>Scenario_Name</t>
  </si>
  <si>
    <t>Screen_1</t>
  </si>
  <si>
    <t>Screen_2</t>
  </si>
  <si>
    <t>Screen_3</t>
  </si>
  <si>
    <t>Screen_4</t>
  </si>
  <si>
    <t>Screen_5</t>
  </si>
  <si>
    <t>Screen_6</t>
  </si>
  <si>
    <t>Sl No</t>
  </si>
  <si>
    <t>1693746289</t>
  </si>
  <si>
    <t>1</t>
  </si>
  <si>
    <t>B</t>
  </si>
  <si>
    <t>pick the different plant,FID,Actor</t>
  </si>
  <si>
    <t>PAS</t>
  </si>
  <si>
    <t>Vclas Shortage delivery</t>
  </si>
  <si>
    <t>TA FABRIK:AGV_Forklift</t>
  </si>
  <si>
    <t>MASWEB_HOME</t>
  </si>
  <si>
    <t>Vcals AL and SS Delivery</t>
  </si>
  <si>
    <t>JISJIT_Scenario_01</t>
  </si>
  <si>
    <t>JISJIT Tugger Flow Submission</t>
  </si>
  <si>
    <t>DOL</t>
  </si>
  <si>
    <t>test</t>
  </si>
  <si>
    <t>Kamera_Id</t>
  </si>
  <si>
    <t>3424405</t>
  </si>
  <si>
    <t>BOPLOP_Range</t>
  </si>
  <si>
    <t>SPA</t>
  </si>
  <si>
    <t>685561</t>
  </si>
  <si>
    <t>685560</t>
  </si>
  <si>
    <t>685563</t>
  </si>
  <si>
    <t>685562</t>
  </si>
  <si>
    <t>695518</t>
  </si>
  <si>
    <t>695517</t>
  </si>
  <si>
    <t>Trailer_ID</t>
  </si>
  <si>
    <t>Flow</t>
  </si>
  <si>
    <t xml:space="preserve"> </t>
  </si>
  <si>
    <t xml:space="preserve">   </t>
  </si>
  <si>
    <t>trailer</t>
  </si>
  <si>
    <t>Trailer_Scenario_01</t>
  </si>
  <si>
    <t>TRL_FULL,TRL_EMPTY</t>
  </si>
  <si>
    <t>fsnr</t>
  </si>
  <si>
    <t>Beolopnr</t>
  </si>
  <si>
    <t>Article_Count</t>
  </si>
  <si>
    <t>8260416082604171</t>
  </si>
  <si>
    <t>794337</t>
  </si>
  <si>
    <t>794336</t>
  </si>
  <si>
    <t>794339</t>
  </si>
  <si>
    <t>794338</t>
  </si>
  <si>
    <t>MFH</t>
  </si>
  <si>
    <t>48</t>
  </si>
  <si>
    <t>toPos</t>
  </si>
  <si>
    <t xml:space="preserve">1014V174      </t>
  </si>
  <si>
    <t xml:space="preserve">1DL1Ö183      </t>
  </si>
  <si>
    <t>Full Trailer Assignment is created.</t>
  </si>
  <si>
    <t>ASN_Num</t>
  </si>
  <si>
    <t>Full_Trailer_Message</t>
  </si>
  <si>
    <t>Reserved_Type</t>
  </si>
  <si>
    <t>JISJIT:LDJIS_YARD</t>
  </si>
  <si>
    <t>Full reserved, Empty reserved</t>
  </si>
  <si>
    <t>Trailer Status updated as Empty.</t>
  </si>
  <si>
    <t>Update_Empty_Message</t>
  </si>
  <si>
    <t>Empty Trailer Assignment is created.</t>
  </si>
  <si>
    <t>Empty_Trailer_Message</t>
  </si>
  <si>
    <t>Trailer information created successfully</t>
  </si>
  <si>
    <t>12</t>
  </si>
  <si>
    <t>3</t>
  </si>
  <si>
    <t>HROM6048</t>
  </si>
  <si>
    <t>797565</t>
  </si>
  <si>
    <t>797567</t>
  </si>
  <si>
    <t>-2</t>
  </si>
  <si>
    <t>3430087</t>
  </si>
  <si>
    <t>TUGGER:TV1-dragare</t>
  </si>
  <si>
    <t>JISJIT:LDJIS D-PAN REPLANIS</t>
  </si>
  <si>
    <t>5406</t>
  </si>
  <si>
    <t>3517404</t>
  </si>
  <si>
    <t>AGV_Invalid_Input_Scenario_TestCase ID:2881</t>
  </si>
  <si>
    <t>AGV_Shortage_Delivery_TestCase2887</t>
  </si>
  <si>
    <t>AGV_Inprogress_Delivery_Testcase2888</t>
  </si>
  <si>
    <t>AGV_InativeMID_OrderCreation_Testcase ID:2882</t>
  </si>
  <si>
    <t>AGV_ReserveMID_OrderCreation_Testcase ID:2883</t>
  </si>
  <si>
    <t>AGV_planningStatus_Aldelivery_Testcase ID:2885</t>
  </si>
  <si>
    <t>Vclas_TestCases</t>
  </si>
  <si>
    <t>Login to Vclas application</t>
  </si>
  <si>
    <t>FavouritesTab</t>
  </si>
  <si>
    <t>MASWEB_Other_Functionalities</t>
  </si>
  <si>
    <t>600026</t>
  </si>
  <si>
    <t>797433</t>
  </si>
  <si>
    <t>797432</t>
  </si>
  <si>
    <t>6809564</t>
  </si>
  <si>
    <t>795783</t>
  </si>
  <si>
    <t>795782</t>
  </si>
  <si>
    <t>31672874</t>
  </si>
  <si>
    <t>795047</t>
  </si>
  <si>
    <t>795046</t>
  </si>
  <si>
    <t>31386911</t>
  </si>
  <si>
    <t>796372</t>
  </si>
  <si>
    <t>796371</t>
  </si>
  <si>
    <t>31468257</t>
  </si>
  <si>
    <t>Please enter/scan the required fields. Error-Scanned place does not match,Please enter/scan the required fields. Error-Package nr doesn't matchError-Scanned place does not match,Please enter/scan the required fields. Error-Scanned value was incorrect.</t>
  </si>
  <si>
    <t>Error_Message</t>
  </si>
  <si>
    <t>Allt utfört samtidigt</t>
  </si>
  <si>
    <t>600001</t>
  </si>
  <si>
    <t>600054</t>
  </si>
  <si>
    <t>600039</t>
  </si>
  <si>
    <t>600062</t>
  </si>
  <si>
    <t>Status</t>
  </si>
  <si>
    <t>DropDown_Search</t>
  </si>
  <si>
    <t>SearchReport</t>
  </si>
  <si>
    <t>Control_Number</t>
  </si>
  <si>
    <t>Fsnr</t>
  </si>
  <si>
    <t>Scanned_Goods</t>
  </si>
  <si>
    <t>TestPrinter_ExpectedValue</t>
  </si>
  <si>
    <t>Type</t>
  </si>
  <si>
    <t>To_Position</t>
  </si>
  <si>
    <t>Host_Name</t>
  </si>
  <si>
    <t>Queue</t>
  </si>
  <si>
    <t>Navigate to the Test Printer</t>
  </si>
  <si>
    <t>EDIKETT</t>
  </si>
  <si>
    <t>host</t>
  </si>
  <si>
    <t>ManageAlarms_Plant</t>
  </si>
  <si>
    <t>From_Date</t>
  </si>
  <si>
    <t>From_Time</t>
  </si>
  <si>
    <t>To_Date</t>
  </si>
  <si>
    <t>To_Time</t>
  </si>
  <si>
    <t>ManageAlarmID_Status</t>
  </si>
  <si>
    <t>Messages</t>
  </si>
  <si>
    <t xml:space="preserve">  Manage_Alarms</t>
  </si>
  <si>
    <t>A</t>
  </si>
  <si>
    <t>&lt;Date-60&gt;</t>
  </si>
  <si>
    <t>&lt;Time-2&gt;</t>
  </si>
  <si>
    <t>&lt;Date+30&gt;</t>
  </si>
  <si>
    <t>&lt;Time+4&gt;</t>
  </si>
  <si>
    <t>INFORMATION</t>
  </si>
  <si>
    <t>Selenium</t>
  </si>
  <si>
    <t>TaskID_ShowTask</t>
  </si>
  <si>
    <t>Package_Number</t>
  </si>
  <si>
    <t>Navigate to Admin Show Task</t>
  </si>
  <si>
    <t>MASWEB_LDJIT</t>
  </si>
  <si>
    <t>Supplier</t>
  </si>
  <si>
    <t>AEBLU</t>
  </si>
  <si>
    <t>Zone</t>
  </si>
  <si>
    <t>ZONE TEST</t>
  </si>
  <si>
    <t>Name</t>
  </si>
  <si>
    <t>To_position</t>
  </si>
  <si>
    <t>Transport_Section_Messages</t>
  </si>
  <si>
    <t>Nodes Type Screen functionality</t>
  </si>
  <si>
    <t>AGV förråd to In2</t>
  </si>
  <si>
    <t>In2</t>
  </si>
  <si>
    <t xml:space="preserve">Saved: Transport Section,Created: </t>
  </si>
  <si>
    <t>858928</t>
  </si>
  <si>
    <t>858927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</si>
</sst>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</font>
    <font>
      <sz val="9"/>
      <color rgb="FF222222"/>
      <name val="Consolas"/>
      <family val="3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65">
    <xf borderId="0" fillId="0" fontId="0" numFmtId="0" xfId="0"/>
    <xf applyAlignment="1" applyBorder="1" applyFill="1" applyFont="1" borderId="1" fillId="4" fontId="2" numFmtId="0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borderId="1" fillId="2" fontId="1" numFmtId="0" xfId="0">
      <alignment horizontal="center"/>
    </xf>
    <xf applyBorder="1" borderId="1" fillId="0" fontId="0" numFmtId="0" xfId="0"/>
    <xf applyAlignment="1" applyBorder="1" borderId="1" fillId="0" fontId="0" numFmtId="0" xfId="0">
      <alignment wrapText="1"/>
    </xf>
    <xf applyBorder="1" applyNumberFormat="1" borderId="1" fillId="0" fontId="0" numFmtId="49" xfId="0"/>
    <xf applyAlignment="1" applyBorder="1" applyFill="1" applyFont="1" borderId="2" fillId="5" fontId="1" numFmtId="0" xfId="0">
      <alignment horizontal="center"/>
    </xf>
    <xf applyAlignment="1" applyBorder="1" applyFill="1" applyFont="1" borderId="2" fillId="5" fontId="5" numFmtId="0" xfId="0">
      <alignment horizontal="center"/>
    </xf>
    <xf applyAlignment="1" applyFill="1" borderId="0" fillId="5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applyFont="1" borderId="1" fillId="6" fontId="2" numFmtId="0" xfId="0">
      <alignment horizontal="center" vertical="center"/>
    </xf>
    <xf applyAlignment="1" borderId="0" fillId="0" fontId="0" numFmtId="0" xfId="0">
      <alignment horizontal="center"/>
    </xf>
    <xf applyBorder="1" applyFill="1" borderId="1" fillId="0" fontId="0" numFmtId="0" xfId="0"/>
    <xf applyAlignment="1" applyBorder="1" borderId="1" fillId="0" fontId="0" numFmtId="0" xfId="0">
      <alignment horizontal="left"/>
    </xf>
    <xf applyFont="1" borderId="0" fillId="0" fontId="7" numFmtId="0" xfId="0"/>
    <xf applyBorder="1" applyFont="1" borderId="1" fillId="0" fontId="6" numFmtId="0" xfId="0"/>
    <xf applyFont="1" borderId="0" fillId="0" fontId="9" numFmtId="0" xfId="0"/>
    <xf applyAlignment="1" applyBorder="1" applyFill="1" applyFont="1" borderId="3" fillId="2" fontId="1" numFmtId="0" xfId="0">
      <alignment horizontal="center"/>
    </xf>
    <xf applyBorder="1" applyFont="1" borderId="1" fillId="0" fontId="8" numFmtId="0" xfId="0"/>
    <xf applyBorder="1" borderId="0" fillId="0" fontId="0" numFmtId="0" xfId="0"/>
    <xf applyFont="1" borderId="0" fillId="0" fontId="8" numFmtId="0" xfId="0"/>
    <xf applyBorder="1" applyFont="1" borderId="1" fillId="0" fontId="10" numFmtId="0" xfId="0"/>
    <xf applyBorder="1" applyFont="1" borderId="4" fillId="0" fontId="10" numFmtId="0" xfId="0"/>
    <xf applyBorder="1" applyFont="1" borderId="5" fillId="0" fontId="10" numFmtId="0" xfId="0"/>
    <xf applyFont="1" borderId="0" fillId="0" fontId="6" numFmtId="0" xfId="0"/>
    <xf applyAlignment="1" applyBorder="1" applyNumberFormat="1" borderId="1" fillId="0" fontId="0" numFmtId="2" xfId="0">
      <alignment wrapText="1"/>
    </xf>
    <xf applyAlignment="1" applyBorder="1" applyFill="1" applyFont="1" borderId="6" fillId="2" fontId="1" numFmtId="0" xfId="0">
      <alignment horizontal="center"/>
    </xf>
    <xf applyBorder="1" applyFill="1" applyFont="1" borderId="1" fillId="5" fontId="5" numFmtId="0" xfId="0"/>
    <xf applyBorder="1" borderId="6" fillId="0" fontId="0" numFmtId="0" xfId="0"/>
    <xf applyBorder="1" applyFill="1" applyFont="1" borderId="1" fillId="2" fontId="5" numFmtId="0" xfId="0"/>
    <xf applyAlignment="1" applyBorder="1" applyFill="1" applyFont="1" borderId="6" fillId="5" fontId="1" numFmtId="0" xfId="0">
      <alignment horizontal="center"/>
    </xf>
    <xf applyAlignment="1" applyBorder="1" applyFill="1" applyFont="1" borderId="1" fillId="5" fontId="5" numFmtId="0" xfId="0">
      <alignment horizontal="center"/>
    </xf>
    <xf applyAlignment="1" applyBorder="1" applyFill="1" applyFont="1" applyNumberFormat="1" borderId="1" fillId="2" fontId="1" numFmtId="49" xfId="0">
      <alignment horizontal="center"/>
    </xf>
    <xf applyNumberFormat="1" borderId="0" fillId="0" fontId="0" numFmtId="49" xfId="0"/>
    <xf applyAlignment="1" applyBorder="1" applyFill="1" applyFont="1" applyNumberFormat="1" borderId="1" fillId="4" fontId="2" numFmtId="49" xfId="0">
      <alignment horizontal="center" vertical="center"/>
    </xf>
    <xf applyAlignment="1" applyBorder="1" applyFill="1" applyFont="1" applyNumberFormat="1" borderId="1" fillId="3" fontId="2" numFmtId="49" xfId="0">
      <alignment horizontal="center" vertical="center"/>
    </xf>
    <xf applyBorder="1" applyFill="1" applyNumberFormat="1" borderId="1" fillId="0" fontId="0" numFmtId="49" xfId="0"/>
    <xf applyAlignment="1" applyBorder="1" applyFill="1" applyFont="1" borderId="1" fillId="7" fontId="5" numFmtId="0" xfId="0">
      <alignment horizontal="center"/>
    </xf>
    <xf applyAlignment="1" borderId="0" fillId="0" fontId="11" numFmtId="0" xfId="1">
      <alignment horizontal="center"/>
    </xf>
    <xf applyAlignment="1" applyBorder="1" applyFill="1" borderId="1" fillId="2" fontId="11" numFmtId="0" xfId="1">
      <alignment horizontal="center"/>
    </xf>
    <xf applyAlignment="1" applyBorder="1" borderId="1" fillId="0" fontId="11" numFmtId="0" xfId="1">
      <alignment horizontal="center"/>
    </xf>
    <xf applyAlignment="1" borderId="0" fillId="0" fontId="0" numFmtId="0" xfId="0">
      <alignment horizontal="left"/>
    </xf>
    <xf applyAlignment="1" applyBorder="1" applyFill="1" applyNumberFormat="1" borderId="1" fillId="2" fontId="11" numFmtId="49" xfId="1">
      <alignment horizontal="center"/>
    </xf>
    <xf applyAlignment="1" applyBorder="1" applyFill="1" borderId="2" fillId="5" fontId="11" numFmtId="0" xfId="1">
      <alignment horizontal="center"/>
    </xf>
    <xf applyAlignment="1" applyBorder="1" applyFill="1" applyFont="1" applyNumberFormat="1" borderId="7" fillId="6" fontId="9" numFmtId="49" xfId="0">
      <alignment horizontal="center" vertical="center" wrapText="1"/>
    </xf>
    <xf applyFont="1" borderId="0" fillId="0" fontId="10" numFmtId="0" xfId="0"/>
    <xf applyBorder="1" applyFill="1" borderId="3" fillId="0" fontId="0" numFmtId="0" xfId="0"/>
    <xf applyFont="1" applyNumberFormat="1" borderId="0" fillId="0" fontId="9" numFmtId="49" xfId="0"/>
    <xf applyAlignment="1" applyBorder="1" applyFill="1" applyFont="1" borderId="3" fillId="4" fontId="2" numFmtId="0" xfId="0">
      <alignment horizontal="center" vertical="center"/>
    </xf>
    <xf applyFill="1" applyFont="1" borderId="0" fillId="5" fontId="5" numFmtId="0" xfId="0"/>
    <xf applyAlignment="1" applyBorder="1" applyFill="1" applyFont="1" borderId="0" fillId="2" fontId="1" numFmtId="0" xfId="0">
      <alignment horizontal="center"/>
    </xf>
    <xf applyBorder="1" applyFill="1" borderId="8" fillId="0" fontId="0" numFmtId="0" xfId="0"/>
    <xf applyBorder="1" borderId="9" fillId="0" fontId="0" numFmtId="0" xfId="0"/>
    <xf borderId="0" fillId="0" fontId="11" numFmtId="0" xfId="1"/>
    <xf applyNumberFormat="1" borderId="0" fillId="0" fontId="0" numFmtId="0" xfId="0"/>
    <xf applyAlignment="1" applyBorder="1" applyFill="1" borderId="1" fillId="5" fontId="11" numFmtId="0" xfId="1">
      <alignment horizontal="center"/>
    </xf>
    <xf applyAlignment="1" applyBorder="1" applyFill="1" applyFont="1" borderId="1" fillId="5" fontId="1" numFmtId="0" xfId="0">
      <alignment horizontal="center"/>
    </xf>
    <xf applyBorder="1" applyFont="1" borderId="1" fillId="0" fontId="12" numFmtId="0" xfId="0"/>
    <xf applyAlignment="1" applyBorder="1" applyFill="1" applyFont="1" borderId="9" fillId="4" fontId="2" numFmtId="0" xfId="0">
      <alignment horizontal="center" vertical="center"/>
    </xf>
    <xf applyAlignment="1" applyBorder="1" applyFill="1" applyFont="1" borderId="9" fillId="3" fontId="2" numFmtId="0" xfId="0">
      <alignment horizontal="center" vertical="center"/>
    </xf>
    <xf applyBorder="1" applyFill="1" borderId="1" fillId="4" fontId="0" numFmtId="0" xfId="0"/>
    <xf applyBorder="1" applyFill="1" borderId="1" fillId="3" fontId="0" numFmtId="0" xfId="0"/>
    <xf applyAlignment="1" applyBorder="1" applyFill="1" applyFont="1" applyNumberFormat="1" borderId="1" fillId="6" fontId="2" numFmtId="0" xfId="0">
      <alignment horizontal="center" vertical="center"/>
    </xf>
    <xf applyFont="1" applyNumberFormat="1" borderId="0" fillId="0" fontId="8" numFmtId="49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theme/theme1.xml" Type="http://schemas.openxmlformats.org/officeDocument/2006/relationships/theme"/>
<Relationship Id="rId27" Target="styles.xml" Type="http://schemas.openxmlformats.org/officeDocument/2006/relationships/styles"/>
<Relationship Id="rId28" Target="sharedStrings.xml" Type="http://schemas.openxmlformats.org/officeDocument/2006/relationships/sharedStrings"/>
<Relationship Id="rId29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12.bin" Type="http://schemas.openxmlformats.org/officeDocument/2006/relationships/printerSettings"/>
</Relationships>

</file>

<file path=xl/worksheets/_rels/sheet13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_rels/sheet15.xml.rels><?xml version="1.0" encoding="UTF-8" standalone="yes"?>
<Relationships xmlns="http://schemas.openxmlformats.org/package/2006/relationships">
<Relationship Id="rId1" Target="../printerSettings/printerSettings15.bin" Type="http://schemas.openxmlformats.org/officeDocument/2006/relationships/printerSettings"/>
</Relationships>

</file>

<file path=xl/worksheets/_rels/sheet16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_rels/sheet18.xml.rels><?xml version="1.0" encoding="UTF-8" standalone="yes"?>
<Relationships xmlns="http://schemas.openxmlformats.org/package/2006/relationships">
<Relationship Id="rId1" Target="../printerSettings/printerSettings18.bin" Type="http://schemas.openxmlformats.org/officeDocument/2006/relationships/printerSettings"/>
</Relationships>

</file>

<file path=xl/worksheets/_rels/sheet19.xml.rels><?xml version="1.0" encoding="UTF-8" standalone="yes"?>
<Relationships xmlns="http://schemas.openxmlformats.org/package/2006/relationships">
<Relationship Id="rId1" Target="../printerSettings/printerSettings19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20.xml.rels><?xml version="1.0" encoding="UTF-8" standalone="yes"?>
<Relationships xmlns="http://schemas.openxmlformats.org/package/2006/relationships">
<Relationship Id="rId1" Target="../printerSettings/printerSettings20.bin" Type="http://schemas.openxmlformats.org/officeDocument/2006/relationships/printerSettings"/>
</Relationships>

</file>

<file path=xl/worksheets/_rels/sheet21.xml.rels><?xml version="1.0" encoding="UTF-8" standalone="yes"?>
<Relationships xmlns="http://schemas.openxmlformats.org/package/2006/relationships">
<Relationship Id="rId1" Target="../printerSettings/printerSettings21.bin" Type="http://schemas.openxmlformats.org/officeDocument/2006/relationships/printerSettings"/>
</Relationships>

</file>

<file path=xl/worksheets/_rels/sheet22.xml.rels><?xml version="1.0" encoding="UTF-8" standalone="yes"?>
<Relationships xmlns="http://schemas.openxmlformats.org/package/2006/relationships">
<Relationship Id="rId1" Target="../printerSettings/printerSettings22.bin" Type="http://schemas.openxmlformats.org/officeDocument/2006/relationships/printerSettings"/>
</Relationships>

</file>

<file path=xl/worksheets/_rels/sheet23.xml.rels><?xml version="1.0" encoding="UTF-8" standalone="yes"?>
<Relationships xmlns="http://schemas.openxmlformats.org/package/2006/relationships">
<Relationship Id="rId1" Target="../printerSettings/printerSettings23.bin" Type="http://schemas.openxmlformats.org/officeDocument/2006/relationships/printerSettings"/>
</Relationships>

</file>

<file path=xl/worksheets/_rels/sheet24.xml.rels><?xml version="1.0" encoding="UTF-8" standalone="yes"?>
<Relationships xmlns="http://schemas.openxmlformats.org/package/2006/relationships">
<Relationship Id="rId1" Target="../printerSettings/printerSettings24.bin" Type="http://schemas.openxmlformats.org/officeDocument/2006/relationships/printerSettings"/>
</Relationships>

</file>

<file path=xl/worksheets/_rels/sheet25.xml.rels><?xml version="1.0" encoding="UTF-8" standalone="yes"?>
<Relationships xmlns="http://schemas.openxmlformats.org/package/2006/relationships">
<Relationship Id="rId1" Target="../printerSettings/printerSettings25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L24"/>
  <sheetViews>
    <sheetView topLeftCell="B1" workbookViewId="0">
      <pane activePane="bottomLeft" state="frozen" topLeftCell="A2" ySplit="1"/>
      <selection activeCell="H24" pane="bottomLeft" sqref="H24"/>
    </sheetView>
  </sheetViews>
  <sheetFormatPr defaultRowHeight="15" x14ac:dyDescent="0.25"/>
  <cols>
    <col min="2" max="2" bestFit="true" customWidth="true" width="47.0" collapsed="true"/>
    <col min="3" max="3" customWidth="true" style="12" width="24.7109375" collapsed="true"/>
    <col min="4" max="4" customWidth="true" style="12" width="23.42578125" collapsed="true"/>
    <col min="5" max="5" customWidth="true" style="12" width="31.0" collapsed="true"/>
    <col min="6" max="6" customWidth="true" style="12" width="20.5703125" collapsed="true"/>
    <col min="7" max="7" customWidth="true" style="12" width="20.85546875" collapsed="true"/>
    <col min="8" max="8" customWidth="true" style="12" width="18.5703125" collapsed="true"/>
    <col min="12" max="12" customWidth="true" width="14.7109375" collapsed="true"/>
  </cols>
  <sheetData>
    <row r="1" spans="1:12" x14ac:dyDescent="0.25">
      <c r="A1" s="38" t="s">
        <v>143</v>
      </c>
      <c r="B1" s="38" t="s">
        <v>136</v>
      </c>
      <c r="C1" s="38" t="s">
        <v>137</v>
      </c>
      <c r="D1" s="38" t="s">
        <v>138</v>
      </c>
      <c r="E1" s="38" t="s">
        <v>139</v>
      </c>
      <c r="F1" s="38" t="s">
        <v>140</v>
      </c>
      <c r="G1" s="38" t="s">
        <v>141</v>
      </c>
      <c r="H1" s="38" t="s">
        <v>142</v>
      </c>
    </row>
    <row r="2" spans="1:12" x14ac:dyDescent="0.25">
      <c r="A2" s="4">
        <v>1</v>
      </c>
      <c r="B2" s="4" t="s">
        <v>18</v>
      </c>
      <c r="C2" s="41" t="str">
        <f>HYPERLINK("#Login_Page!A"&amp;MATCH($B2,Login_Page!$A:$A,0),"Login_Page")</f>
        <v>Login_Page</v>
      </c>
      <c r="D2" s="39" t="str">
        <f>HYPERLINK("#MASWEB_HOME!A"&amp;MATCH($B2,MASWEB_Home!$A:$A,0),"MASWEB_HOME")</f>
        <v>MASWEB_HOME</v>
      </c>
      <c r="E2" s="39" t="str">
        <f>HYPERLINK("#AGV_RackChanger!A"&amp;MATCH($B2,AGV_RackChanger!$A:$A,0),"AGV_RackChanger")</f>
        <v>AGV_RackChanger</v>
      </c>
      <c r="F2" s="39" t="str">
        <f>HYPERLINK("#AGV_MachineIDScan!A"&amp;MATCH($B2,AGV_MachineIDScan!$A:$A,0),"AGV_MachineIDScan")</f>
        <v>AGV_MachineIDScan</v>
      </c>
      <c r="G2" s="39" t="str">
        <f>HYPERLINK("#Vclas_Assignments!A"&amp;MATCH($B2,Vclas_Assignments!$A:$A,0),"Vclas_Assignments")</f>
        <v>Vclas_Assignments</v>
      </c>
      <c r="H2" s="39" t="str">
        <f>HYPERLINK("#Vclas_tasks!A"&amp;MATCH($B2,Vclas_tasks!$A:$A,0),"Vclas_tasks")</f>
        <v>Vclas_tasks</v>
      </c>
      <c r="L2" s="39"/>
    </row>
    <row r="3" spans="1:12" x14ac:dyDescent="0.25">
      <c r="A3" s="4">
        <v>2</v>
      </c>
      <c r="B3" s="14" t="s">
        <v>61</v>
      </c>
      <c r="C3" s="41" t="str">
        <f>HYPERLINK("#Login_Page!A"&amp;MATCH($B3,Login_Page!$A:$A,0),"Login_Page")</f>
        <v>Login_Page</v>
      </c>
      <c r="D3" s="39" t="str">
        <f>HYPERLINK("#MASWEB_HOME!A"&amp;MATCH($B3,MASWEB_Home!$A:$A,0),"MASWEB_HOME")</f>
        <v>MASWEB_HOME</v>
      </c>
      <c r="E3" s="39" t="str">
        <f>HYPERLINK("#Admin_ScannedGoods!A"&amp;MATCH($B3,Admin_ScannedGoods!$A:$A,0),"Admin_ScannedGoods")</f>
        <v>Admin_ScannedGoods</v>
      </c>
      <c r="L3" s="39"/>
    </row>
    <row r="4" spans="1:12" x14ac:dyDescent="0.25">
      <c r="A4" s="4">
        <v>3</v>
      </c>
      <c r="B4" s="14" t="s">
        <v>62</v>
      </c>
      <c r="C4" s="41" t="str">
        <f>HYPERLINK("#Login_Page!A"&amp;MATCH($B4,Login_Page!$A:$A,0),"Login_Page")</f>
        <v>Login_Page</v>
      </c>
      <c r="D4" s="39" t="str">
        <f>HYPERLINK("#MASWEB_HOME!A"&amp;MATCH($B4,MASWEB_Home!$A:$A,0),"MASWEB_HOME")</f>
        <v>MASWEB_HOME</v>
      </c>
      <c r="E4" s="39" t="str">
        <f>HYPERLINK("#Admin_ControlParameter!A"&amp;MATCH($B4,Admin_ControlParameter!$A:$A,0),"Admin_ControlParameter")</f>
        <v>Admin_ControlParameter</v>
      </c>
    </row>
    <row r="5" spans="1:12" x14ac:dyDescent="0.25">
      <c r="A5" s="4">
        <v>4</v>
      </c>
      <c r="B5" s="4" t="s">
        <v>53</v>
      </c>
      <c r="C5" s="41" t="str">
        <f>HYPERLINK("#Login_Page!A"&amp;MATCH($B5,Login_Page!$A:$A,0),"Login_Page")</f>
        <v>Login_Page</v>
      </c>
      <c r="D5" s="39" t="str">
        <f>HYPERLINK("#MASWEB_HOME!A"&amp;MATCH($B5,MASWEB_Home!$A:$A,0),"MASWEB_HOME")</f>
        <v>MASWEB_HOME</v>
      </c>
      <c r="E5" s="39" t="str">
        <f>HYPERLINK("#Admin_TestPrinter!A"&amp;MATCH($B5,Admin_TestPrinter!$A:$A,0),"Admin_TestPrinter")</f>
        <v>Admin_TestPrinter</v>
      </c>
    </row>
    <row r="6" spans="1:12" x14ac:dyDescent="0.25">
      <c r="A6" s="4">
        <v>5</v>
      </c>
      <c r="B6" s="4" t="s">
        <v>54</v>
      </c>
      <c r="C6" s="41" t="str">
        <f>HYPERLINK("#Login_Page!A"&amp;MATCH($B6,Login_Page!$A:$A,0),"Login_Page")</f>
        <v>Login_Page</v>
      </c>
      <c r="D6" s="39" t="str">
        <f>HYPERLINK("#MASWEB_HOME!A"&amp;MATCH($B6,MASWEB_Home!$A:$A,0),"MASWEB_HOME")</f>
        <v>MASWEB_HOME</v>
      </c>
      <c r="E6" s="39" t="str">
        <f>HYPERLINK("#Admin_ManageAlarms!A"&amp;MATCH($B6,Admin_ManageAlarms!$A:$A,0),"Admin_ManageAlarms")</f>
        <v>Admin_ManageAlarms</v>
      </c>
    </row>
    <row r="7" spans="1:12" x14ac:dyDescent="0.25">
      <c r="A7" s="4">
        <v>6</v>
      </c>
      <c r="B7" s="4" t="s">
        <v>51</v>
      </c>
      <c r="C7" s="41" t="str">
        <f>HYPERLINK("#Login_Page!A"&amp;MATCH($B7,Login_Page!$A:$A,0),"Login_Page")</f>
        <v>Login_Page</v>
      </c>
      <c r="D7" s="39" t="str">
        <f>HYPERLINK("#MASWEB_HOME!A"&amp;MATCH($B7,MASWEB_Home!$A:$A,0),"MASWEB_HOME")</f>
        <v>MASWEB_HOME</v>
      </c>
      <c r="E7" s="39" t="str">
        <f>HYPERLINK("#Admin_ShowTask!A"&amp;MATCH($B7,Admin_ShowTask!$A:$A,0),"Admin_ShowTask")</f>
        <v>Admin_ShowTask</v>
      </c>
    </row>
    <row r="8" spans="1:12" x14ac:dyDescent="0.25">
      <c r="A8" s="4">
        <v>7</v>
      </c>
      <c r="B8" s="4" t="s">
        <v>66</v>
      </c>
      <c r="C8" s="41" t="str">
        <f>HYPERLINK("#Login_Page!A"&amp;MATCH($B8,Login_Page!$A:$A,0),"Login_Page")</f>
        <v>Login_Page</v>
      </c>
      <c r="D8" s="39" t="str">
        <f>HYPERLINK("#MASWEB_HOME!A"&amp;MATCH($B8,MASWEB_Home!$A:$A,0),"MASWEB_HOME")</f>
        <v>MASWEB_HOME</v>
      </c>
      <c r="E8" s="39" t="str">
        <f>HYPERLINK("#BlueBox!A"&amp;MATCH($B8,BlueBox!$A:$A,0),"BlueBox")</f>
        <v>BlueBox</v>
      </c>
    </row>
    <row r="9" spans="1:12" x14ac:dyDescent="0.25">
      <c r="A9" s="4">
        <v>8</v>
      </c>
      <c r="B9" s="13" t="s">
        <v>73</v>
      </c>
      <c r="C9" s="41" t="str">
        <f>HYPERLINK("#Login_Page!A"&amp;MATCH($B9,Login_Page!$A:$A,0),"Login_Page")</f>
        <v>Login_Page</v>
      </c>
      <c r="D9" s="39" t="str">
        <f>HYPERLINK("#MASWEB_HOME!A"&amp;MATCH($B9,MASWEB_Home!$A:$A,0),"MASWEB_HOME")</f>
        <v>MASWEB_HOME</v>
      </c>
      <c r="E9" s="39" t="str">
        <f>HYPERLINK("#vclas_sekadm!A"&amp;MATCH($B9,vclas_sekadm!$A:$A,0),"vclas_sekadm")</f>
        <v>vclas_sekadm</v>
      </c>
      <c r="F9" s="39" t="str">
        <f>HYPERLINK("#Vclas_tasks!A"&amp;MATCH($B9,Vclas_tasks!$A:$A,0),"Vclas_tasks")</f>
        <v>Vclas_tasks</v>
      </c>
      <c r="G9" s="39" t="str">
        <f>HYPERLINK("#Vclas_Assignments!A"&amp;MATCH($B9,Vclas_Assignments!$A:$A,0),"Vclas_Assignments")</f>
        <v>Vclas_Assignments</v>
      </c>
      <c r="H9" s="39" t="str">
        <f>HYPERLINK("#Admin_Simulator!A"&amp;MATCH($B9,Admin_Simulator!$A:$A,0),"Admin_Simulator")</f>
        <v>Admin_Simulator</v>
      </c>
    </row>
    <row r="10" spans="1:12" x14ac:dyDescent="0.25">
      <c r="A10" s="4">
        <v>9</v>
      </c>
      <c r="B10" t="s">
        <v>153</v>
      </c>
      <c r="C10" s="41" t="str">
        <f>HYPERLINK("#Login_Page!A"&amp;MATCH($B10,Login_Page!$A:$A,0),"Login_Page")</f>
        <v>Login_Page</v>
      </c>
      <c r="D10" s="39" t="str">
        <f>HYPERLINK("#MASWEB_HOME!A"&amp;MATCH($B10,MASWEB_Home!$A:$A,0),"MASWEB_HOME")</f>
        <v>MASWEB_HOME</v>
      </c>
      <c r="E10" s="39" t="str">
        <f>HYPERLINK("#vclas_sekadm!A"&amp;MATCH($B10,vclas_sekadm!$A:$A,0),"vclas_sekadm")</f>
        <v>vclas_sekadm</v>
      </c>
      <c r="F10" s="39" t="str">
        <f>HYPERLINK("#Vclas_tasks!A"&amp;MATCH($B10,Vclas_tasks!$A:$A,0),"Vclas_tasks")</f>
        <v>Vclas_tasks</v>
      </c>
      <c r="G10" s="39" t="str">
        <f>HYPERLINK("#Vclas_Assignments!A"&amp;MATCH($B10,Vclas_Assignments!$A:$A,0),"Vclas_Assignments")</f>
        <v>Vclas_Assignments</v>
      </c>
      <c r="H10" s="39" t="str">
        <f>HYPERLINK("#Admin_Simulator!A"&amp;MATCH($B10,Admin_Simulator!$A:$A,0),"Admin_Simulator")</f>
        <v>Admin_Simulator</v>
      </c>
    </row>
    <row r="11" spans="1:12" x14ac:dyDescent="0.25">
      <c r="A11" s="47">
        <v>10</v>
      </c>
      <c r="B11" s="4" t="s">
        <v>82</v>
      </c>
      <c r="C11" s="41" t="str">
        <f>HYPERLINK("#Login_Page!A"&amp;MATCH($B11,Login_Page!$A:$A,0),"Login_Page")</f>
        <v>Login_Page</v>
      </c>
      <c r="D11" s="39" t="str">
        <f>HYPERLINK("#MASWEB_HOME!A"&amp;MATCH($B11,MASWEB_Home!$A:$A,0),"MASWEB_HOME")</f>
        <v>MASWEB_HOME</v>
      </c>
      <c r="E11" s="39" t="str">
        <f>HYPERLINK("#V90_Pages!A"&amp;MATCH($B11,V90_Pages!$A:$A,0),"V90_Pages")</f>
        <v>V90_Pages</v>
      </c>
    </row>
    <row r="12" spans="1:12" x14ac:dyDescent="0.25">
      <c r="A12" s="47">
        <v>11</v>
      </c>
      <c r="B12" s="4" t="s">
        <v>91</v>
      </c>
      <c r="C12" s="41" t="str">
        <f>HYPERLINK("#Login_Page!A"&amp;MATCH($B12,Login_Page!$A:$A,0),"Login_Page")</f>
        <v>Login_Page</v>
      </c>
      <c r="D12" s="39" t="str">
        <f>HYPERLINK("#MASWEB_HOME!A"&amp;MATCH($B12,MASWEB_Home!$A:$A,0),"MASWEB_HOME")</f>
        <v>MASWEB_HOME</v>
      </c>
      <c r="E12" s="39" t="str">
        <f>HYPERLINK("#Production_ControlCodes!A"&amp;MATCH($B12,Production_ControlCodes!$A:$A,0),"Production_ControlCodes")</f>
        <v>Production_ControlCodes</v>
      </c>
    </row>
    <row r="13" spans="1:12" x14ac:dyDescent="0.25">
      <c r="A13" s="47">
        <v>12</v>
      </c>
      <c r="B13" s="4" t="s">
        <v>92</v>
      </c>
      <c r="C13" s="41" t="str">
        <f>HYPERLINK("#Login_Page!A"&amp;MATCH($B13,Login_Page!$A:$A,0),"Login_Page")</f>
        <v>Login_Page</v>
      </c>
      <c r="D13" s="39" t="str">
        <f>HYPERLINK("#MASWEB_HOME!A"&amp;MATCH($B13,MASWEB_Home!$A:$A,0),"MASWEB_HOME")</f>
        <v>MASWEB_HOME</v>
      </c>
      <c r="E13" s="39" t="str">
        <f>HYPERLINK("#Production_Plockan!A"&amp;MATCH($B13,Production_Plockan!$A:$A,0),"Production_Plockan")</f>
        <v>Production_Plockan</v>
      </c>
    </row>
    <row r="14" spans="1:12" x14ac:dyDescent="0.25">
      <c r="A14" s="55">
        <v>13</v>
      </c>
      <c r="B14" s="4" t="s">
        <v>93</v>
      </c>
      <c r="C14" s="41" t="str">
        <f>HYPERLINK("#Login_Page!A"&amp;MATCH($B14,Login_Page!$A:$A,0),"Login_Page")</f>
        <v>Login_Page</v>
      </c>
      <c r="D14" s="39" t="str">
        <f>HYPERLINK("#MASWEB_HOME!A"&amp;MATCH($B14,MASWEB_Home!$A:$A,0),"MASWEB_HOME")</f>
        <v>MASWEB_HOME</v>
      </c>
      <c r="E14" s="39" t="str">
        <f>HYPERLINK("#Production_Consumption!A"&amp;MATCH($B14,Production_Consumption!$A:$A,0),"Production_Consumption")</f>
        <v>Production_Consumption</v>
      </c>
    </row>
    <row r="15" spans="1:12" x14ac:dyDescent="0.25">
      <c r="A15" s="55">
        <v>14</v>
      </c>
      <c r="B15" s="4" t="s">
        <v>94</v>
      </c>
      <c r="C15" s="41" t="str">
        <f>HYPERLINK("#Login_Page!A"&amp;MATCH($B15,Login_Page!$A:$A,0),"Login_Page")</f>
        <v>Login_Page</v>
      </c>
      <c r="D15" s="39" t="str">
        <f>HYPERLINK("#MASWEB_HOME!A"&amp;MATCH($B15,MASWEB_Home!$A:$A,0),"MASWEB_HOME")</f>
        <v>MASWEB_HOME</v>
      </c>
      <c r="E15" s="39" t="str">
        <f>HYPERLINK("#Production_LocationCodes!A"&amp;MATCH($B15,Production_LocationCodes!$A:$A,0),"Production_LocationCodes")</f>
        <v>Production_LocationCodes</v>
      </c>
    </row>
    <row r="16" spans="1:12" x14ac:dyDescent="0.25">
      <c r="A16" s="52">
        <v>15</v>
      </c>
      <c r="B16" s="4" t="s">
        <v>172</v>
      </c>
      <c r="C16" s="41" t="str">
        <f>HYPERLINK("#Login_Page!A"&amp;MATCH($B16,Login_Page!$A:$A,0),"Login_Page")</f>
        <v>Login_Page</v>
      </c>
      <c r="D16" s="39" t="s">
        <v>151</v>
      </c>
      <c r="E16" s="39" t="str">
        <f>HYPERLINK("#LDJIT!A"&amp;MATCH($B16,LDJIT!$A:$A,0),"LDJIT")</f>
        <v>LDJIT</v>
      </c>
    </row>
    <row r="17" spans="1:8" x14ac:dyDescent="0.25">
      <c r="A17" s="52">
        <v>16</v>
      </c>
      <c r="B17" s="4" t="s">
        <v>209</v>
      </c>
      <c r="C17" s="41" t="str">
        <f>HYPERLINK("#Login_Page!A"&amp;MATCH($B17,Login_Page!$A:$A,0),"Login_Page")</f>
        <v>Login_Page</v>
      </c>
      <c r="D17" s="39" t="str">
        <f>HYPERLINK("#MASWEB_HOME!A"&amp;MATCH($B17,MASWEB_Home!$A:$A,0),"MASWEB_HOME")</f>
        <v>MASWEB_HOME</v>
      </c>
      <c r="E17" s="39" t="str">
        <f>HYPERLINK("#AGV_RackChanger!A"&amp;MATCH($B17,AGV_RackChanger!$A:$A,0),"AGV_RackChanger")</f>
        <v>AGV_RackChanger</v>
      </c>
    </row>
    <row r="18" spans="1:8" x14ac:dyDescent="0.25">
      <c r="A18" s="52">
        <v>17</v>
      </c>
      <c r="B18" s="4" t="s">
        <v>210</v>
      </c>
      <c r="C18" s="41" t="str">
        <f>HYPERLINK("#Login_Page!A"&amp;MATCH($B18,Login_Page!$A:$A,0),"Login_Page")</f>
        <v>Login_Page</v>
      </c>
      <c r="D18" s="39" t="str">
        <f>HYPERLINK("#MASWEB_HOME!A"&amp;MATCH($B18,MASWEB_Home!$A:$A,0),"MASWEB_HOME")</f>
        <v>MASWEB_HOME</v>
      </c>
      <c r="E18" s="39" t="str">
        <f>HYPERLINK("#AGV_RackChanger!A"&amp;MATCH($B18,AGV_RackChanger!$A:$A,0),"AGV_RackChanger")</f>
        <v>AGV_RackChanger</v>
      </c>
      <c r="F18" s="39" t="str">
        <f>HYPERLINK("#AGV_MachineIDScan!A"&amp;MATCH($B18,AGV_MachineIDScan!$A:$A,0),"AGV_MachineIDScan")</f>
        <v>AGV_MachineIDScan</v>
      </c>
      <c r="G18" s="39" t="str">
        <f>HYPERLINK("#Vclas_Assignments!A"&amp;MATCH($B18,Vclas_Assignments!$A:$A,0),"Vclas_Assignments")</f>
        <v>Vclas_Assignments</v>
      </c>
      <c r="H18" s="39" t="str">
        <f>HYPERLINK("#Vclas_tasks!A"&amp;MATCH($B18,Vclas_tasks!$A:$A,0),"Vclas_tasks")</f>
        <v>Vclas_tasks</v>
      </c>
    </row>
    <row r="19" spans="1:8" x14ac:dyDescent="0.25">
      <c r="A19" s="52">
        <v>18</v>
      </c>
      <c r="B19" s="47" t="s">
        <v>211</v>
      </c>
      <c r="C19" s="41" t="str">
        <f>HYPERLINK("#Login_Page!A"&amp;MATCH($B19,Login_Page!$A:$A,0),"Login_Page")</f>
        <v>Login_Page</v>
      </c>
      <c r="D19" s="39" t="str">
        <f>HYPERLINK("#MASWEB_HOME!A"&amp;MATCH($B19,MASWEB_Home!$A:$A,0),"MASWEB_HOME")</f>
        <v>MASWEB_HOME</v>
      </c>
      <c r="E19" s="39" t="str">
        <f>HYPERLINK("#AGV_RackChanger!A"&amp;MATCH($B19,AGV_RackChanger!$A:$A,0),"AGV_RackChanger")</f>
        <v>AGV_RackChanger</v>
      </c>
      <c r="F19" s="39" t="str">
        <f>HYPERLINK("#AGV_MachineIDScan!A"&amp;MATCH($B19,AGV_MachineIDScan!$A:$A,0),"AGV_MachineIDScan")</f>
        <v>AGV_MachineIDScan</v>
      </c>
      <c r="G19" s="39" t="str">
        <f>HYPERLINK("#Vclas_Assignments!A"&amp;MATCH($B19,Vclas_Assignments!$A:$A,0),"Vclas_Assignments")</f>
        <v>Vclas_Assignments</v>
      </c>
      <c r="H19" s="39" t="str">
        <f>HYPERLINK("#Vclas_tasks!A"&amp;MATCH($B19,Vclas_tasks!$A:$A,0),"Vclas_tasks")</f>
        <v>Vclas_tasks</v>
      </c>
    </row>
    <row r="20" spans="1:8" x14ac:dyDescent="0.25">
      <c r="A20">
        <v>19</v>
      </c>
      <c r="B20" s="47" t="s">
        <v>212</v>
      </c>
      <c r="C20" s="41" t="str">
        <f>HYPERLINK("#Login_Page!A"&amp;MATCH($B20,Login_Page!$A:$A,0),"Login_Page")</f>
        <v>Login_Page</v>
      </c>
      <c r="D20" s="39" t="str">
        <f>HYPERLINK("#MASWEB_HOME!A"&amp;MATCH($B20,MASWEB_Home!$A:$A,0),"MASWEB_HOME")</f>
        <v>MASWEB_HOME</v>
      </c>
      <c r="E20" s="39" t="str">
        <f>HYPERLINK("#AGV_RackChanger!A"&amp;MATCH($B20,AGV_RackChanger!$A:$A,0),"AGV_RackChanger")</f>
        <v>AGV_RackChanger</v>
      </c>
      <c r="F20" s="39" t="str">
        <f>HYPERLINK("#AGV_MachineIDScan!A"&amp;MATCH($B20,AGV_MachineIDScan!$A:$A,0),"AGV_MachineIDScan")</f>
        <v>AGV_MachineIDScan</v>
      </c>
      <c r="G20" s="39" t="e">
        <f>HYPERLINK("#Vclas_Assignments!A"&amp;MATCH($B20,Vclas_Assignments!$A:$A,0),"Vclas_Assignments")</f>
        <v>#N/A</v>
      </c>
      <c r="H20" s="39" t="str">
        <f>HYPERLINK("#Vclas_tasks!A"&amp;MATCH($B20,Vclas_tasks!$A:$A,0),"Vclas_tasks")</f>
        <v>Vclas_tasks</v>
      </c>
    </row>
    <row r="21" spans="1:8" x14ac:dyDescent="0.25">
      <c r="A21">
        <v>20</v>
      </c>
      <c r="B21" s="42" t="s">
        <v>213</v>
      </c>
      <c r="C21" s="41" t="str">
        <f>HYPERLINK("#Login_Page!A"&amp;MATCH($B21,Login_Page!$A:$A,0),"Login_Page")</f>
        <v>Login_Page</v>
      </c>
      <c r="D21" s="39" t="str">
        <f>HYPERLINK("#MASWEB_HOME!A"&amp;MATCH($B21,MASWEB_Home!$A:$A,0),"MASWEB_HOME")</f>
        <v>MASWEB_HOME</v>
      </c>
      <c r="E21" s="39" t="str">
        <f>HYPERLINK("#AGV_RackChanger!A"&amp;MATCH($B21,AGV_RackChanger!$A:$A,0),"AGV_RackChanger")</f>
        <v>AGV_RackChanger</v>
      </c>
      <c r="F21" s="39" t="str">
        <f>HYPERLINK("#AGV_MachineIDScan!A"&amp;MATCH($B21,AGV_MachineIDScan!$A:$A,0),"AGV_MachineIDScan")</f>
        <v>AGV_MachineIDScan</v>
      </c>
      <c r="G21" s="39" t="str">
        <f>HYPERLINK("#Vclas_Assignments!A"&amp;MATCH($B21,Vclas_Assignments!$A:$A,0),"Vclas_Assignments")</f>
        <v>Vclas_Assignments</v>
      </c>
      <c r="H21" s="39" t="str">
        <f>HYPERLINK("#Vclas_tasks!A"&amp;MATCH($B21,Vclas_tasks!$A:$A,0),"Vclas_tasks")</f>
        <v>Vclas_tasks</v>
      </c>
    </row>
    <row r="22" spans="1:8" x14ac:dyDescent="0.25">
      <c r="A22">
        <v>21</v>
      </c>
      <c r="B22" s="4" t="s">
        <v>214</v>
      </c>
      <c r="C22" s="41" t="str">
        <f>HYPERLINK("#Login_Page!A"&amp;MATCH($B22,Login_Page!$A:$A,0),"Login_Page")</f>
        <v>Login_Page</v>
      </c>
      <c r="D22" s="39" t="str">
        <f>HYPERLINK("#MASWEB_HOME!A"&amp;MATCH($B22,MASWEB_Home!$A:$A,0),"MASWEB_HOME")</f>
        <v>MASWEB_HOME</v>
      </c>
      <c r="E22" s="39" t="str">
        <f>HYPERLINK("#AGV_RackChanger!A"&amp;MATCH($B22,AGV_RackChanger!$A:$A,0),"AGV_RackChanger")</f>
        <v>AGV_RackChanger</v>
      </c>
      <c r="F22" s="39" t="str">
        <f>HYPERLINK("#AGV_MachineIDScan!A"&amp;MATCH($B22,AGV_MachineIDScan!$A:$A,0),"AGV_MachineIDScan")</f>
        <v>AGV_MachineIDScan</v>
      </c>
      <c r="G22" s="39" t="str">
        <f>HYPERLINK("#Vclas_Assignments!A"&amp;MATCH($B22,Vclas_Assignments!$A:$A,0),"Vclas_Assignments")</f>
        <v>Vclas_Assignments</v>
      </c>
      <c r="H22" s="39" t="str">
        <f>HYPERLINK("#Vclas_tasks!A"&amp;MATCH($B22,Vclas_tasks!$A:$A,0),"Vclas_tasks")</f>
        <v>Vclas_tasks</v>
      </c>
    </row>
    <row r="23" spans="1:8" x14ac:dyDescent="0.25">
      <c r="A23">
        <v>22</v>
      </c>
      <c r="B23" t="s">
        <v>215</v>
      </c>
      <c r="C23" s="41" t="str">
        <f>HYPERLINK("#Login_Page!A"&amp;MATCH($B23,Login_Page!$A:$A,0),"Login_Page")</f>
        <v>Login_Page</v>
      </c>
      <c r="D23" s="54" t="str">
        <f>HYPERLINK("#Vclas_TestCases!A"&amp;MATCH($B23,Vclas_TestCases!$A:$A,0),"Vclas_TestCases")</f>
        <v>Vclas_TestCases</v>
      </c>
    </row>
    <row r="24" spans="1:8" x14ac:dyDescent="0.25">
      <c r="A24">
        <v>23</v>
      </c>
      <c r="B24" t="s">
        <v>271</v>
      </c>
    </row>
  </sheetData>
  <pageMargins bottom="0.75" footer="0.3" header="0.3" left="0.7" right="0.7" top="0.75"/>
  <pageSetup horizontalDpi="90" orientation="portrait" r:id="rId1" verticalDpi="9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H2"/>
  <sheetViews>
    <sheetView workbookViewId="0"/>
  </sheetViews>
  <sheetFormatPr defaultRowHeight="15" x14ac:dyDescent="0.25"/>
  <cols>
    <col min="1" max="1" customWidth="true" width="22.5703125" collapsed="true"/>
    <col min="2" max="2" customWidth="true" width="36.0" collapsed="true"/>
    <col min="3" max="3" customWidth="true" width="22.85546875" collapsed="true"/>
    <col min="4" max="4" customWidth="true" width="20.140625" collapsed="true"/>
    <col min="5" max="5" customWidth="true" width="15.0" collapsed="true"/>
    <col min="6" max="6" customWidth="true" width="19.5703125" collapsed="true"/>
    <col min="7" max="7" customWidth="true" width="24.28515625" collapsed="true"/>
  </cols>
  <sheetData>
    <row ht="15.75" r="1" spans="1:8" x14ac:dyDescent="0.25">
      <c r="A1" s="40" t="s">
        <v>5</v>
      </c>
      <c r="B1" s="3" t="s">
        <v>0</v>
      </c>
      <c r="C1" s="3" t="s">
        <v>1</v>
      </c>
      <c r="D1" s="3" t="s">
        <v>2</v>
      </c>
      <c r="E1" s="23" t="s">
        <v>107</v>
      </c>
      <c r="F1" s="24" t="s">
        <v>108</v>
      </c>
      <c r="G1" s="3" t="s">
        <v>7</v>
      </c>
      <c r="H1" s="3"/>
    </row>
    <row ht="15.75" r="2" spans="1:8" x14ac:dyDescent="0.25">
      <c r="A2" s="4" t="s">
        <v>92</v>
      </c>
      <c r="B2" s="4" t="s">
        <v>95</v>
      </c>
      <c r="C2" s="1" t="s">
        <v>6</v>
      </c>
      <c r="D2" s="2" t="s">
        <v>22</v>
      </c>
      <c r="E2" s="4"/>
      <c r="F2" s="4">
        <v>65</v>
      </c>
      <c r="G2" s="4"/>
      <c r="H2" s="4"/>
    </row>
  </sheetData>
  <dataValidations count="1"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H2"/>
  <sheetViews>
    <sheetView workbookViewId="0"/>
  </sheetViews>
  <sheetFormatPr defaultRowHeight="15" x14ac:dyDescent="0.25"/>
  <cols>
    <col min="1" max="1" customWidth="true" width="29.140625" collapsed="true"/>
    <col min="2" max="2" customWidth="true" width="36.5703125" collapsed="true"/>
    <col min="3" max="3" customWidth="true" width="20.28515625" collapsed="true"/>
    <col min="4" max="4" customWidth="true" width="20.42578125" collapsed="true"/>
    <col min="5" max="5" customWidth="true" width="20.140625" collapsed="true"/>
    <col min="6" max="6" customWidth="true" width="17.42578125" collapsed="true"/>
    <col min="7" max="7" customWidth="true" width="21.7109375" collapsed="true"/>
  </cols>
  <sheetData>
    <row ht="15.75" r="1" spans="1:8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104</v>
      </c>
      <c r="F1" s="23" t="s">
        <v>105</v>
      </c>
      <c r="G1" s="3" t="s">
        <v>7</v>
      </c>
      <c r="H1" s="3"/>
    </row>
    <row ht="15.75" r="2" spans="1:8" x14ac:dyDescent="0.25">
      <c r="A2" s="4" t="s">
        <v>94</v>
      </c>
      <c r="B2" s="4" t="s">
        <v>95</v>
      </c>
      <c r="C2" s="1" t="s">
        <v>6</v>
      </c>
      <c r="D2" s="2" t="s">
        <v>22</v>
      </c>
      <c r="E2" s="4"/>
      <c r="F2" s="4" t="s">
        <v>106</v>
      </c>
      <c r="G2" s="4"/>
      <c r="H2" s="4"/>
    </row>
  </sheetData>
  <dataValidations count="1"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G2"/>
  <sheetViews>
    <sheetView workbookViewId="0"/>
  </sheetViews>
  <sheetFormatPr defaultRowHeight="15" x14ac:dyDescent="0.25"/>
  <cols>
    <col min="1" max="1" customWidth="true" width="26.0" collapsed="true"/>
    <col min="2" max="2" customWidth="true" width="35.5703125" collapsed="true"/>
    <col min="3" max="3" customWidth="true" width="23.7109375" collapsed="true"/>
    <col min="4" max="4" customWidth="true" width="21.5703125" collapsed="true"/>
    <col min="5" max="5" customWidth="true" width="17.7109375" collapsed="true"/>
    <col min="6" max="6" customWidth="true" width="21.85546875" collapsed="true"/>
  </cols>
  <sheetData>
    <row ht="15.75" r="1" spans="1:7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103</v>
      </c>
      <c r="F1" s="3" t="s">
        <v>7</v>
      </c>
      <c r="G1" s="3"/>
    </row>
    <row ht="15.75" r="2" spans="1:7" x14ac:dyDescent="0.25">
      <c r="A2" s="4" t="s">
        <v>93</v>
      </c>
      <c r="B2" s="4" t="s">
        <v>100</v>
      </c>
      <c r="C2" s="1" t="s">
        <v>6</v>
      </c>
      <c r="D2" s="2" t="s">
        <v>22</v>
      </c>
      <c r="E2" s="4">
        <v>31277225</v>
      </c>
      <c r="F2" s="4"/>
      <c r="G2" s="4"/>
    </row>
  </sheetData>
  <dataValidations count="1"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H8"/>
  <sheetViews>
    <sheetView tabSelected="1" workbookViewId="0">
      <selection activeCell="F2" sqref="F2"/>
    </sheetView>
  </sheetViews>
  <sheetFormatPr defaultRowHeight="15" x14ac:dyDescent="0.25"/>
  <cols>
    <col min="1" max="1" bestFit="true" customWidth="true" width="47.0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customWidth="true" width="24.140625" collapsed="true"/>
    <col min="6" max="7" customWidth="true" width="25.85546875" collapsed="true"/>
    <col min="8" max="8" bestFit="true" customWidth="true" width="21.42578125" collapsed="true"/>
  </cols>
  <sheetData>
    <row ht="15.75" r="1" spans="1:8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  <c r="G1" s="3" t="s">
        <v>21</v>
      </c>
      <c r="H1" s="3" t="s">
        <v>7</v>
      </c>
    </row>
    <row ht="15.75" r="2" spans="1:8" x14ac:dyDescent="0.25">
      <c r="A2" s="4" t="s">
        <v>18</v>
      </c>
      <c r="B2" s="4" t="s">
        <v>14</v>
      </c>
      <c r="C2" s="1" t="s">
        <v>6</v>
      </c>
      <c r="D2" s="2" t="s">
        <v>22</v>
      </c>
      <c r="E2" s="4"/>
      <c r="F2" s="4">
        <v>600039</v>
      </c>
      <c r="G2" s="4"/>
      <c r="H2" s="4"/>
    </row>
    <row ht="15.75" r="3" spans="1:8" x14ac:dyDescent="0.25">
      <c r="A3" s="4" t="s">
        <v>209</v>
      </c>
      <c r="B3" s="4" t="s">
        <v>147</v>
      </c>
      <c r="C3" s="1" t="s">
        <v>6</v>
      </c>
      <c r="D3" s="2" t="s">
        <v>22</v>
      </c>
      <c r="E3" s="4" t="s">
        <v>146</v>
      </c>
      <c r="F3" s="6">
        <v>654738</v>
      </c>
      <c r="G3" s="4" t="s">
        <v>148</v>
      </c>
      <c r="H3" s="4">
        <v>2881</v>
      </c>
    </row>
    <row ht="15.75" r="4" spans="1:8" x14ac:dyDescent="0.25">
      <c r="A4" s="4" t="s">
        <v>210</v>
      </c>
      <c r="B4" s="4" t="s">
        <v>14</v>
      </c>
      <c r="C4" s="1" t="s">
        <v>6</v>
      </c>
      <c r="D4" s="2" t="s">
        <v>22</v>
      </c>
      <c r="E4" s="4"/>
      <c r="F4" s="48" t="s">
        <v>219</v>
      </c>
      <c r="G4" s="4"/>
      <c r="H4" s="4">
        <v>2887</v>
      </c>
    </row>
    <row ht="15.75" r="5" spans="1:8" x14ac:dyDescent="0.25">
      <c r="A5" s="47" t="s">
        <v>211</v>
      </c>
      <c r="B5" s="4" t="s">
        <v>14</v>
      </c>
      <c r="C5" s="1" t="s">
        <v>6</v>
      </c>
      <c r="D5" s="2" t="s">
        <v>22</v>
      </c>
      <c r="E5" s="4"/>
      <c r="F5" s="34">
        <v>600001</v>
      </c>
      <c r="G5" s="4"/>
      <c r="H5" s="4">
        <v>2888</v>
      </c>
    </row>
    <row ht="15.75" r="6" spans="1:8" x14ac:dyDescent="0.25">
      <c r="A6" t="s">
        <v>212</v>
      </c>
      <c r="B6" s="4" t="s">
        <v>14</v>
      </c>
      <c r="C6" s="1" t="s">
        <v>6</v>
      </c>
      <c r="D6" s="2" t="s">
        <v>22</v>
      </c>
      <c r="E6" s="4"/>
      <c r="F6" s="4">
        <v>600054</v>
      </c>
      <c r="G6" s="4"/>
      <c r="H6" s="4">
        <v>2882</v>
      </c>
    </row>
    <row ht="15.75" r="7" spans="1:8" x14ac:dyDescent="0.25">
      <c r="A7" s="4" t="s">
        <v>213</v>
      </c>
      <c r="B7" s="4" t="s">
        <v>14</v>
      </c>
      <c r="C7" s="1" t="s">
        <v>6</v>
      </c>
      <c r="D7" s="2" t="s">
        <v>22</v>
      </c>
      <c r="E7" s="4"/>
      <c r="F7" s="4">
        <v>600039</v>
      </c>
      <c r="G7" s="4"/>
      <c r="H7" s="4">
        <v>2883</v>
      </c>
    </row>
    <row ht="15.75" r="8" spans="1:8" x14ac:dyDescent="0.25">
      <c r="A8" s="4" t="s">
        <v>214</v>
      </c>
      <c r="B8" s="4" t="s">
        <v>14</v>
      </c>
      <c r="C8" s="1" t="s">
        <v>6</v>
      </c>
      <c r="D8" s="2" t="s">
        <v>22</v>
      </c>
      <c r="E8" s="4"/>
      <c r="F8" s="17">
        <v>600062</v>
      </c>
      <c r="G8" s="4"/>
      <c r="H8" s="4">
        <v>2885</v>
      </c>
    </row>
  </sheetData>
  <dataValidations count="3">
    <dataValidation allowBlank="1" showErrorMessage="1" showInputMessage="1" sqref="D2:D8" type="list">
      <formula1>"Login_Supervisor1,Login_Supervisor2"</formula1>
    </dataValidation>
    <dataValidation allowBlank="1" showErrorMessage="1" showInputMessage="1" sqref="E2:E8" type="list">
      <formula1>"A,B,C,"</formula1>
    </dataValidation>
    <dataValidation allowBlank="1" showErrorMessage="1" showInputMessage="1" sqref="G2:G8" type="list">
      <formula1>"RC,PAS,"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>
    <pageSetUpPr autoPageBreaks="0"/>
  </sheetPr>
  <dimension ref="A1:G8"/>
  <sheetViews>
    <sheetView workbookViewId="0">
      <pane activePane="bottomLeft" state="frozen" topLeftCell="A2" ySplit="1"/>
      <selection pane="bottomLeft"/>
    </sheetView>
  </sheetViews>
  <sheetFormatPr defaultRowHeight="15" x14ac:dyDescent="0.25"/>
  <cols>
    <col min="1" max="1" bestFit="true" customWidth="true" width="32.85546875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customWidth="true" width="24.140625" collapsed="true"/>
    <col min="6" max="6" bestFit="true" customWidth="true" width="34.140625" collapsed="true"/>
    <col min="7" max="7" bestFit="true" customWidth="true" width="21.42578125" collapsed="true"/>
  </cols>
  <sheetData>
    <row ht="15.75" r="1" spans="1:7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15</v>
      </c>
      <c r="F1" s="3" t="s">
        <v>17</v>
      </c>
      <c r="G1" s="3" t="s">
        <v>7</v>
      </c>
    </row>
    <row ht="15.75" r="2" spans="1:7" x14ac:dyDescent="0.25">
      <c r="A2" s="4" t="s">
        <v>18</v>
      </c>
      <c r="B2" s="4" t="s">
        <v>16</v>
      </c>
      <c r="C2" s="1" t="s">
        <v>6</v>
      </c>
      <c r="D2" s="2" t="s">
        <v>22</v>
      </c>
      <c r="E2" s="4"/>
      <c r="F2" s="4" t="s">
        <v>38</v>
      </c>
      <c r="G2" s="4"/>
    </row>
    <row ht="15.75" r="3" spans="1:7" x14ac:dyDescent="0.25">
      <c r="A3" s="4" t="s">
        <v>210</v>
      </c>
      <c r="B3" s="4" t="s">
        <v>16</v>
      </c>
      <c r="C3" s="1" t="s">
        <v>6</v>
      </c>
      <c r="D3" s="2" t="s">
        <v>22</v>
      </c>
      <c r="E3" s="4"/>
      <c r="F3" s="4" t="s">
        <v>38</v>
      </c>
      <c r="G3" s="4">
        <v>2887</v>
      </c>
    </row>
    <row ht="15.75" r="4" spans="1:7" x14ac:dyDescent="0.25">
      <c r="A4" s="47" t="s">
        <v>211</v>
      </c>
      <c r="B4" s="4" t="s">
        <v>16</v>
      </c>
      <c r="C4" s="1" t="s">
        <v>6</v>
      </c>
      <c r="D4" s="2" t="s">
        <v>22</v>
      </c>
      <c r="E4" s="4"/>
      <c r="F4" s="4" t="s">
        <v>38</v>
      </c>
      <c r="G4" s="4">
        <v>2888</v>
      </c>
    </row>
    <row ht="15.75" r="5" spans="1:7" x14ac:dyDescent="0.25">
      <c r="A5" t="s">
        <v>212</v>
      </c>
      <c r="B5" s="4" t="s">
        <v>16</v>
      </c>
      <c r="C5" s="1" t="s">
        <v>6</v>
      </c>
      <c r="D5" s="2" t="s">
        <v>22</v>
      </c>
      <c r="E5" s="4"/>
      <c r="F5" s="4" t="s">
        <v>38</v>
      </c>
      <c r="G5" s="4">
        <v>2882</v>
      </c>
    </row>
    <row ht="15.75" r="6" spans="1:7" x14ac:dyDescent="0.25">
      <c r="A6" s="4" t="s">
        <v>213</v>
      </c>
      <c r="B6" s="4" t="s">
        <v>16</v>
      </c>
      <c r="C6" s="1" t="s">
        <v>6</v>
      </c>
      <c r="D6" s="2" t="s">
        <v>22</v>
      </c>
      <c r="E6" s="4"/>
      <c r="F6" s="4" t="s">
        <v>38</v>
      </c>
      <c r="G6" s="4">
        <v>2883</v>
      </c>
    </row>
    <row ht="15.75" r="7" spans="1:7" x14ac:dyDescent="0.25">
      <c r="A7" s="4" t="s">
        <v>214</v>
      </c>
      <c r="B7" s="4" t="s">
        <v>16</v>
      </c>
      <c r="C7" s="1" t="s">
        <v>6</v>
      </c>
      <c r="D7" s="2" t="s">
        <v>22</v>
      </c>
      <c r="E7" s="4"/>
      <c r="F7" s="4" t="s">
        <v>38</v>
      </c>
      <c r="G7" s="4">
        <v>2885</v>
      </c>
    </row>
    <row ht="15.75" r="8" spans="1:7" x14ac:dyDescent="0.25">
      <c r="A8" s="4"/>
      <c r="B8" s="4"/>
      <c r="C8" s="1"/>
      <c r="D8" s="2"/>
      <c r="E8" s="4"/>
      <c r="F8" s="4"/>
      <c r="G8" s="4"/>
    </row>
  </sheetData>
  <dataValidations count="2">
    <dataValidation allowBlank="1" showErrorMessage="1" showInputMessage="1" sqref="D2:D7" type="list">
      <formula1>"Login_Supervisor1,Login_Supervisor2"</formula1>
    </dataValidation>
    <dataValidation allowBlank="1" showErrorMessage="1" showInputMessage="1" sqref="D8" type="list">
      <formula1>"Demo,Vanilla,EC.Member,InvalidUser,EC.Member1,BookRef1"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  <legacyDrawing r:id="rId2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>
    <pageSetUpPr autoPageBreaks="0"/>
  </sheetPr>
  <dimension ref="A1:AC10"/>
  <sheetViews>
    <sheetView workbookViewId="0" zoomScaleNormal="100"/>
  </sheetViews>
  <sheetFormatPr defaultRowHeight="15" x14ac:dyDescent="0.25"/>
  <cols>
    <col min="1" max="1" bestFit="true" customWidth="true" width="47.0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customWidth="true" width="29.28515625" collapsed="true"/>
    <col min="6" max="13" customWidth="true" width="28.7109375" collapsed="true"/>
    <col min="14" max="14" bestFit="true" customWidth="true" width="21.42578125" collapsed="true"/>
    <col min="15" max="15" customWidth="true" width="18.5703125" collapsed="true"/>
    <col min="16" max="16" customWidth="true" width="18.85546875" collapsed="true"/>
    <col min="17" max="17" customWidth="true" width="18.28515625" collapsed="true"/>
    <col min="18" max="19" customWidth="true" width="18.85546875" collapsed="true"/>
    <col min="20" max="20" customWidth="true" width="17.7109375" collapsed="true"/>
    <col min="21" max="21" customWidth="true" width="17.85546875" collapsed="true"/>
    <col min="22" max="22" customWidth="true" width="17.28515625" collapsed="true"/>
    <col min="23" max="24" customWidth="true" width="15.5703125" collapsed="true"/>
    <col min="25" max="25" customWidth="true" width="32.7109375" collapsed="true"/>
    <col min="26" max="27" customWidth="true" width="14.140625" collapsed="true"/>
    <col min="28" max="28" customWidth="true" width="19.28515625" collapsed="true"/>
    <col min="29" max="29" customWidth="true" width="26.0" collapsed="true"/>
  </cols>
  <sheetData>
    <row ht="15.75" r="1" spans="1:29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40</v>
      </c>
      <c r="F1" s="3" t="s">
        <v>41</v>
      </c>
      <c r="G1" s="3" t="s">
        <v>44</v>
      </c>
      <c r="H1" s="3" t="s">
        <v>45</v>
      </c>
      <c r="I1" s="3" t="s">
        <v>47</v>
      </c>
      <c r="J1" s="3" t="s">
        <v>46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25</v>
      </c>
      <c r="R1" s="3" t="s">
        <v>120</v>
      </c>
      <c r="S1" s="3" t="s">
        <v>184</v>
      </c>
      <c r="T1" s="3" t="s">
        <v>121</v>
      </c>
      <c r="U1" s="3" t="s">
        <v>122</v>
      </c>
      <c r="V1" s="27" t="s">
        <v>123</v>
      </c>
      <c r="W1" s="28" t="s">
        <v>129</v>
      </c>
      <c r="X1" s="28" t="s">
        <v>176</v>
      </c>
      <c r="Y1" s="28" t="s">
        <v>233</v>
      </c>
      <c r="Z1" s="28" t="s">
        <v>124</v>
      </c>
      <c r="AA1" s="28" t="s">
        <v>80</v>
      </c>
      <c r="AB1" s="28" t="s">
        <v>159</v>
      </c>
      <c r="AC1" s="3" t="s">
        <v>7</v>
      </c>
    </row>
    <row ht="30" r="2" spans="1:29" x14ac:dyDescent="0.25">
      <c r="A2" s="4" t="s">
        <v>18</v>
      </c>
      <c r="B2" s="4" t="s">
        <v>39</v>
      </c>
      <c r="C2" s="1" t="s">
        <v>6</v>
      </c>
      <c r="D2" s="2" t="s">
        <v>22</v>
      </c>
      <c r="E2" s="5" t="s">
        <v>42</v>
      </c>
      <c r="F2" s="4"/>
      <c r="G2" s="4" t="s">
        <v>43</v>
      </c>
      <c r="H2" s="6">
        <v>1374385916</v>
      </c>
      <c r="I2" s="6">
        <v>2075482382</v>
      </c>
      <c r="J2" s="6" t="s">
        <v>144</v>
      </c>
      <c r="K2" t="s">
        <v>283</v>
      </c>
      <c r="L2" t="s">
        <v>284</v>
      </c>
      <c r="M2" s="29"/>
      <c r="N2" s="4"/>
      <c r="O2" s="4"/>
      <c r="P2" s="4"/>
      <c r="Q2" t="s">
        <v>228</v>
      </c>
      <c r="R2" s="4"/>
      <c r="S2" s="4"/>
      <c r="T2" s="6" t="s">
        <v>145</v>
      </c>
      <c r="U2" s="4"/>
      <c r="V2" s="4"/>
      <c r="W2" s="4"/>
      <c r="X2" s="4"/>
      <c r="Y2" s="4"/>
      <c r="Z2" s="4"/>
      <c r="AA2" s="4"/>
      <c r="AB2" s="4"/>
      <c r="AC2" s="4"/>
    </row>
    <row ht="45" r="3" spans="1:29" x14ac:dyDescent="0.25">
      <c r="A3" s="4" t="s">
        <v>73</v>
      </c>
      <c r="B3" s="4" t="s">
        <v>130</v>
      </c>
      <c r="C3" s="1" t="s">
        <v>6</v>
      </c>
      <c r="D3" s="2" t="s">
        <v>22</v>
      </c>
      <c r="E3" s="5" t="s">
        <v>205</v>
      </c>
      <c r="F3" s="26" t="s">
        <v>111</v>
      </c>
      <c r="G3" s="4" t="s">
        <v>112</v>
      </c>
      <c r="H3" s="4"/>
      <c r="I3" s="4"/>
      <c r="J3" s="4"/>
      <c r="K3" t="s">
        <v>161</v>
      </c>
      <c r="L3" t="s">
        <v>162</v>
      </c>
      <c r="M3" t="s">
        <v>163</v>
      </c>
      <c r="N3" t="s">
        <v>164</v>
      </c>
      <c r="O3" s="4"/>
      <c r="P3" s="4"/>
      <c r="Q3" t="s">
        <v>183</v>
      </c>
      <c r="R3" t="s">
        <v>204</v>
      </c>
      <c r="S3" t="s">
        <v>185</v>
      </c>
      <c r="T3" t="s">
        <v>113</v>
      </c>
      <c r="U3" s="4">
        <v>20</v>
      </c>
      <c r="V3" t="s">
        <v>182</v>
      </c>
      <c r="W3" s="4">
        <v>0</v>
      </c>
      <c r="X3" s="20"/>
      <c r="Y3" s="20"/>
      <c r="Z3" t="s">
        <v>203</v>
      </c>
      <c r="AC3" s="4"/>
    </row>
    <row ht="15.75" r="4" spans="1:29" x14ac:dyDescent="0.25">
      <c r="A4" s="4" t="s">
        <v>153</v>
      </c>
      <c r="B4" s="4" t="s">
        <v>154</v>
      </c>
      <c r="C4" s="1" t="s">
        <v>6</v>
      </c>
      <c r="D4" s="2" t="s">
        <v>22</v>
      </c>
      <c r="E4" s="5" t="s">
        <v>206</v>
      </c>
      <c r="F4" s="4"/>
      <c r="G4" s="4" t="s">
        <v>112</v>
      </c>
      <c r="H4" s="4"/>
      <c r="I4" s="4"/>
      <c r="J4" s="4"/>
      <c r="K4" t="s">
        <v>178</v>
      </c>
      <c r="L4" t="s">
        <v>179</v>
      </c>
      <c r="M4" t="s">
        <v>180</v>
      </c>
      <c r="N4" t="s">
        <v>181</v>
      </c>
      <c r="O4" t="s">
        <v>165</v>
      </c>
      <c r="P4" t="s">
        <v>166</v>
      </c>
      <c r="Q4" t="s">
        <v>207</v>
      </c>
      <c r="R4" t="s">
        <v>208</v>
      </c>
      <c r="S4" t="s">
        <v>186</v>
      </c>
      <c r="T4" t="s">
        <v>113</v>
      </c>
      <c r="U4" s="4"/>
      <c r="V4" t="s">
        <v>155</v>
      </c>
      <c r="W4" s="4">
        <v>-1</v>
      </c>
      <c r="X4" t="s">
        <v>198</v>
      </c>
      <c r="Z4" t="s">
        <v>199</v>
      </c>
      <c r="AB4" t="s">
        <v>177</v>
      </c>
      <c r="AC4" s="4"/>
    </row>
    <row ht="15.75" r="5" spans="1:29" x14ac:dyDescent="0.25">
      <c r="A5" s="4" t="s">
        <v>172</v>
      </c>
      <c r="B5" s="4"/>
      <c r="C5" s="1" t="s">
        <v>6</v>
      </c>
      <c r="D5" s="2" t="s">
        <v>22</v>
      </c>
      <c r="E5" s="5" t="s">
        <v>191</v>
      </c>
      <c r="F5" s="4"/>
      <c r="G5" s="4" t="s">
        <v>173</v>
      </c>
      <c r="H5" s="4"/>
      <c r="I5" s="4"/>
      <c r="J5" s="4"/>
      <c r="K5" t="s">
        <v>201</v>
      </c>
      <c r="L5" t="s">
        <v>202</v>
      </c>
      <c r="M5" s="2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3"/>
      <c r="Z5" s="53"/>
      <c r="AA5" t="s">
        <v>200</v>
      </c>
      <c r="AB5" s="53"/>
      <c r="AC5" s="53"/>
    </row>
    <row ht="15.75" r="6" spans="1:29" x14ac:dyDescent="0.25">
      <c r="A6" s="4" t="s">
        <v>210</v>
      </c>
      <c r="B6" s="4" t="s">
        <v>149</v>
      </c>
      <c r="C6" s="1" t="s">
        <v>6</v>
      </c>
      <c r="D6" s="2" t="s">
        <v>22</v>
      </c>
      <c r="E6" s="4" t="s">
        <v>150</v>
      </c>
      <c r="F6" s="4"/>
      <c r="G6" s="4" t="s">
        <v>43</v>
      </c>
      <c r="H6" s="6">
        <v>1374385916</v>
      </c>
      <c r="I6" s="6">
        <v>2075482382</v>
      </c>
      <c r="J6" s="6" t="s">
        <v>144</v>
      </c>
      <c r="K6" t="s">
        <v>220</v>
      </c>
      <c r="L6" t="s">
        <v>221</v>
      </c>
      <c r="M6" s="29"/>
      <c r="N6" s="4"/>
      <c r="O6" s="4"/>
      <c r="P6" s="4"/>
      <c r="Q6" t="s">
        <v>222</v>
      </c>
      <c r="R6" s="4"/>
      <c r="S6" s="6">
        <v>1</v>
      </c>
      <c r="T6" s="4"/>
      <c r="U6" s="4"/>
      <c r="V6" s="4"/>
      <c r="W6" s="4"/>
      <c r="X6" s="4"/>
      <c r="Y6" s="4"/>
      <c r="Z6" s="4"/>
      <c r="AA6" s="4"/>
      <c r="AB6" s="4"/>
      <c r="AC6" s="4">
        <v>2887</v>
      </c>
    </row>
    <row ht="30" r="7" spans="1:29" x14ac:dyDescent="0.25">
      <c r="A7" s="47" t="s">
        <v>211</v>
      </c>
      <c r="B7" s="4" t="s">
        <v>152</v>
      </c>
      <c r="C7" s="1" t="s">
        <v>6</v>
      </c>
      <c r="D7" s="2" t="s">
        <v>22</v>
      </c>
      <c r="E7" s="5" t="s">
        <v>42</v>
      </c>
      <c r="F7" s="4"/>
      <c r="G7" s="4" t="s">
        <v>43</v>
      </c>
      <c r="H7" s="6">
        <v>1374385916</v>
      </c>
      <c r="I7" s="6">
        <v>2075482382</v>
      </c>
      <c r="J7" s="6" t="s">
        <v>144</v>
      </c>
      <c r="K7" t="s">
        <v>223</v>
      </c>
      <c r="L7" t="s">
        <v>224</v>
      </c>
      <c r="M7" s="29"/>
      <c r="N7" s="4"/>
      <c r="O7" s="4"/>
      <c r="P7" s="4"/>
      <c r="Q7" t="s">
        <v>225</v>
      </c>
      <c r="R7" s="4"/>
      <c r="S7" s="6">
        <v>1</v>
      </c>
      <c r="T7" s="4"/>
      <c r="U7" s="4"/>
      <c r="V7" s="4"/>
      <c r="W7" s="4"/>
      <c r="X7" s="4"/>
      <c r="Y7" s="4"/>
      <c r="Z7" s="4"/>
      <c r="AA7" s="4"/>
      <c r="AB7" s="4"/>
      <c r="AC7" s="4">
        <v>2888</v>
      </c>
    </row>
    <row ht="30" r="8" spans="1:29" x14ac:dyDescent="0.25">
      <c r="A8" s="4" t="s">
        <v>213</v>
      </c>
      <c r="B8" s="4"/>
      <c r="C8" s="1" t="s">
        <v>6</v>
      </c>
      <c r="D8" s="2" t="s">
        <v>22</v>
      </c>
      <c r="E8" s="5" t="s">
        <v>42</v>
      </c>
      <c r="F8" s="4"/>
      <c r="G8" s="4" t="s">
        <v>43</v>
      </c>
      <c r="H8" s="6">
        <v>1374385916</v>
      </c>
      <c r="I8" s="6">
        <v>2075482382</v>
      </c>
      <c r="J8" s="6" t="s">
        <v>144</v>
      </c>
      <c r="K8" t="s">
        <v>226</v>
      </c>
      <c r="L8" t="s">
        <v>227</v>
      </c>
      <c r="M8" s="29"/>
      <c r="N8" s="4"/>
      <c r="O8" s="4"/>
      <c r="P8" s="4"/>
      <c r="Q8" t="s">
        <v>228</v>
      </c>
      <c r="R8" s="4"/>
      <c r="S8" s="6">
        <v>1</v>
      </c>
      <c r="T8" s="4"/>
      <c r="U8" s="4"/>
      <c r="V8" s="4"/>
      <c r="W8" s="4"/>
      <c r="X8" s="4"/>
      <c r="Y8" s="4"/>
      <c r="Z8" s="4"/>
      <c r="AA8" s="4"/>
      <c r="AB8" s="4"/>
      <c r="AC8" s="4">
        <v>2883</v>
      </c>
    </row>
    <row ht="120" r="9" spans="1:29" x14ac:dyDescent="0.25">
      <c r="A9" s="4" t="s">
        <v>214</v>
      </c>
      <c r="B9" s="4" t="s">
        <v>39</v>
      </c>
      <c r="C9" s="1" t="s">
        <v>6</v>
      </c>
      <c r="D9" s="2" t="s">
        <v>22</v>
      </c>
      <c r="E9" s="5" t="s">
        <v>42</v>
      </c>
      <c r="F9" s="4"/>
      <c r="G9" s="4" t="s">
        <v>43</v>
      </c>
      <c r="H9" s="6">
        <v>1374385916</v>
      </c>
      <c r="I9" s="6">
        <v>2075482382</v>
      </c>
      <c r="J9" s="6" t="s">
        <v>144</v>
      </c>
      <c r="K9" t="s">
        <v>229</v>
      </c>
      <c r="L9" t="s">
        <v>230</v>
      </c>
      <c r="M9" s="29"/>
      <c r="N9" s="4"/>
      <c r="O9" s="4"/>
      <c r="P9" s="4"/>
      <c r="Q9" t="s">
        <v>231</v>
      </c>
      <c r="R9" s="4"/>
      <c r="S9" s="6" t="s">
        <v>145</v>
      </c>
      <c r="T9" s="4"/>
      <c r="U9" s="4"/>
      <c r="V9" s="4"/>
      <c r="W9" s="4"/>
      <c r="Y9" s="5" t="s">
        <v>232</v>
      </c>
      <c r="Z9" s="4"/>
      <c r="AA9" s="4"/>
      <c r="AB9" s="4"/>
      <c r="AC9" s="4">
        <v>2885</v>
      </c>
    </row>
    <row ht="15.75" r="10" spans="1:29" x14ac:dyDescent="0.25">
      <c r="A10" s="4"/>
      <c r="B10" s="4"/>
      <c r="C10" s="1"/>
      <c r="D10" s="2"/>
      <c r="E10" s="4"/>
      <c r="F10" s="4"/>
      <c r="G10" s="4"/>
      <c r="H10" s="4"/>
      <c r="I10" s="4"/>
      <c r="J10" s="4"/>
      <c r="K10" s="4"/>
      <c r="L10" s="4"/>
      <c r="M10" s="2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</sheetData>
  <dataValidations count="2">
    <dataValidation allowBlank="1" showErrorMessage="1" showInputMessage="1" sqref="D10" type="list">
      <formula1>"Demo,Vanilla,EC.Member,InvalidUser,EC.Member1,BookRef1"</formula1>
    </dataValidation>
    <dataValidation allowBlank="1" showErrorMessage="1" showInputMessage="1" sqref="D2:D9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300" orientation="portrait" r:id="rId1" verticalDpi="3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21"/>
  <sheetViews>
    <sheetView workbookViewId="0">
      <selection activeCell="A3" sqref="A3"/>
    </sheetView>
  </sheetViews>
  <sheetFormatPr defaultRowHeight="15" x14ac:dyDescent="0.25"/>
  <cols>
    <col min="1" max="1" customWidth="true" width="21.140625" collapsed="true"/>
    <col min="2" max="2" customWidth="true" width="29.42578125" collapsed="true"/>
    <col min="3" max="3" customWidth="true" width="27.85546875" collapsed="true"/>
    <col min="4" max="4" customWidth="true" width="27.0" collapsed="true"/>
    <col min="5" max="6" customWidth="true" width="17.7109375" collapsed="true"/>
    <col min="7" max="7" customWidth="true" width="36.5703125" collapsed="true"/>
    <col min="8" max="8" customWidth="true" width="38.7109375" collapsed="true"/>
    <col min="9" max="9" customWidth="true" width="15.85546875" collapsed="true"/>
    <col min="10" max="10" customWidth="true" width="23.0" collapsed="true"/>
    <col min="11" max="11" customWidth="true" width="29.140625" collapsed="true"/>
    <col min="12" max="12" customWidth="true" width="31.7109375" collapsed="true"/>
    <col min="13" max="13" customWidth="true" width="35.42578125" collapsed="true"/>
    <col min="14" max="14" customWidth="true" width="33.85546875" collapsed="true"/>
    <col min="15" max="15" customWidth="true" width="10.28515625" collapsed="true"/>
    <col min="16" max="16" customWidth="true" width="12.140625" collapsed="true"/>
    <col min="17" max="17" customWidth="true" width="11.140625" collapsed="true"/>
  </cols>
  <sheetData>
    <row ht="15.75" r="1" spans="1:12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80</v>
      </c>
      <c r="F1" s="51" t="s">
        <v>188</v>
      </c>
      <c r="G1" s="50" t="s">
        <v>128</v>
      </c>
      <c r="H1" s="50" t="s">
        <v>189</v>
      </c>
      <c r="I1" s="18" t="s">
        <v>168</v>
      </c>
      <c r="J1" s="51" t="s">
        <v>190</v>
      </c>
      <c r="K1" s="51" t="s">
        <v>194</v>
      </c>
      <c r="L1" s="50" t="s">
        <v>196</v>
      </c>
    </row>
    <row ht="15.75" r="2" spans="1:12" x14ac:dyDescent="0.25">
      <c r="A2" s="4" t="s">
        <v>73</v>
      </c>
      <c r="B2" s="4"/>
      <c r="C2" s="1" t="s">
        <v>6</v>
      </c>
      <c r="D2" s="2" t="s">
        <v>22</v>
      </c>
      <c r="E2" s="4" t="s">
        <v>160</v>
      </c>
      <c r="F2" s="20"/>
    </row>
    <row ht="15.75" r="3" spans="1:12" x14ac:dyDescent="0.25">
      <c r="A3" s="4" t="s">
        <v>172</v>
      </c>
      <c r="B3" s="4"/>
      <c r="C3" s="1" t="s">
        <v>6</v>
      </c>
      <c r="D3" s="2" t="s">
        <v>22</v>
      </c>
      <c r="E3" t="s">
        <v>200</v>
      </c>
      <c r="F3">
        <v>1001239</v>
      </c>
      <c r="G3" t="s">
        <v>197</v>
      </c>
      <c r="H3" t="s">
        <v>187</v>
      </c>
      <c r="I3" t="s">
        <v>155</v>
      </c>
      <c r="J3" t="s">
        <v>192</v>
      </c>
      <c r="K3" t="s">
        <v>193</v>
      </c>
      <c r="L3" t="s">
        <v>195</v>
      </c>
    </row>
    <row ht="15.75" r="4" spans="1:12" x14ac:dyDescent="0.25">
      <c r="A4" s="4"/>
      <c r="B4" s="4"/>
      <c r="C4" s="1"/>
      <c r="D4" s="2"/>
      <c r="E4" s="4"/>
      <c r="F4" s="20"/>
    </row>
    <row ht="15.75" r="5" spans="1:12" x14ac:dyDescent="0.25">
      <c r="A5" s="4"/>
      <c r="B5" s="4"/>
      <c r="C5" s="1"/>
      <c r="D5" s="2"/>
      <c r="E5" s="4"/>
      <c r="F5" s="20"/>
    </row>
    <row ht="15.75" r="6" spans="1:12" x14ac:dyDescent="0.25">
      <c r="A6" s="4"/>
      <c r="B6" s="4"/>
      <c r="C6" s="1"/>
      <c r="D6" s="2"/>
      <c r="E6" s="4"/>
      <c r="F6" s="20"/>
    </row>
    <row ht="15.75" r="7" spans="1:12" x14ac:dyDescent="0.25">
      <c r="A7" s="4"/>
      <c r="B7" s="4"/>
      <c r="C7" s="1"/>
      <c r="D7" s="2"/>
      <c r="E7" s="4"/>
      <c r="F7" s="20"/>
    </row>
    <row ht="15.75" r="8" spans="1:12" x14ac:dyDescent="0.25">
      <c r="A8" s="4"/>
      <c r="B8" s="4"/>
      <c r="C8" s="1"/>
      <c r="D8" s="2"/>
      <c r="E8" s="4"/>
      <c r="F8" s="20"/>
    </row>
    <row r="18" spans="5:5" x14ac:dyDescent="0.25">
      <c r="E18" t="s">
        <v>170</v>
      </c>
    </row>
    <row r="19" spans="5:5" x14ac:dyDescent="0.25">
      <c r="E19" t="s">
        <v>170</v>
      </c>
    </row>
    <row r="20" spans="5:5" x14ac:dyDescent="0.25">
      <c r="E20" t="s">
        <v>170</v>
      </c>
    </row>
    <row r="21" spans="5:5" x14ac:dyDescent="0.25">
      <c r="E21" t="s">
        <v>169</v>
      </c>
    </row>
  </sheetData>
  <dataValidations count="3">
    <dataValidation allowBlank="1" showErrorMessage="1" showInputMessage="1" sqref="D4:D8" type="list">
      <formula1>"Demo,Vanilla,EC.Member,InvalidUser,EC.Member1,BookRef1"</formula1>
    </dataValidation>
    <dataValidation allowBlank="1" showErrorMessage="1" showInputMessage="1" sqref="D2:D3" type="list">
      <formula1>"Login_Supervisor1,Login_Supervisor2"</formula1>
    </dataValidation>
    <dataValidation allowBlank="1" showErrorMessage="1" showInputMessage="1" sqref="I2:I3 J2:L2" type="list">
      <formula1>"AEA,AEB,BUB,BUF,DOL,DOR"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paperSize="9" r:id="rId1" verticalDpi="9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>
    <pageSetUpPr autoPageBreaks="0"/>
  </sheetPr>
  <dimension ref="A1:T10"/>
  <sheetViews>
    <sheetView workbookViewId="0">
      <pane activePane="bottomLeft" state="frozen" topLeftCell="A2" ySplit="1"/>
      <selection pane="bottomLeft"/>
    </sheetView>
  </sheetViews>
  <sheetFormatPr defaultRowHeight="15" x14ac:dyDescent="0.25"/>
  <cols>
    <col min="1" max="1" bestFit="true" customWidth="true" width="32.85546875" collapsed="true"/>
    <col min="2" max="2" customWidth="true" width="40.28515625" collapsed="true"/>
    <col min="3" max="3" customWidth="true" width="24.5703125" collapsed="true"/>
    <col min="4" max="5" customWidth="true" width="20.0" collapsed="true"/>
    <col min="6" max="6" customWidth="true" width="24.140625" collapsed="true"/>
    <col min="7" max="16" customWidth="true" width="25.85546875" collapsed="true"/>
    <col min="18" max="18" bestFit="true" customWidth="true" width="18.7109375" collapsed="true"/>
    <col min="19" max="19" bestFit="true" customWidth="true" width="21.42578125" collapsed="true"/>
    <col min="20" max="20" bestFit="true" customWidth="true" width="21.42578125" collapsed="true"/>
  </cols>
  <sheetData>
    <row ht="15.75" r="1" spans="1:20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20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120</v>
      </c>
      <c r="R1" s="30" t="s">
        <v>121</v>
      </c>
      <c r="S1" s="3" t="s">
        <v>239</v>
      </c>
      <c r="T1" s="3" t="s">
        <v>7</v>
      </c>
    </row>
    <row ht="15.75" r="2" spans="1:20" x14ac:dyDescent="0.25">
      <c r="A2" s="4" t="s">
        <v>18</v>
      </c>
      <c r="B2" s="4" t="s">
        <v>23</v>
      </c>
      <c r="C2" s="1" t="s">
        <v>6</v>
      </c>
      <c r="D2" s="2" t="s">
        <v>22</v>
      </c>
      <c r="E2" t="s">
        <v>237</v>
      </c>
      <c r="F2" s="4"/>
      <c r="G2" s="4"/>
      <c r="H2" s="4"/>
      <c r="I2" s="4"/>
      <c r="J2" s="4"/>
      <c r="K2" s="4" t="s">
        <v>35</v>
      </c>
      <c r="L2" s="4" t="s">
        <v>37</v>
      </c>
      <c r="M2" s="4" t="s">
        <v>36</v>
      </c>
      <c r="N2" s="4"/>
      <c r="O2" s="4"/>
      <c r="P2" s="4"/>
      <c r="Q2" s="4"/>
      <c r="R2" t="s">
        <v>145</v>
      </c>
      <c r="S2" s="4"/>
    </row>
    <row ht="15.75" r="3" spans="1:20" x14ac:dyDescent="0.25">
      <c r="A3" s="4" t="s">
        <v>73</v>
      </c>
      <c r="B3" s="4" t="s">
        <v>131</v>
      </c>
      <c r="C3" s="1" t="s">
        <v>6</v>
      </c>
      <c r="D3" s="2" t="s">
        <v>22</v>
      </c>
      <c r="E3" s="4"/>
      <c r="F3" s="4"/>
      <c r="G3" t="s">
        <v>183</v>
      </c>
      <c r="H3" s="4"/>
      <c r="I3" s="4"/>
      <c r="J3" t="s">
        <v>182</v>
      </c>
      <c r="K3" s="4" t="s">
        <v>35</v>
      </c>
      <c r="L3" s="4" t="s">
        <v>125</v>
      </c>
      <c r="M3" s="4" t="s">
        <v>36</v>
      </c>
      <c r="N3" s="4"/>
      <c r="O3" s="4"/>
      <c r="P3" s="4"/>
      <c r="Q3" s="4" t="s">
        <v>126</v>
      </c>
      <c r="R3" t="s">
        <v>113</v>
      </c>
      <c r="S3" s="4"/>
    </row>
    <row ht="15.75" r="4" spans="1:20" x14ac:dyDescent="0.25">
      <c r="A4" s="4" t="s">
        <v>153</v>
      </c>
      <c r="B4" s="4" t="s">
        <v>131</v>
      </c>
      <c r="C4" s="1" t="s">
        <v>6</v>
      </c>
      <c r="D4" s="2" t="s">
        <v>22</v>
      </c>
      <c r="E4" s="4"/>
      <c r="F4" s="4"/>
      <c r="G4" t="s">
        <v>207</v>
      </c>
      <c r="H4" s="4"/>
      <c r="I4" s="4"/>
      <c r="J4" t="s">
        <v>155</v>
      </c>
      <c r="K4" s="4" t="s">
        <v>35</v>
      </c>
      <c r="L4" s="4" t="s">
        <v>125</v>
      </c>
      <c r="M4" s="4" t="s">
        <v>36</v>
      </c>
      <c r="N4" s="4"/>
      <c r="O4" s="4"/>
      <c r="P4" s="4"/>
      <c r="Q4" t="s">
        <v>158</v>
      </c>
      <c r="R4" t="s">
        <v>113</v>
      </c>
      <c r="S4" s="4"/>
    </row>
    <row ht="15.75" r="5" spans="1:20" x14ac:dyDescent="0.25">
      <c r="A5" s="4" t="s">
        <v>172</v>
      </c>
      <c r="B5" s="4"/>
      <c r="C5" s="1" t="s">
        <v>6</v>
      </c>
      <c r="D5" s="2" t="s">
        <v>22</v>
      </c>
      <c r="E5" s="4"/>
      <c r="F5" s="4"/>
      <c r="G5" s="4"/>
      <c r="H5" s="4"/>
      <c r="I5" s="4"/>
      <c r="J5" t="s">
        <v>155</v>
      </c>
      <c r="K5" s="4" t="s">
        <v>35</v>
      </c>
      <c r="L5" s="4" t="s">
        <v>171</v>
      </c>
      <c r="M5" s="4" t="s">
        <v>36</v>
      </c>
      <c r="N5" s="4"/>
      <c r="O5" s="4"/>
      <c r="P5" s="4"/>
      <c r="Q5" s="4"/>
      <c r="R5" s="4"/>
      <c r="S5" s="4"/>
    </row>
    <row ht="15.75" r="6" spans="1:20" x14ac:dyDescent="0.25">
      <c r="A6" s="4" t="s">
        <v>210</v>
      </c>
      <c r="B6" s="4" t="s">
        <v>23</v>
      </c>
      <c r="C6" s="1" t="s">
        <v>6</v>
      </c>
      <c r="D6" s="2" t="s">
        <v>22</v>
      </c>
      <c r="E6" t="s">
        <v>219</v>
      </c>
      <c r="F6" s="4"/>
      <c r="G6" s="4"/>
      <c r="H6" s="4"/>
      <c r="I6" s="4"/>
      <c r="J6" s="4"/>
      <c r="K6" s="4" t="s">
        <v>35</v>
      </c>
      <c r="L6" s="4" t="s">
        <v>37</v>
      </c>
      <c r="M6" s="4" t="s">
        <v>36</v>
      </c>
      <c r="N6" s="4"/>
      <c r="O6" s="4"/>
      <c r="P6" s="4"/>
      <c r="Q6" s="4"/>
      <c r="R6" s="34">
        <v>1</v>
      </c>
      <c r="S6" s="20" t="s">
        <v>234</v>
      </c>
      <c r="T6" s="4">
        <v>2887</v>
      </c>
    </row>
    <row ht="15.75" r="7" spans="1:20" x14ac:dyDescent="0.25">
      <c r="A7" s="47" t="s">
        <v>211</v>
      </c>
      <c r="B7" s="4" t="s">
        <v>23</v>
      </c>
      <c r="C7" s="1" t="s">
        <v>6</v>
      </c>
      <c r="D7" s="2" t="s">
        <v>22</v>
      </c>
      <c r="E7" t="s">
        <v>235</v>
      </c>
      <c r="F7" s="4"/>
      <c r="G7" s="4"/>
      <c r="H7" s="4"/>
      <c r="I7" s="4"/>
      <c r="J7" s="4"/>
      <c r="K7" s="4" t="s">
        <v>35</v>
      </c>
      <c r="L7" s="4" t="s">
        <v>37</v>
      </c>
      <c r="M7" s="4" t="s">
        <v>36</v>
      </c>
      <c r="N7" s="4"/>
      <c r="O7" s="4"/>
      <c r="P7" s="4"/>
      <c r="Q7" s="4"/>
      <c r="R7" s="34">
        <v>1</v>
      </c>
      <c r="S7" s="20" t="s">
        <v>234</v>
      </c>
      <c r="T7" s="4">
        <v>2888</v>
      </c>
    </row>
    <row ht="15.75" r="8" spans="1:20" x14ac:dyDescent="0.25">
      <c r="A8" t="s">
        <v>212</v>
      </c>
      <c r="B8" s="4" t="s">
        <v>23</v>
      </c>
      <c r="C8" s="1" t="s">
        <v>6</v>
      </c>
      <c r="D8" s="2" t="s">
        <v>22</v>
      </c>
      <c r="E8" t="s">
        <v>236</v>
      </c>
      <c r="F8" s="4"/>
      <c r="G8" s="4"/>
      <c r="H8" s="4"/>
      <c r="I8" s="4"/>
      <c r="J8" s="4"/>
      <c r="K8" s="4" t="s">
        <v>35</v>
      </c>
      <c r="L8" s="4" t="s">
        <v>37</v>
      </c>
      <c r="M8" s="4" t="s">
        <v>36</v>
      </c>
      <c r="N8" s="4"/>
      <c r="O8" s="4"/>
      <c r="P8" s="4"/>
      <c r="Q8" s="4"/>
      <c r="R8" s="34">
        <v>1</v>
      </c>
      <c r="T8" s="4">
        <v>2882</v>
      </c>
    </row>
    <row ht="15.75" r="9" spans="1:20" x14ac:dyDescent="0.25">
      <c r="A9" s="4" t="s">
        <v>213</v>
      </c>
      <c r="B9" s="4" t="s">
        <v>23</v>
      </c>
      <c r="C9" s="1" t="s">
        <v>6</v>
      </c>
      <c r="D9" s="2" t="s">
        <v>22</v>
      </c>
      <c r="E9" t="s">
        <v>237</v>
      </c>
      <c r="F9" s="4"/>
      <c r="G9" s="4"/>
      <c r="H9" s="4"/>
      <c r="I9" s="4"/>
      <c r="J9" s="4"/>
      <c r="K9" s="4" t="s">
        <v>35</v>
      </c>
      <c r="L9" s="4" t="s">
        <v>37</v>
      </c>
      <c r="M9" s="4" t="s">
        <v>36</v>
      </c>
      <c r="N9" s="4"/>
      <c r="O9" s="4"/>
      <c r="P9" s="4"/>
      <c r="Q9" s="4"/>
      <c r="R9" s="34">
        <v>1</v>
      </c>
      <c r="T9" s="4">
        <v>2883</v>
      </c>
    </row>
    <row ht="15.75" r="10" spans="1:20" x14ac:dyDescent="0.25">
      <c r="A10" s="4" t="s">
        <v>214</v>
      </c>
      <c r="B10" s="4" t="s">
        <v>23</v>
      </c>
      <c r="C10" s="1" t="s">
        <v>6</v>
      </c>
      <c r="D10" s="2" t="s">
        <v>22</v>
      </c>
      <c r="E10" t="s">
        <v>238</v>
      </c>
      <c r="F10" s="4"/>
      <c r="G10" s="4"/>
      <c r="H10" s="4"/>
      <c r="I10" s="4"/>
      <c r="J10" s="4"/>
      <c r="K10" s="4" t="s">
        <v>35</v>
      </c>
      <c r="L10" s="4" t="s">
        <v>37</v>
      </c>
      <c r="M10" s="4" t="s">
        <v>36</v>
      </c>
      <c r="N10" s="4"/>
      <c r="O10" s="4"/>
      <c r="P10" s="4"/>
      <c r="Q10" s="4"/>
      <c r="R10" s="34">
        <v>1</v>
      </c>
      <c r="T10" s="4">
        <v>2885</v>
      </c>
    </row>
  </sheetData>
  <dataValidations count="5">
    <dataValidation allowBlank="1" showErrorMessage="1" showInputMessage="1" sqref="D2:D10" type="list">
      <formula1>"Login_Supervisor1,Login_Supervisor2"</formula1>
    </dataValidation>
    <dataValidation showErrorMessage="1" showInputMessage="1" sqref="K2:K10" type="list">
      <formula1>",alla,a,b,c"</formula1>
    </dataValidation>
    <dataValidation showErrorMessage="1" showInputMessage="1" sqref="L2:L10" type="list">
      <formula1>",alla,tbknapp,tugger,rc,pas,rcpas,trailer,V60,"</formula1>
    </dataValidation>
    <dataValidation allowBlank="1" showErrorMessage="1" showInputMessage="1" sqref="M2:M10" type="list">
      <formula1>",aktiva,inaktiva,alla"</formula1>
    </dataValidation>
    <dataValidation allowBlank="1" showErrorMessage="1" showInputMessage="1" sqref="S6:S7" type="list">
      <formula1>"Allt utfört samtidigt, Utfört samt avslutat ,Mottagit, Påbörjat ,   ,Öppnat, Objekc ,"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  <legacyDrawing r:id="rId2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bestFit="true" customWidth="true" width="30.0" collapsed="true"/>
    <col min="2" max="2" bestFit="true" customWidth="true" width="23.85546875" collapsed="true"/>
    <col min="3" max="3" bestFit="true" customWidth="true" width="17.7109375" collapsed="true"/>
    <col min="4" max="4" bestFit="true" customWidth="true" width="18.140625" collapsed="true"/>
    <col min="5" max="5" bestFit="true" customWidth="true" width="23.7109375" collapsed="true"/>
  </cols>
  <sheetData>
    <row ht="15.75" r="1" spans="1: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240</v>
      </c>
    </row>
    <row ht="15.75" r="2" spans="1:5" x14ac:dyDescent="0.25">
      <c r="A2" s="52" t="s">
        <v>218</v>
      </c>
      <c r="C2" s="1" t="s">
        <v>6</v>
      </c>
      <c r="D2" s="2" t="s">
        <v>22</v>
      </c>
      <c r="E2" t="s">
        <v>241</v>
      </c>
    </row>
  </sheetData>
  <dataValidations count="1"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N8"/>
  <sheetViews>
    <sheetView workbookViewId="0"/>
  </sheetViews>
  <sheetFormatPr defaultRowHeight="15" x14ac:dyDescent="0.25"/>
  <cols>
    <col min="1" max="1" customWidth="true" width="26.7109375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customWidth="true" width="24.140625" collapsed="true"/>
    <col min="6" max="8" customWidth="true" width="25.85546875" collapsed="true"/>
    <col min="9" max="9" bestFit="true" customWidth="true" width="21.42578125" collapsed="true"/>
    <col min="10" max="10" customWidth="true" width="21.42578125" collapsed="true"/>
    <col min="11" max="11" customWidth="true" width="36.42578125" collapsed="true"/>
    <col min="12" max="12" customWidth="true" width="29.140625" collapsed="true"/>
    <col min="13" max="13" customWidth="true" width="42.28515625" collapsed="true"/>
    <col min="14" max="14" bestFit="true" customWidth="true" width="21.42578125" collapsed="true"/>
  </cols>
  <sheetData>
    <row ht="15.75" r="1" spans="1:14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76</v>
      </c>
      <c r="F1" s="3" t="s">
        <v>74</v>
      </c>
      <c r="G1" s="3" t="s">
        <v>175</v>
      </c>
      <c r="H1" s="3" t="s">
        <v>157</v>
      </c>
      <c r="I1" s="3" t="s">
        <v>77</v>
      </c>
      <c r="J1" s="18" t="s">
        <v>174</v>
      </c>
      <c r="K1" s="18" t="s">
        <v>78</v>
      </c>
      <c r="L1" s="31" t="s">
        <v>4</v>
      </c>
      <c r="M1" s="32" t="s">
        <v>128</v>
      </c>
      <c r="N1" s="3" t="s">
        <v>7</v>
      </c>
    </row>
    <row ht="15.75" r="2" spans="1:14" x14ac:dyDescent="0.25">
      <c r="A2" s="4" t="s">
        <v>73</v>
      </c>
      <c r="B2" s="4"/>
      <c r="C2" s="1" t="s">
        <v>6</v>
      </c>
      <c r="D2" s="2" t="s">
        <v>22</v>
      </c>
      <c r="E2" s="4" t="s">
        <v>182</v>
      </c>
      <c r="F2" s="4">
        <v>48</v>
      </c>
      <c r="G2" s="20"/>
      <c r="H2" s="20"/>
      <c r="I2" s="17">
        <v>2</v>
      </c>
      <c r="J2" s="17"/>
      <c r="K2" s="4" t="s">
        <v>156</v>
      </c>
      <c r="L2" s="21" t="s">
        <v>75</v>
      </c>
      <c r="M2" s="4" t="s">
        <v>127</v>
      </c>
      <c r="N2" s="4"/>
    </row>
    <row ht="15.75" r="3" spans="1:14" x14ac:dyDescent="0.25">
      <c r="A3" s="4" t="s">
        <v>153</v>
      </c>
      <c r="B3" s="4"/>
      <c r="C3" s="1" t="s">
        <v>6</v>
      </c>
      <c r="D3" s="2" t="s">
        <v>22</v>
      </c>
      <c r="E3" s="4" t="s">
        <v>155</v>
      </c>
      <c r="F3">
        <v>5406</v>
      </c>
      <c r="G3">
        <v>3517403</v>
      </c>
      <c r="H3" s="4">
        <v>89</v>
      </c>
      <c r="I3" s="4">
        <v>2</v>
      </c>
      <c r="J3" s="4">
        <v>1000983</v>
      </c>
      <c r="K3" s="4" t="s">
        <v>156</v>
      </c>
      <c r="L3" s="21" t="s">
        <v>75</v>
      </c>
      <c r="M3" s="4" t="s">
        <v>127</v>
      </c>
      <c r="N3" s="4"/>
    </row>
    <row ht="15.75" r="4" spans="1:14" x14ac:dyDescent="0.25">
      <c r="A4" s="4"/>
      <c r="B4" s="4"/>
      <c r="C4" s="1"/>
      <c r="D4" s="2"/>
      <c r="E4" s="4"/>
      <c r="F4" s="4"/>
      <c r="G4" s="4"/>
      <c r="H4" s="4"/>
      <c r="I4" s="4"/>
      <c r="J4" s="4"/>
      <c r="K4" s="4"/>
      <c r="L4" s="4"/>
      <c r="M4" s="4"/>
      <c r="N4" s="4"/>
    </row>
    <row ht="15.75" r="5" spans="1:14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  <c r="M5" s="4"/>
      <c r="N5" s="4"/>
    </row>
    <row ht="15.75" r="6" spans="1:14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  <c r="M6" s="4"/>
      <c r="N6" s="4"/>
    </row>
    <row ht="15.75" r="7" spans="1:14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  <c r="M7" s="4"/>
      <c r="N7" s="4"/>
    </row>
    <row ht="15.75" r="8" spans="1:14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  <c r="M8" s="4"/>
      <c r="N8" s="4"/>
    </row>
  </sheetData>
  <dataValidations count="2">
    <dataValidation allowBlank="1" showErrorMessage="1" showInputMessage="1" sqref="D2:D3" type="list">
      <formula1>"Login_Supervisor1,Login_Supervisor2"</formula1>
    </dataValidation>
    <dataValidation allowBlank="1" showErrorMessage="1" showInputMessage="1" sqref="D4:D8" type="list">
      <formula1>"Demo,Vanilla,EC.Member,InvalidUser,EC.Member1,BookRef1"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pageSetup horizontalDpi="90" orientation="portrait" r:id="rId1" verticalDpi="90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6"/>
  <dimension ref="A1:E7"/>
  <sheetViews>
    <sheetView workbookViewId="0"/>
  </sheetViews>
  <sheetFormatPr defaultRowHeight="15" x14ac:dyDescent="0.25"/>
  <cols>
    <col min="1" max="1" customWidth="true" width="22.42578125" collapsed="true"/>
    <col min="2" max="2" bestFit="true" customWidth="true" width="27.5703125" collapsed="true"/>
    <col min="3" max="3" customWidth="true" width="34.42578125" collapsed="true"/>
    <col min="4" max="4" customWidth="true" width="20.85546875" collapsed="true"/>
    <col min="5" max="5" bestFit="true" customWidth="true" width="19.7109375" collapsed="true"/>
  </cols>
  <sheetData>
    <row ht="15.75" r="1" spans="1: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76</v>
      </c>
    </row>
    <row ht="15.75" r="2" spans="1:5" x14ac:dyDescent="0.25">
      <c r="A2" s="4" t="s">
        <v>73</v>
      </c>
      <c r="B2" s="4"/>
      <c r="C2" s="1" t="s">
        <v>6</v>
      </c>
      <c r="D2" s="2" t="s">
        <v>22</v>
      </c>
      <c r="E2" t="s">
        <v>182</v>
      </c>
    </row>
    <row ht="15.75" r="3" spans="1:5" x14ac:dyDescent="0.25">
      <c r="A3" s="4" t="s">
        <v>153</v>
      </c>
      <c r="B3" s="4"/>
      <c r="C3" s="1" t="s">
        <v>6</v>
      </c>
      <c r="D3" s="2" t="s">
        <v>22</v>
      </c>
      <c r="E3" t="s">
        <v>155</v>
      </c>
    </row>
    <row ht="15.75" r="4" spans="1:5" x14ac:dyDescent="0.25">
      <c r="A4" s="4"/>
      <c r="B4" s="4"/>
      <c r="C4" s="1"/>
      <c r="D4" s="2"/>
      <c r="E4" s="4"/>
    </row>
    <row ht="15.75" r="5" spans="1:5" x14ac:dyDescent="0.25">
      <c r="A5" s="4"/>
      <c r="B5" s="4"/>
      <c r="C5" s="1"/>
      <c r="D5" s="2"/>
      <c r="E5" s="4"/>
    </row>
    <row ht="15.75" r="6" spans="1:5" x14ac:dyDescent="0.25">
      <c r="A6" s="4"/>
      <c r="B6" s="4"/>
      <c r="C6" s="1"/>
      <c r="D6" s="2"/>
      <c r="E6" s="4"/>
    </row>
    <row ht="15.75" r="7" spans="1:5" x14ac:dyDescent="0.25">
      <c r="A7" s="4"/>
      <c r="B7" s="4"/>
      <c r="C7" s="1"/>
      <c r="D7" s="2"/>
      <c r="E7" s="4"/>
    </row>
  </sheetData>
  <dataValidations count="2">
    <dataValidation allowBlank="1" showErrorMessage="1" showInputMessage="1" sqref="D2:D3" type="list">
      <formula1>"Login_Supervisor1,Login_Supervisor2"</formula1>
    </dataValidation>
    <dataValidation allowBlank="1" showErrorMessage="1" showInputMessage="1" sqref="D4:D7" type="list">
      <formula1>"Demo,Vanilla,EC.Member,InvalidUser,EC.Member1,BookRef1"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FD13"/>
  <sheetViews>
    <sheetView workbookViewId="0">
      <selection activeCell="E15" sqref="E15"/>
    </sheetView>
  </sheetViews>
  <sheetFormatPr defaultRowHeight="15" x14ac:dyDescent="0.25"/>
  <cols>
    <col min="1" max="1" customWidth="true" style="12" width="26.7109375" collapsed="true"/>
    <col min="2" max="2" customWidth="true" style="12" width="40.28515625" collapsed="true"/>
    <col min="3" max="3" customWidth="true" style="12" width="24.5703125" collapsed="true"/>
    <col min="4" max="4" customWidth="true" style="12" width="20.0" collapsed="true"/>
    <col min="5" max="5" customWidth="true" style="12" width="23.7109375" collapsed="true"/>
    <col min="6" max="6" customWidth="true" style="12" width="31.0" collapsed="true"/>
    <col min="7" max="7" bestFit="true" customWidth="true" width="34.140625" collapsed="true"/>
    <col min="8" max="16384" style="12" width="9.140625" collapsed="true"/>
  </cols>
  <sheetData>
    <row customFormat="1" ht="15.75" r="1" s="9" spans="1:16384" x14ac:dyDescent="0.25">
      <c r="A1" s="56" t="s">
        <v>5</v>
      </c>
      <c r="B1" s="57" t="s">
        <v>0</v>
      </c>
      <c r="C1" s="57" t="s">
        <v>1</v>
      </c>
      <c r="D1" s="57" t="s">
        <v>2</v>
      </c>
      <c r="E1" s="57" t="s">
        <v>242</v>
      </c>
      <c r="F1" s="57" t="s">
        <v>243</v>
      </c>
      <c r="G1" s="3" t="s">
        <v>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customFormat="1" ht="15.75" r="2" spans="1:16384" x14ac:dyDescent="0.25">
      <c r="A2" s="4" t="s">
        <v>61</v>
      </c>
      <c r="B2" s="4" t="s">
        <v>244</v>
      </c>
      <c r="C2" s="1" t="s">
        <v>6</v>
      </c>
      <c r="D2" s="2" t="s">
        <v>22</v>
      </c>
      <c r="E2" s="4"/>
      <c r="F2" s="4"/>
      <c r="G2" s="4"/>
    </row>
    <row ht="15.75" r="3" spans="1:16384" x14ac:dyDescent="0.25">
      <c r="A3" s="10"/>
      <c r="B3" s="10"/>
      <c r="C3" s="11"/>
      <c r="D3" s="11"/>
      <c r="E3" s="10"/>
      <c r="F3" s="10"/>
      <c r="G3" s="53"/>
    </row>
    <row ht="15.75" r="4" spans="1:16384" x14ac:dyDescent="0.25">
      <c r="A4" s="10"/>
      <c r="B4" s="10"/>
      <c r="C4" s="11"/>
      <c r="D4" s="11"/>
      <c r="E4" s="10"/>
      <c r="F4" s="10"/>
      <c r="G4" s="4"/>
    </row>
    <row ht="15.75" r="5" spans="1:16384" x14ac:dyDescent="0.25">
      <c r="A5" s="10"/>
      <c r="B5" s="10"/>
      <c r="C5" s="11"/>
      <c r="D5" s="11"/>
      <c r="E5" s="10"/>
      <c r="F5" s="10"/>
      <c r="G5" s="4"/>
    </row>
    <row ht="15.75" r="6" spans="1:16384" x14ac:dyDescent="0.25">
      <c r="A6" s="10"/>
      <c r="B6" s="10"/>
      <c r="C6" s="11"/>
      <c r="D6" s="11"/>
      <c r="E6" s="10"/>
      <c r="F6" s="10"/>
      <c r="G6" s="4"/>
    </row>
    <row ht="15.75" r="7" spans="1:16384" x14ac:dyDescent="0.25">
      <c r="A7" s="10"/>
      <c r="B7" s="10"/>
      <c r="C7" s="11"/>
      <c r="D7" s="11"/>
      <c r="E7" s="10"/>
      <c r="F7" s="10"/>
      <c r="G7" s="4"/>
    </row>
    <row ht="15.75" r="8" spans="1:16384" x14ac:dyDescent="0.25">
      <c r="A8" s="10"/>
      <c r="B8" s="10"/>
      <c r="C8" s="11"/>
      <c r="D8" s="11"/>
      <c r="E8" s="10"/>
      <c r="F8" s="10"/>
      <c r="G8" s="4"/>
    </row>
    <row r="9" spans="1:16384" x14ac:dyDescent="0.25">
      <c r="A9" s="10"/>
      <c r="B9" s="10"/>
      <c r="C9" s="10"/>
      <c r="D9" s="10"/>
      <c r="E9" s="10"/>
      <c r="F9" s="10"/>
      <c r="G9" s="4"/>
    </row>
    <row r="10" spans="1:16384" x14ac:dyDescent="0.25">
      <c r="A10" s="10"/>
      <c r="B10" s="10"/>
      <c r="C10" s="10"/>
      <c r="D10" s="10"/>
      <c r="E10" s="10"/>
      <c r="F10" s="10"/>
      <c r="G10" s="4"/>
    </row>
    <row r="11" spans="1:16384" x14ac:dyDescent="0.25">
      <c r="A11" s="10"/>
      <c r="B11" s="10"/>
      <c r="C11" s="10"/>
      <c r="D11" s="10"/>
      <c r="E11" s="10"/>
      <c r="F11" s="10"/>
      <c r="G11" s="4"/>
    </row>
    <row r="12" spans="1:16384" x14ac:dyDescent="0.25">
      <c r="A12" s="10"/>
      <c r="B12" s="10"/>
      <c r="C12" s="10"/>
      <c r="D12" s="10"/>
      <c r="E12" s="10"/>
      <c r="F12" s="10"/>
      <c r="G12" s="4"/>
    </row>
    <row r="13" spans="1:16384" x14ac:dyDescent="0.25">
      <c r="A13" s="10"/>
      <c r="B13" s="10"/>
      <c r="C13" s="10"/>
      <c r="D13" s="10"/>
      <c r="E13" s="10"/>
      <c r="F13" s="10"/>
      <c r="G13" s="4"/>
    </row>
  </sheetData>
  <dataValidations count="2">
    <dataValidation allowBlank="1" showErrorMessage="1" showInputMessage="1" sqref="D3:D8" type="list">
      <formula1>"Demo,Vanilla,EC.Member,InvalidUser,EC.Member1,BookRef1"</formula1>
    </dataValidation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"/>
  <sheetViews>
    <sheetView workbookViewId="0"/>
  </sheetViews>
  <sheetFormatPr defaultRowHeight="15" x14ac:dyDescent="0.25"/>
  <cols>
    <col min="1" max="1" customWidth="true" width="23.5703125" collapsed="true"/>
    <col min="2" max="2" customWidth="true" width="26.28515625" collapsed="true"/>
    <col min="3" max="3" customWidth="true" width="17.140625" collapsed="true"/>
    <col min="4" max="10" customWidth="true" width="24.28515625" collapsed="true"/>
    <col min="11" max="11" customWidth="true" width="35.140625" collapsed="true"/>
    <col min="12" max="12" bestFit="true" customWidth="true" width="34.140625" collapsed="true"/>
  </cols>
  <sheetData>
    <row ht="15.75" r="1" spans="1:12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</v>
      </c>
      <c r="F1" s="8" t="s">
        <v>245</v>
      </c>
      <c r="G1" s="7" t="s">
        <v>246</v>
      </c>
      <c r="H1" s="7" t="s">
        <v>26</v>
      </c>
      <c r="I1" s="8" t="s">
        <v>247</v>
      </c>
      <c r="J1" s="8" t="s">
        <v>248</v>
      </c>
      <c r="K1" s="8" t="s">
        <v>249</v>
      </c>
      <c r="L1" s="3" t="s">
        <v>7</v>
      </c>
    </row>
    <row ht="15.75" r="2" spans="1:12" x14ac:dyDescent="0.25">
      <c r="A2" s="4" t="s">
        <v>53</v>
      </c>
      <c r="B2" s="4" t="s">
        <v>250</v>
      </c>
      <c r="C2" s="1" t="s">
        <v>6</v>
      </c>
      <c r="D2" s="2" t="s">
        <v>22</v>
      </c>
      <c r="E2" s="4"/>
      <c r="F2" s="58"/>
      <c r="G2" s="4" t="s">
        <v>251</v>
      </c>
      <c r="H2" s="4">
        <v>20</v>
      </c>
      <c r="I2" s="4">
        <v>15</v>
      </c>
      <c r="J2" s="4" t="s">
        <v>252</v>
      </c>
      <c r="K2" s="4">
        <v>2</v>
      </c>
      <c r="L2" s="4"/>
    </row>
    <row ht="15.75" r="3" spans="1:12" x14ac:dyDescent="0.25">
      <c r="A3" s="53"/>
      <c r="B3" s="53"/>
      <c r="C3" s="59"/>
      <c r="D3" s="60"/>
      <c r="E3" s="53"/>
      <c r="F3" s="4"/>
      <c r="G3" s="53"/>
      <c r="H3" s="53"/>
      <c r="I3" s="53"/>
      <c r="J3" s="53"/>
      <c r="K3" s="53"/>
      <c r="L3" s="53"/>
    </row>
    <row r="4" spans="1:12" x14ac:dyDescent="0.25">
      <c r="A4" s="4"/>
      <c r="B4" s="4"/>
      <c r="C4" s="61"/>
      <c r="D4" s="62"/>
      <c r="E4" s="4"/>
      <c r="F4" s="4"/>
      <c r="G4" s="4"/>
      <c r="H4" s="4"/>
      <c r="I4" s="4"/>
      <c r="J4" s="4"/>
      <c r="K4" s="4"/>
      <c r="L4" s="4"/>
    </row>
    <row ht="15.75" r="5" spans="1:12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</row>
    <row ht="15.75" r="6" spans="1:12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</row>
    <row ht="15.75" r="7" spans="1:12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</row>
    <row ht="15.75" r="8" spans="1:12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</row>
  </sheetData>
  <dataValidations count="3">
    <dataValidation allowBlank="1" showErrorMessage="1" showInputMessage="1" sqref="D5:D8" type="list">
      <formula1>"Demo,Vanilla,EC.Member,InvalidUser,EC.Member1,BookRef1"</formula1>
    </dataValidation>
    <dataValidation allowBlank="1" showErrorMessage="1" showInputMessage="1" sqref="D3" type="list">
      <formula1>"Demo,Vanilla,Login_Supervisor1,EC.Member,InvalidUser,EC.Member1,BookRef1"</formula1>
    </dataValidation>
    <dataValidation allowBlank="1" showErrorMessage="1" showInputMessage="1" sqref="D2" type="list">
      <formula1>"Login_Supervisor1,Demo,Vanilla,EC.Member,InvalidUser,EC.Member1,BookRef1"</formula1>
    </dataValidation>
  </dataValidations>
  <hyperlinks>
    <hyperlink display="Scenario_ID" location="Indexing!A1" ref="A1"/>
  </hyperlink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customWidth="true" width="28.85546875" collapsed="true"/>
    <col min="2" max="2" bestFit="true" customWidth="true" width="35.7109375" collapsed="true"/>
    <col min="3" max="3" customWidth="true" width="17.28515625" collapsed="true"/>
    <col min="4" max="4" customWidth="true" width="24.28515625" collapsed="true"/>
    <col min="5" max="5" customWidth="true" width="27.85546875" collapsed="true"/>
    <col min="6" max="6" bestFit="true" customWidth="true" width="11.85546875" collapsed="true"/>
    <col min="7" max="7" bestFit="true" customWidth="true" width="12.0" collapsed="true"/>
    <col min="11" max="11" customWidth="true" width="17.140625" collapsed="true"/>
    <col min="12" max="12" customWidth="true" width="25.42578125" collapsed="true"/>
    <col min="13" max="13" bestFit="true" customWidth="true" width="21.42578125" collapsed="true"/>
  </cols>
  <sheetData>
    <row ht="15.75" r="1" spans="1:13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257</v>
      </c>
      <c r="J1" s="3" t="s">
        <v>239</v>
      </c>
      <c r="K1" s="3" t="s">
        <v>258</v>
      </c>
      <c r="L1" s="3" t="s">
        <v>259</v>
      </c>
      <c r="M1" s="3" t="s">
        <v>7</v>
      </c>
    </row>
    <row ht="15.75" r="2" spans="1:13" x14ac:dyDescent="0.25">
      <c r="A2" s="4" t="s">
        <v>54</v>
      </c>
      <c r="B2" s="4" t="s">
        <v>260</v>
      </c>
      <c r="C2" s="1" t="s">
        <v>6</v>
      </c>
      <c r="D2" s="2" t="s">
        <v>22</v>
      </c>
      <c r="E2" s="10" t="s">
        <v>261</v>
      </c>
      <c r="F2" s="4" t="s">
        <v>262</v>
      </c>
      <c r="G2" s="4" t="s">
        <v>263</v>
      </c>
      <c r="H2" s="4" t="s">
        <v>264</v>
      </c>
      <c r="I2" s="4" t="s">
        <v>265</v>
      </c>
      <c r="J2" s="4" t="s">
        <v>266</v>
      </c>
      <c r="K2" s="4" t="s">
        <v>266</v>
      </c>
      <c r="L2" s="4" t="s">
        <v>267</v>
      </c>
      <c r="M2" s="4"/>
    </row>
    <row ht="15.75" r="3" spans="1:13" x14ac:dyDescent="0.25">
      <c r="A3" s="4"/>
      <c r="B3" s="4"/>
      <c r="C3" s="1"/>
      <c r="D3" s="2"/>
      <c r="E3" s="10"/>
      <c r="F3" s="4"/>
      <c r="G3" s="4"/>
      <c r="H3" s="4"/>
      <c r="I3" s="4"/>
      <c r="J3" s="4"/>
      <c r="K3" s="4"/>
      <c r="L3" s="4"/>
      <c r="M3" s="4"/>
    </row>
    <row ht="15.75" r="4" spans="1:13" x14ac:dyDescent="0.25">
      <c r="A4" s="4"/>
      <c r="B4" s="4"/>
      <c r="C4" s="1"/>
      <c r="D4" s="2"/>
      <c r="E4" s="4"/>
      <c r="F4" s="4"/>
      <c r="G4" s="4"/>
      <c r="H4" s="4"/>
      <c r="I4" s="4"/>
      <c r="J4" s="4"/>
      <c r="K4" s="4"/>
      <c r="L4" s="4"/>
      <c r="M4" s="4"/>
    </row>
    <row ht="15.75" r="5" spans="1:13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  <c r="M5" s="4"/>
    </row>
    <row ht="15.75" r="6" spans="1:13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  <c r="M6" s="4"/>
    </row>
    <row ht="15.75" r="7" spans="1:13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  <c r="M7" s="4"/>
    </row>
    <row ht="15.75" r="8" spans="1:13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  <c r="M8" s="4"/>
    </row>
  </sheetData>
  <dataValidations count="2">
    <dataValidation allowBlank="1" showErrorMessage="1" showInputMessage="1" sqref="D3:D8" type="list">
      <formula1>"Demo,Vanilla,EC.Member,InvalidUser,EC.Member1,BookRef1"</formula1>
    </dataValidation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orientation="portrait" r:id="rId1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 x14ac:dyDescent="0.25"/>
  <cols>
    <col min="1" max="1" customWidth="true" width="22.42578125" collapsed="true"/>
    <col min="2" max="2" bestFit="true" customWidth="true" width="27.5703125" collapsed="true"/>
    <col min="3" max="3" customWidth="true" width="34.42578125" collapsed="true"/>
    <col min="4" max="4" customWidth="true" width="20.85546875" collapsed="true"/>
    <col min="5" max="5" bestFit="true" customWidth="true" width="19.7109375" collapsed="true"/>
    <col min="6" max="6" bestFit="true" customWidth="true" width="18.28515625" collapsed="true"/>
    <col min="7" max="7" bestFit="true" customWidth="true" width="21.42578125" collapsed="true"/>
  </cols>
  <sheetData>
    <row ht="15.75" r="1" spans="1:7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268</v>
      </c>
      <c r="F1" s="3" t="s">
        <v>269</v>
      </c>
      <c r="G1" s="3" t="s">
        <v>7</v>
      </c>
    </row>
    <row ht="15.75" r="2" spans="1:7" x14ac:dyDescent="0.25">
      <c r="A2" s="4" t="s">
        <v>51</v>
      </c>
      <c r="B2" s="4" t="s">
        <v>270</v>
      </c>
      <c r="C2" s="1" t="s">
        <v>6</v>
      </c>
      <c r="D2" s="2" t="s">
        <v>22</v>
      </c>
      <c r="E2" s="4"/>
      <c r="F2" s="4"/>
      <c r="G2" s="4"/>
    </row>
    <row ht="15.75" r="3" spans="1:7" x14ac:dyDescent="0.25">
      <c r="A3" s="4"/>
      <c r="B3" s="4"/>
      <c r="C3" s="1"/>
      <c r="D3" s="2"/>
      <c r="E3" s="4"/>
      <c r="F3" s="4"/>
      <c r="G3" s="4"/>
    </row>
    <row ht="15.75" r="4" spans="1:7" x14ac:dyDescent="0.25">
      <c r="A4" s="4"/>
      <c r="B4" s="4"/>
      <c r="C4" s="1"/>
      <c r="D4" s="2"/>
      <c r="E4" s="4"/>
      <c r="F4" s="4"/>
      <c r="G4" s="4"/>
    </row>
    <row ht="15.75" r="5" spans="1:7" x14ac:dyDescent="0.25">
      <c r="A5" s="4"/>
      <c r="B5" s="4"/>
      <c r="C5" s="1"/>
      <c r="D5" s="2"/>
      <c r="E5" s="4"/>
      <c r="F5" s="4"/>
      <c r="G5" s="4"/>
    </row>
    <row ht="15.75" r="6" spans="1:7" x14ac:dyDescent="0.25">
      <c r="A6" s="4"/>
      <c r="B6" s="4"/>
      <c r="C6" s="1"/>
      <c r="D6" s="2"/>
      <c r="E6" s="4"/>
      <c r="F6" s="4"/>
      <c r="G6" s="4"/>
    </row>
    <row ht="15.75" r="7" spans="1:7" x14ac:dyDescent="0.25">
      <c r="A7" s="4"/>
      <c r="B7" s="4"/>
      <c r="C7" s="1"/>
      <c r="D7" s="2"/>
      <c r="E7" s="4"/>
      <c r="F7" s="4"/>
      <c r="G7" s="4"/>
    </row>
  </sheetData>
  <dataValidations count="2">
    <dataValidation allowBlank="1" showErrorMessage="1" showInputMessage="1" sqref="D3:D7" type="list">
      <formula1>"Demo,Vanilla,EC.Member,InvalidUser,EC.Member1,BookRef1"</formula1>
    </dataValidation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8"/>
  <sheetViews>
    <sheetView workbookViewId="0"/>
  </sheetViews>
  <sheetFormatPr defaultRowHeight="15" x14ac:dyDescent="0.25"/>
  <cols>
    <col min="1" max="1" customWidth="true" width="28.85546875" collapsed="true"/>
    <col min="2" max="2" bestFit="true" customWidth="true" width="35.7109375" collapsed="true"/>
    <col min="3" max="3" customWidth="true" width="17.28515625" collapsed="true"/>
    <col min="4" max="4" customWidth="true" width="24.28515625" collapsed="true"/>
    <col min="5" max="6" customWidth="true" width="24.28515625" collapsed="true"/>
    <col min="7" max="7" customWidth="true" width="27.85546875" collapsed="true"/>
    <col min="8" max="8" bestFit="true" customWidth="true" width="11.85546875" collapsed="true"/>
    <col min="9" max="9" bestFit="true" customWidth="true" width="12.0" collapsed="true"/>
    <col min="13" max="13" customWidth="true" width="17.140625" collapsed="true"/>
    <col min="14" max="14" customWidth="true" width="25.42578125" collapsed="true"/>
    <col min="15" max="15" bestFit="true" customWidth="true" width="21.42578125" collapsed="true"/>
  </cols>
  <sheetData>
    <row ht="15.75" r="1" spans="1:7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272</v>
      </c>
      <c r="F1" s="3" t="s">
        <v>274</v>
      </c>
      <c r="G1" s="3" t="s">
        <v>7</v>
      </c>
    </row>
    <row ht="15.75" r="2" spans="1:7" x14ac:dyDescent="0.25">
      <c r="A2" s="4" t="s">
        <v>271</v>
      </c>
      <c r="B2" s="4"/>
      <c r="C2" s="1" t="s">
        <v>6</v>
      </c>
      <c r="D2" s="2" t="s">
        <v>22</v>
      </c>
      <c r="E2" s="63" t="s">
        <v>273</v>
      </c>
      <c r="F2" s="64" t="s">
        <v>275</v>
      </c>
      <c r="G2" s="4"/>
    </row>
    <row ht="15.75" r="3" spans="1:7" x14ac:dyDescent="0.25">
      <c r="A3" s="4"/>
      <c r="B3" s="4"/>
      <c r="C3" s="1"/>
      <c r="D3" s="2"/>
      <c r="E3" s="2"/>
      <c r="F3" s="2"/>
      <c r="G3" s="4"/>
    </row>
    <row ht="15.75" r="4" spans="1:7" x14ac:dyDescent="0.25">
      <c r="A4" s="4"/>
      <c r="B4" s="4"/>
      <c r="C4" s="1"/>
      <c r="D4" s="2"/>
      <c r="E4" s="2"/>
      <c r="F4" s="2"/>
      <c r="G4" s="4"/>
    </row>
    <row ht="15.75" r="5" spans="1:7" x14ac:dyDescent="0.25">
      <c r="A5" s="4"/>
      <c r="B5" s="4"/>
      <c r="C5" s="1"/>
      <c r="D5" s="2"/>
      <c r="E5" s="2"/>
      <c r="F5" s="2"/>
      <c r="G5" s="4"/>
    </row>
    <row ht="15.75" r="6" spans="1:7" x14ac:dyDescent="0.25">
      <c r="A6" s="4"/>
      <c r="B6" s="4"/>
      <c r="C6" s="1"/>
      <c r="D6" s="2"/>
      <c r="E6" s="2"/>
      <c r="F6" s="2"/>
      <c r="G6" s="4"/>
    </row>
    <row ht="15.75" r="7" spans="1:7" x14ac:dyDescent="0.25">
      <c r="A7" s="4"/>
      <c r="B7" s="4"/>
      <c r="C7" s="1"/>
      <c r="D7" s="2"/>
      <c r="E7" s="2"/>
      <c r="F7" s="2"/>
      <c r="G7" s="4"/>
    </row>
    <row ht="15.75" r="8" spans="1:7" x14ac:dyDescent="0.25">
      <c r="A8" s="4"/>
      <c r="B8" s="4"/>
      <c r="C8" s="1"/>
      <c r="D8" s="2"/>
      <c r="E8" s="2"/>
      <c r="F8" s="2"/>
      <c r="G8" s="4"/>
    </row>
  </sheetData>
  <dataValidations count="2">
    <dataValidation allowBlank="1" showErrorMessage="1" showInputMessage="1" sqref="D2" type="list">
      <formula1>"Login_Supervisor1,Login_Supervisor2"</formula1>
    </dataValidation>
    <dataValidation allowBlank="1" showErrorMessage="1" showInputMessage="1" sqref="D3:F8" type="list">
      <formula1>"Demo,Vanilla,EC.Member,InvalidUser,EC.Member1,BookRef1"</formula1>
    </dataValidation>
  </dataValidations>
  <hyperlinks>
    <hyperlink display="Scenario_ID" location="Indexing!A1" ref="A1"/>
  </hyperlink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bestFit="true" customWidth="true" width="15.42578125" collapsed="true"/>
    <col min="2" max="2" bestFit="true" customWidth="true" width="30.28515625" collapsed="true"/>
    <col min="3" max="3" bestFit="true" customWidth="true" width="15.7109375" collapsed="true"/>
    <col min="4" max="4" bestFit="true" customWidth="true" width="17.42578125" collapsed="true"/>
    <col min="5" max="5" bestFit="true" customWidth="true" width="16.28515625" collapsed="true"/>
    <col min="6" max="6" bestFit="true" customWidth="true" width="11.42578125" collapsed="true"/>
    <col min="7" max="7" bestFit="true" customWidth="true" width="23.85546875" collapsed="true"/>
    <col min="8" max="8" bestFit="true" customWidth="true" width="32.0" collapsed="true"/>
    <col min="9" max="9" bestFit="true" customWidth="true" width="18.85546875" collapsed="true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276</v>
      </c>
      <c r="F1" t="s">
        <v>277</v>
      </c>
      <c r="G1" t="s">
        <v>40</v>
      </c>
      <c r="H1" t="s">
        <v>278</v>
      </c>
      <c r="I1" t="s">
        <v>7</v>
      </c>
    </row>
    <row r="2" spans="1:9" x14ac:dyDescent="0.25">
      <c r="A2" t="s">
        <v>215</v>
      </c>
      <c r="B2" t="s">
        <v>279</v>
      </c>
      <c r="C2" t="s">
        <v>6</v>
      </c>
      <c r="D2" t="s">
        <v>22</v>
      </c>
      <c r="E2" t="s">
        <v>280</v>
      </c>
      <c r="F2" t="s">
        <v>281</v>
      </c>
      <c r="G2" t="s">
        <v>150</v>
      </c>
      <c r="H2" t="s">
        <v>282</v>
      </c>
    </row>
  </sheetData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>
    <pageSetUpPr autoPageBreaks="0"/>
  </sheetPr>
  <dimension ref="A1:G26"/>
  <sheetViews>
    <sheetView workbookViewId="0"/>
  </sheetViews>
  <sheetFormatPr defaultRowHeight="15" x14ac:dyDescent="0.25"/>
  <cols>
    <col min="1" max="1" bestFit="true" customWidth="true" width="45.85546875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customWidth="true" width="24.140625" collapsed="true"/>
    <col min="6" max="6" customWidth="true" width="25.85546875" collapsed="true"/>
    <col min="7" max="7" bestFit="true" customWidth="true" width="21.42578125" collapsed="true"/>
  </cols>
  <sheetData>
    <row ht="15.75" r="1" spans="1:7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ht="15.75" r="2" spans="1:7" x14ac:dyDescent="0.25">
      <c r="A2" s="4" t="s">
        <v>18</v>
      </c>
      <c r="B2" s="4" t="s">
        <v>12</v>
      </c>
      <c r="C2" s="1" t="s">
        <v>6</v>
      </c>
      <c r="D2" s="2" t="s">
        <v>22</v>
      </c>
      <c r="E2" s="4"/>
      <c r="F2" s="13" t="s">
        <v>9</v>
      </c>
      <c r="G2" s="4"/>
    </row>
    <row ht="15.75" r="3" spans="1:7" x14ac:dyDescent="0.25">
      <c r="A3" s="14" t="s">
        <v>61</v>
      </c>
      <c r="B3" s="4" t="s">
        <v>12</v>
      </c>
      <c r="C3" s="1" t="s">
        <v>6</v>
      </c>
      <c r="D3" s="2" t="s">
        <v>22</v>
      </c>
      <c r="E3" s="4"/>
      <c r="F3" s="13" t="s">
        <v>9</v>
      </c>
      <c r="G3" s="4"/>
    </row>
    <row ht="15.75" r="4" spans="1:7" x14ac:dyDescent="0.25">
      <c r="A4" s="14" t="s">
        <v>62</v>
      </c>
      <c r="B4" s="4" t="s">
        <v>12</v>
      </c>
      <c r="C4" s="1" t="s">
        <v>6</v>
      </c>
      <c r="D4" s="2" t="s">
        <v>22</v>
      </c>
      <c r="E4" s="4"/>
      <c r="F4" s="13" t="s">
        <v>9</v>
      </c>
      <c r="G4" s="4"/>
    </row>
    <row ht="15.75" r="5" spans="1:7" x14ac:dyDescent="0.25">
      <c r="A5" s="4" t="s">
        <v>53</v>
      </c>
      <c r="B5" s="4" t="s">
        <v>12</v>
      </c>
      <c r="C5" s="1" t="s">
        <v>6</v>
      </c>
      <c r="D5" s="2" t="s">
        <v>22</v>
      </c>
      <c r="E5" s="4"/>
      <c r="F5" s="13" t="s">
        <v>9</v>
      </c>
      <c r="G5" s="4"/>
    </row>
    <row ht="15.75" r="6" spans="1:7" x14ac:dyDescent="0.25">
      <c r="A6" s="4" t="s">
        <v>54</v>
      </c>
      <c r="B6" s="4" t="s">
        <v>12</v>
      </c>
      <c r="C6" s="1" t="s">
        <v>6</v>
      </c>
      <c r="D6" s="2" t="s">
        <v>22</v>
      </c>
      <c r="E6" s="4"/>
      <c r="F6" s="13" t="s">
        <v>9</v>
      </c>
      <c r="G6" s="4"/>
    </row>
    <row ht="15.75" r="7" spans="1:7" x14ac:dyDescent="0.25">
      <c r="A7" s="4" t="s">
        <v>51</v>
      </c>
      <c r="B7" s="4" t="s">
        <v>12</v>
      </c>
      <c r="C7" s="1" t="s">
        <v>6</v>
      </c>
      <c r="D7" s="2" t="s">
        <v>22</v>
      </c>
      <c r="E7" s="4"/>
      <c r="F7" s="13" t="s">
        <v>9</v>
      </c>
      <c r="G7" s="4"/>
    </row>
    <row ht="15.75" r="8" spans="1:7" x14ac:dyDescent="0.25">
      <c r="A8" s="4" t="s">
        <v>66</v>
      </c>
      <c r="B8" s="4" t="s">
        <v>12</v>
      </c>
      <c r="C8" s="1" t="s">
        <v>6</v>
      </c>
      <c r="D8" s="2" t="s">
        <v>22</v>
      </c>
      <c r="E8" s="4"/>
      <c r="F8" s="4" t="s">
        <v>9</v>
      </c>
      <c r="G8" s="4"/>
    </row>
    <row ht="15.75" r="9" spans="1:7" x14ac:dyDescent="0.25">
      <c r="A9" s="13" t="s">
        <v>73</v>
      </c>
      <c r="B9" s="4" t="s">
        <v>12</v>
      </c>
      <c r="C9" s="1" t="s">
        <v>6</v>
      </c>
      <c r="D9" s="2" t="s">
        <v>22</v>
      </c>
      <c r="E9" s="4"/>
      <c r="F9" s="4" t="s">
        <v>9</v>
      </c>
      <c r="G9" s="4"/>
    </row>
    <row ht="15.75" r="10" spans="1:7" x14ac:dyDescent="0.25">
      <c r="A10" t="s">
        <v>82</v>
      </c>
      <c r="B10" s="4" t="s">
        <v>12</v>
      </c>
      <c r="C10" s="1" t="s">
        <v>6</v>
      </c>
      <c r="D10" s="2" t="s">
        <v>22</v>
      </c>
      <c r="E10" s="4"/>
      <c r="F10" s="4" t="s">
        <v>9</v>
      </c>
      <c r="G10" s="4"/>
    </row>
    <row ht="15.75" r="11" spans="1:7" x14ac:dyDescent="0.25">
      <c r="A11" s="4" t="s">
        <v>91</v>
      </c>
      <c r="B11" s="4" t="s">
        <v>12</v>
      </c>
      <c r="C11" s="1" t="s">
        <v>6</v>
      </c>
      <c r="D11" s="2" t="s">
        <v>22</v>
      </c>
      <c r="E11" s="4"/>
      <c r="F11" s="4" t="s">
        <v>9</v>
      </c>
      <c r="G11" s="4"/>
    </row>
    <row ht="15.75" r="12" spans="1:7" x14ac:dyDescent="0.25">
      <c r="A12" s="4" t="s">
        <v>92</v>
      </c>
      <c r="B12" s="4" t="s">
        <v>12</v>
      </c>
      <c r="C12" s="1" t="s">
        <v>6</v>
      </c>
      <c r="D12" s="2" t="s">
        <v>22</v>
      </c>
      <c r="E12" s="4"/>
      <c r="F12" s="4" t="s">
        <v>9</v>
      </c>
      <c r="G12" s="4"/>
    </row>
    <row ht="15.75" r="13" spans="1:7" x14ac:dyDescent="0.25">
      <c r="A13" s="4" t="s">
        <v>93</v>
      </c>
      <c r="B13" s="4" t="s">
        <v>12</v>
      </c>
      <c r="C13" s="1" t="s">
        <v>6</v>
      </c>
      <c r="D13" s="2" t="s">
        <v>22</v>
      </c>
      <c r="E13" s="4"/>
      <c r="F13" s="4" t="s">
        <v>9</v>
      </c>
      <c r="G13" s="4"/>
    </row>
    <row ht="15.75" r="14" spans="1:7" x14ac:dyDescent="0.25">
      <c r="A14" s="4" t="s">
        <v>94</v>
      </c>
      <c r="B14" s="4" t="s">
        <v>12</v>
      </c>
      <c r="C14" s="1" t="s">
        <v>6</v>
      </c>
      <c r="D14" s="2" t="s">
        <v>22</v>
      </c>
      <c r="E14" s="4"/>
      <c r="F14" s="4" t="s">
        <v>9</v>
      </c>
      <c r="G14" s="4"/>
    </row>
    <row ht="15.75" r="15" spans="1:7" x14ac:dyDescent="0.25">
      <c r="A15" t="s">
        <v>153</v>
      </c>
      <c r="B15" s="4" t="s">
        <v>12</v>
      </c>
      <c r="C15" s="49" t="s">
        <v>6</v>
      </c>
      <c r="D15" s="2" t="s">
        <v>22</v>
      </c>
      <c r="F15" s="4" t="s">
        <v>9</v>
      </c>
      <c r="G15" s="4"/>
    </row>
    <row ht="15.75" r="16" spans="1:7" x14ac:dyDescent="0.25">
      <c r="A16" s="4" t="s">
        <v>172</v>
      </c>
      <c r="B16" s="4" t="s">
        <v>12</v>
      </c>
      <c r="C16" s="49" t="s">
        <v>6</v>
      </c>
      <c r="D16" s="2" t="s">
        <v>22</v>
      </c>
      <c r="F16" s="4" t="s">
        <v>9</v>
      </c>
      <c r="G16" s="4"/>
    </row>
    <row ht="15.75" r="17" spans="1:7" x14ac:dyDescent="0.25">
      <c r="A17" s="4" t="s">
        <v>209</v>
      </c>
      <c r="B17" s="4" t="s">
        <v>12</v>
      </c>
      <c r="C17" s="1" t="s">
        <v>6</v>
      </c>
      <c r="D17" s="2" t="s">
        <v>22</v>
      </c>
      <c r="E17" s="4"/>
      <c r="F17" s="4" t="s">
        <v>9</v>
      </c>
      <c r="G17" s="4">
        <v>2881</v>
      </c>
    </row>
    <row ht="15.75" r="18" spans="1:7" x14ac:dyDescent="0.25">
      <c r="A18" s="4" t="s">
        <v>210</v>
      </c>
      <c r="B18" s="4" t="s">
        <v>12</v>
      </c>
      <c r="C18" s="1" t="s">
        <v>6</v>
      </c>
      <c r="D18" s="2" t="s">
        <v>22</v>
      </c>
      <c r="E18" s="4"/>
      <c r="F18" s="4" t="s">
        <v>9</v>
      </c>
      <c r="G18" s="4">
        <v>2887</v>
      </c>
    </row>
    <row ht="15.75" r="19" spans="1:7" x14ac:dyDescent="0.25">
      <c r="A19" s="47" t="s">
        <v>211</v>
      </c>
      <c r="B19" s="4" t="s">
        <v>12</v>
      </c>
      <c r="C19" s="1" t="s">
        <v>6</v>
      </c>
      <c r="D19" s="2" t="s">
        <v>22</v>
      </c>
      <c r="E19" s="4"/>
      <c r="F19" s="4" t="s">
        <v>9</v>
      </c>
      <c r="G19" s="4">
        <v>2888</v>
      </c>
    </row>
    <row ht="15.75" r="20" spans="1:7" x14ac:dyDescent="0.25">
      <c r="A20" t="s">
        <v>212</v>
      </c>
      <c r="B20" s="4" t="s">
        <v>12</v>
      </c>
      <c r="C20" s="1" t="s">
        <v>6</v>
      </c>
      <c r="D20" s="2" t="s">
        <v>22</v>
      </c>
      <c r="F20" s="4" t="s">
        <v>9</v>
      </c>
      <c r="G20" s="47">
        <v>2882</v>
      </c>
    </row>
    <row ht="15.75" r="21" spans="1:7" x14ac:dyDescent="0.25">
      <c r="A21" t="s">
        <v>213</v>
      </c>
      <c r="B21" s="4" t="s">
        <v>12</v>
      </c>
      <c r="C21" s="1" t="s">
        <v>6</v>
      </c>
      <c r="D21" s="2" t="s">
        <v>22</v>
      </c>
      <c r="F21" s="4" t="s">
        <v>9</v>
      </c>
      <c r="G21" s="47">
        <v>2883</v>
      </c>
    </row>
    <row ht="15.75" r="22" spans="1:7" x14ac:dyDescent="0.25">
      <c r="A22" s="4" t="s">
        <v>214</v>
      </c>
      <c r="B22" s="4" t="s">
        <v>12</v>
      </c>
      <c r="C22" s="1" t="s">
        <v>6</v>
      </c>
      <c r="D22" s="2" t="s">
        <v>22</v>
      </c>
      <c r="F22" s="4" t="s">
        <v>9</v>
      </c>
      <c r="G22" s="47">
        <v>2885</v>
      </c>
    </row>
    <row ht="15.75" r="23" spans="1:7" x14ac:dyDescent="0.25">
      <c r="A23" t="s">
        <v>215</v>
      </c>
      <c r="B23" s="47" t="s">
        <v>216</v>
      </c>
      <c r="C23" s="1" t="s">
        <v>6</v>
      </c>
      <c r="D23" s="2" t="s">
        <v>22</v>
      </c>
    </row>
    <row ht="15.75" r="24" spans="1:7" x14ac:dyDescent="0.25">
      <c r="A24" s="4" t="s">
        <v>217</v>
      </c>
      <c r="B24" s="4" t="s">
        <v>12</v>
      </c>
      <c r="C24" s="1" t="s">
        <v>6</v>
      </c>
      <c r="D24" s="2" t="s">
        <v>22</v>
      </c>
      <c r="F24" s="4" t="s">
        <v>9</v>
      </c>
    </row>
    <row ht="15.75" r="25" spans="1:7" x14ac:dyDescent="0.25">
      <c r="A25" s="52" t="s">
        <v>218</v>
      </c>
      <c r="B25" s="4" t="s">
        <v>12</v>
      </c>
      <c r="C25" s="1" t="s">
        <v>6</v>
      </c>
      <c r="D25" s="2" t="s">
        <v>22</v>
      </c>
      <c r="F25" s="4" t="s">
        <v>9</v>
      </c>
    </row>
    <row ht="15.75" r="26" spans="1:7" x14ac:dyDescent="0.25">
      <c r="A26" s="52" t="s">
        <v>271</v>
      </c>
      <c r="B26" s="4" t="s">
        <v>12</v>
      </c>
      <c r="C26" s="1" t="s">
        <v>6</v>
      </c>
      <c r="D26" s="2" t="s">
        <v>22</v>
      </c>
      <c r="F26" s="4" t="s">
        <v>9</v>
      </c>
    </row>
  </sheetData>
  <dataValidations count="1">
    <dataValidation allowBlank="1" showErrorMessage="1" showInputMessage="1" sqref="D2:D26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K2"/>
  <sheetViews>
    <sheetView workbookViewId="0">
      <selection activeCell="F1" sqref="F1"/>
    </sheetView>
  </sheetViews>
  <sheetFormatPr defaultColWidth="30.28515625" defaultRowHeight="15" x14ac:dyDescent="0.25"/>
  <cols>
    <col min="1" max="16384" style="34" width="30.28515625" collapsed="true"/>
  </cols>
  <sheetData>
    <row ht="15.75" r="1" spans="1:11" x14ac:dyDescent="0.25">
      <c r="A1" s="43" t="s">
        <v>5</v>
      </c>
      <c r="B1" s="33" t="s">
        <v>0</v>
      </c>
      <c r="C1" s="33" t="s">
        <v>1</v>
      </c>
      <c r="D1" s="33" t="s">
        <v>2</v>
      </c>
      <c r="E1" s="33" t="s">
        <v>79</v>
      </c>
      <c r="F1" s="33" t="s">
        <v>167</v>
      </c>
      <c r="G1" s="33" t="s">
        <v>132</v>
      </c>
      <c r="H1" s="33" t="s">
        <v>133</v>
      </c>
      <c r="I1" s="33" t="s">
        <v>134</v>
      </c>
      <c r="J1" s="33" t="s">
        <v>81</v>
      </c>
      <c r="K1" s="33" t="s">
        <v>7</v>
      </c>
    </row>
    <row ht="15.75" r="2" spans="1:11" x14ac:dyDescent="0.25">
      <c r="A2" s="6" t="s">
        <v>82</v>
      </c>
      <c r="B2" s="6" t="s">
        <v>83</v>
      </c>
      <c r="C2" s="35" t="s">
        <v>6</v>
      </c>
      <c r="D2" s="36" t="s">
        <v>22</v>
      </c>
      <c r="E2" s="6"/>
      <c r="F2" s="37" t="s">
        <v>135</v>
      </c>
      <c r="G2" s="37" t="s">
        <v>135</v>
      </c>
      <c r="H2" s="37"/>
      <c r="I2" s="37"/>
      <c r="J2" s="6"/>
      <c r="K2" s="6"/>
    </row>
  </sheetData>
  <dataValidations count="1"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>
    <pageSetUpPr autoPageBreaks="0"/>
  </sheetPr>
  <dimension ref="A1:XEL13"/>
  <sheetViews>
    <sheetView workbookViewId="0"/>
  </sheetViews>
  <sheetFormatPr defaultRowHeight="15" x14ac:dyDescent="0.25"/>
  <cols>
    <col min="1" max="1" customWidth="true" style="12" width="26.7109375" collapsed="true"/>
    <col min="2" max="2" customWidth="true" style="12" width="40.28515625" collapsed="true"/>
    <col min="3" max="3" customWidth="true" style="12" width="24.5703125" collapsed="true"/>
    <col min="4" max="4" customWidth="true" style="12" width="20.0" collapsed="true"/>
    <col min="5" max="5" customWidth="true" style="12" width="25.85546875" collapsed="true"/>
    <col min="6" max="6" customWidth="true" style="12" width="31.0" collapsed="true"/>
    <col min="7" max="7" customWidth="true" style="12" width="29.85546875" collapsed="true"/>
    <col min="8" max="8" customWidth="true" style="12" width="21.42578125" collapsed="true"/>
    <col min="9" max="9" customWidth="true" style="12" width="34.140625" collapsed="true"/>
    <col min="10" max="10" customWidth="true" style="12" width="32.85546875" collapsed="true"/>
    <col min="11" max="11" bestFit="true" customWidth="true" width="21.42578125" collapsed="true"/>
    <col min="12" max="16384" style="12" width="9.140625" collapsed="true"/>
  </cols>
  <sheetData>
    <row customFormat="1" ht="15.75" r="1" s="9" spans="1:16366" x14ac:dyDescent="0.25">
      <c r="A1" s="44" t="s">
        <v>5</v>
      </c>
      <c r="B1" s="7" t="s">
        <v>0</v>
      </c>
      <c r="C1" s="7" t="s">
        <v>1</v>
      </c>
      <c r="D1" s="7" t="s">
        <v>2</v>
      </c>
      <c r="E1" s="7" t="s">
        <v>48</v>
      </c>
      <c r="F1" s="7" t="s">
        <v>49</v>
      </c>
      <c r="G1" s="8" t="s">
        <v>50</v>
      </c>
      <c r="H1" s="8" t="s">
        <v>63</v>
      </c>
      <c r="I1" s="8" t="s">
        <v>4</v>
      </c>
      <c r="J1" s="8" t="s">
        <v>64</v>
      </c>
      <c r="K1" s="3" t="s">
        <v>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</row>
    <row customFormat="1" ht="15.75" r="2" spans="1:16366" x14ac:dyDescent="0.25">
      <c r="A2" s="14" t="s">
        <v>62</v>
      </c>
      <c r="B2" s="4" t="s">
        <v>52</v>
      </c>
      <c r="C2" s="1" t="s">
        <v>6</v>
      </c>
      <c r="D2" s="2" t="s">
        <v>22</v>
      </c>
      <c r="E2" s="4"/>
      <c r="G2" s="5"/>
      <c r="H2" s="10"/>
      <c r="I2" s="16" t="s">
        <v>55</v>
      </c>
      <c r="J2" s="15" t="s">
        <v>65</v>
      </c>
      <c r="K2" s="10"/>
    </row>
    <row ht="15.75" r="3" spans="1:16366" x14ac:dyDescent="0.25">
      <c r="A3" s="10"/>
      <c r="B3" s="10"/>
      <c r="C3" s="11"/>
      <c r="D3" s="11"/>
      <c r="E3" s="10"/>
      <c r="F3" s="10"/>
      <c r="G3" s="10"/>
      <c r="H3" s="10"/>
      <c r="I3" s="10"/>
      <c r="J3" s="10"/>
      <c r="K3" s="4"/>
    </row>
    <row ht="15.75" r="4" spans="1:16366" x14ac:dyDescent="0.25">
      <c r="A4" s="10"/>
      <c r="B4" s="10"/>
      <c r="C4" s="11"/>
      <c r="D4" s="11"/>
      <c r="E4" s="10"/>
      <c r="F4" s="10"/>
      <c r="G4" s="10"/>
      <c r="H4" s="10"/>
      <c r="I4" s="10"/>
      <c r="J4" s="10"/>
      <c r="K4" s="4"/>
    </row>
    <row ht="15.75" r="5" spans="1:16366" x14ac:dyDescent="0.25">
      <c r="A5" s="10"/>
      <c r="B5" s="10"/>
      <c r="C5" s="11"/>
      <c r="D5" s="11"/>
      <c r="E5" s="10"/>
      <c r="F5" s="10"/>
      <c r="G5" s="10"/>
      <c r="H5" s="10"/>
      <c r="I5" s="10"/>
      <c r="J5" s="10"/>
      <c r="K5" s="4"/>
    </row>
    <row ht="15.75" r="6" spans="1:16366" x14ac:dyDescent="0.25">
      <c r="A6" s="10"/>
      <c r="B6" s="10"/>
      <c r="C6" s="11"/>
      <c r="D6" s="11"/>
      <c r="E6" s="10"/>
      <c r="F6" s="10"/>
      <c r="G6" s="10"/>
      <c r="H6" s="10"/>
      <c r="I6" s="10"/>
      <c r="J6" s="10"/>
      <c r="K6" s="4"/>
    </row>
    <row ht="15.75" r="7" spans="1:16366" x14ac:dyDescent="0.25">
      <c r="A7" s="10"/>
      <c r="B7" s="10"/>
      <c r="C7" s="11"/>
      <c r="D7" s="11"/>
      <c r="E7" s="10"/>
      <c r="F7" s="10"/>
      <c r="G7" s="10"/>
      <c r="H7" s="10"/>
      <c r="I7" s="10"/>
      <c r="J7" s="10"/>
      <c r="K7" s="4"/>
    </row>
    <row ht="15.75" r="8" spans="1:16366" x14ac:dyDescent="0.25">
      <c r="A8" s="10"/>
      <c r="B8" s="10"/>
      <c r="C8" s="11"/>
      <c r="D8" s="11"/>
      <c r="E8" s="10"/>
      <c r="F8" s="10"/>
      <c r="G8" s="10"/>
      <c r="H8" s="10"/>
      <c r="I8" s="10"/>
      <c r="J8" s="10"/>
      <c r="K8" s="4"/>
    </row>
    <row r="9" spans="1:1636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4"/>
    </row>
    <row r="10" spans="1:1636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4"/>
    </row>
    <row r="11" spans="1:1636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4"/>
    </row>
    <row r="12" spans="1:1636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4"/>
    </row>
    <row r="13" spans="1:1636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4"/>
    </row>
  </sheetData>
  <dataValidations count="2">
    <dataValidation allowBlank="1" showErrorMessage="1" showInputMessage="1" sqref="D3:D8" type="list">
      <formula1>"Demo,Vanilla,EC.Member,InvalidUser,EC.Member1,BookRef1"</formula1>
    </dataValidation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>
    <pageSetUpPr autoPageBreaks="0"/>
  </sheetPr>
  <dimension ref="A1:J24"/>
  <sheetViews>
    <sheetView workbookViewId="0"/>
  </sheetViews>
  <sheetFormatPr defaultRowHeight="15" x14ac:dyDescent="0.25"/>
  <cols>
    <col min="1" max="1" bestFit="true" customWidth="true" width="47.0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bestFit="true" customWidth="true" width="23.7109375" collapsed="true"/>
    <col min="6" max="6" customWidth="true" width="24.140625" collapsed="true"/>
    <col min="7" max="7" customWidth="true" width="43.85546875" collapsed="true"/>
    <col min="8" max="8" bestFit="true" customWidth="true" width="21.42578125" collapsed="true"/>
  </cols>
  <sheetData>
    <row ht="15.75" r="1" spans="1:10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7</v>
      </c>
    </row>
    <row ht="15.75" r="2" spans="1:10" x14ac:dyDescent="0.25">
      <c r="A2" s="14" t="s">
        <v>18</v>
      </c>
      <c r="B2" s="4" t="s">
        <v>13</v>
      </c>
      <c r="C2" s="1" t="s">
        <v>6</v>
      </c>
      <c r="D2" s="2" t="s">
        <v>22</v>
      </c>
      <c r="E2" s="4" t="s">
        <v>10</v>
      </c>
      <c r="G2" s="5" t="s">
        <v>11</v>
      </c>
      <c r="H2" s="4"/>
    </row>
    <row ht="15.75" r="3" spans="1:10" x14ac:dyDescent="0.25">
      <c r="A3" s="14" t="s">
        <v>61</v>
      </c>
      <c r="B3" s="4" t="s">
        <v>85</v>
      </c>
      <c r="C3" s="1" t="s">
        <v>6</v>
      </c>
      <c r="D3" s="2" t="s">
        <v>22</v>
      </c>
      <c r="E3" s="14" t="s">
        <v>56</v>
      </c>
      <c r="F3" s="4"/>
      <c r="G3" s="5" t="s">
        <v>11</v>
      </c>
      <c r="H3" s="4"/>
    </row>
    <row ht="15.75" r="4" spans="1:10" x14ac:dyDescent="0.25">
      <c r="A4" s="14" t="s">
        <v>62</v>
      </c>
      <c r="B4" s="4" t="s">
        <v>86</v>
      </c>
      <c r="C4" s="1" t="s">
        <v>6</v>
      </c>
      <c r="D4" s="2" t="s">
        <v>22</v>
      </c>
      <c r="E4" s="14" t="s">
        <v>57</v>
      </c>
      <c r="F4" s="4"/>
      <c r="G4" s="5" t="s">
        <v>11</v>
      </c>
      <c r="H4" s="4"/>
    </row>
    <row ht="15.75" r="5" spans="1:10" x14ac:dyDescent="0.25">
      <c r="A5" s="14" t="s">
        <v>53</v>
      </c>
      <c r="B5" s="4" t="s">
        <v>89</v>
      </c>
      <c r="C5" s="1" t="s">
        <v>6</v>
      </c>
      <c r="D5" s="2" t="s">
        <v>22</v>
      </c>
      <c r="E5" s="14" t="s">
        <v>58</v>
      </c>
      <c r="F5" s="4"/>
      <c r="G5" s="5" t="s">
        <v>11</v>
      </c>
      <c r="H5" s="4"/>
    </row>
    <row ht="15.75" r="6" spans="1:10" x14ac:dyDescent="0.25">
      <c r="A6" s="14" t="s">
        <v>54</v>
      </c>
      <c r="B6" s="4" t="s">
        <v>87</v>
      </c>
      <c r="C6" s="1" t="s">
        <v>6</v>
      </c>
      <c r="D6" s="2" t="s">
        <v>22</v>
      </c>
      <c r="E6" s="14" t="s">
        <v>59</v>
      </c>
      <c r="F6" s="4"/>
      <c r="G6" s="5" t="s">
        <v>11</v>
      </c>
      <c r="H6" s="4"/>
    </row>
    <row ht="15.75" r="7" spans="1:10" x14ac:dyDescent="0.25">
      <c r="A7" s="14" t="s">
        <v>51</v>
      </c>
      <c r="B7" s="4" t="s">
        <v>90</v>
      </c>
      <c r="C7" s="1" t="s">
        <v>6</v>
      </c>
      <c r="D7" s="2" t="s">
        <v>22</v>
      </c>
      <c r="E7" s="14" t="s">
        <v>60</v>
      </c>
      <c r="F7" s="4"/>
      <c r="G7" s="5" t="s">
        <v>11</v>
      </c>
      <c r="H7" s="4"/>
    </row>
    <row ht="15.75" r="8" spans="1:10" x14ac:dyDescent="0.25">
      <c r="A8" s="4" t="s">
        <v>67</v>
      </c>
      <c r="B8" s="4" t="s">
        <v>88</v>
      </c>
      <c r="C8" s="1" t="s">
        <v>6</v>
      </c>
      <c r="D8" s="2" t="s">
        <v>22</v>
      </c>
      <c r="E8" s="4"/>
      <c r="F8" s="4"/>
      <c r="G8" s="19" t="s">
        <v>68</v>
      </c>
      <c r="H8" s="4"/>
      <c r="I8" s="20"/>
      <c r="J8" s="20"/>
    </row>
    <row ht="15.75" r="9" spans="1:10" x14ac:dyDescent="0.25">
      <c r="A9" s="4" t="s">
        <v>73</v>
      </c>
      <c r="B9" s="4" t="s">
        <v>12</v>
      </c>
      <c r="C9" s="1" t="s">
        <v>6</v>
      </c>
      <c r="D9" s="2" t="s">
        <v>22</v>
      </c>
      <c r="G9" s="25" t="s">
        <v>110</v>
      </c>
    </row>
    <row ht="15.75" r="10" spans="1:10" x14ac:dyDescent="0.25">
      <c r="A10" t="s">
        <v>82</v>
      </c>
      <c r="B10" s="4" t="s">
        <v>84</v>
      </c>
      <c r="C10" s="1" t="s">
        <v>6</v>
      </c>
      <c r="D10" s="2" t="s">
        <v>22</v>
      </c>
      <c r="E10" s="4"/>
      <c r="F10" s="4"/>
      <c r="G10" s="4"/>
      <c r="H10" s="4"/>
    </row>
    <row ht="15.75" r="11" spans="1:10" x14ac:dyDescent="0.25">
      <c r="A11" s="4" t="s">
        <v>91</v>
      </c>
      <c r="B11" s="4" t="s">
        <v>96</v>
      </c>
      <c r="C11" s="1" t="s">
        <v>6</v>
      </c>
      <c r="D11" s="2" t="s">
        <v>22</v>
      </c>
      <c r="E11" s="4" t="s">
        <v>97</v>
      </c>
      <c r="F11" s="4"/>
      <c r="G11" s="4"/>
      <c r="H11" s="4"/>
    </row>
    <row ht="15.75" r="12" spans="1:10" x14ac:dyDescent="0.25">
      <c r="A12" s="4" t="s">
        <v>92</v>
      </c>
      <c r="B12" s="4" t="s">
        <v>98</v>
      </c>
      <c r="C12" s="1" t="s">
        <v>6</v>
      </c>
      <c r="D12" s="2" t="s">
        <v>22</v>
      </c>
      <c r="E12" s="4" t="s">
        <v>99</v>
      </c>
      <c r="F12" s="4"/>
      <c r="G12" s="4"/>
      <c r="H12" s="4"/>
    </row>
    <row ht="15.75" r="13" spans="1:10" x14ac:dyDescent="0.25">
      <c r="A13" s="4" t="s">
        <v>93</v>
      </c>
      <c r="B13" s="4" t="s">
        <v>100</v>
      </c>
      <c r="C13" s="1" t="s">
        <v>6</v>
      </c>
      <c r="D13" s="2" t="s">
        <v>22</v>
      </c>
      <c r="E13" s="4" t="s">
        <v>101</v>
      </c>
      <c r="F13" s="4"/>
      <c r="G13" s="4"/>
      <c r="H13" s="4"/>
    </row>
    <row ht="15.75" r="14" spans="1:10" x14ac:dyDescent="0.25">
      <c r="A14" s="4" t="s">
        <v>94</v>
      </c>
      <c r="B14" s="4" t="s">
        <v>95</v>
      </c>
      <c r="C14" s="1" t="s">
        <v>6</v>
      </c>
      <c r="D14" s="2" t="s">
        <v>22</v>
      </c>
      <c r="E14" s="4" t="s">
        <v>102</v>
      </c>
      <c r="F14" s="4"/>
      <c r="G14" s="4"/>
      <c r="H14" s="4"/>
    </row>
    <row ht="15.75" r="15" spans="1:10" x14ac:dyDescent="0.25">
      <c r="A15" t="s">
        <v>153</v>
      </c>
      <c r="B15" s="4" t="s">
        <v>12</v>
      </c>
      <c r="C15" s="49" t="s">
        <v>6</v>
      </c>
      <c r="D15" s="2" t="s">
        <v>22</v>
      </c>
      <c r="G15" s="25" t="s">
        <v>110</v>
      </c>
    </row>
    <row ht="15.75" r="16" spans="1:10" x14ac:dyDescent="0.25">
      <c r="A16" s="4" t="s">
        <v>172</v>
      </c>
      <c r="B16" s="4" t="s">
        <v>12</v>
      </c>
      <c r="C16" s="49" t="s">
        <v>6</v>
      </c>
      <c r="D16" s="2" t="s">
        <v>22</v>
      </c>
      <c r="G16" s="25" t="s">
        <v>110</v>
      </c>
    </row>
    <row ht="15.75" r="17" spans="1:8" x14ac:dyDescent="0.25">
      <c r="A17" s="4" t="s">
        <v>209</v>
      </c>
      <c r="B17" s="4" t="s">
        <v>13</v>
      </c>
      <c r="C17" s="1" t="s">
        <v>6</v>
      </c>
      <c r="D17" s="2" t="s">
        <v>22</v>
      </c>
      <c r="E17" s="4" t="s">
        <v>10</v>
      </c>
      <c r="F17" s="4"/>
      <c r="G17" s="5" t="s">
        <v>11</v>
      </c>
      <c r="H17" s="4">
        <v>2881</v>
      </c>
    </row>
    <row ht="15.75" r="18" spans="1:8" x14ac:dyDescent="0.25">
      <c r="A18" s="4" t="s">
        <v>210</v>
      </c>
      <c r="B18" s="4" t="s">
        <v>13</v>
      </c>
      <c r="C18" s="1" t="s">
        <v>6</v>
      </c>
      <c r="D18" s="2" t="s">
        <v>22</v>
      </c>
      <c r="E18" s="4" t="s">
        <v>10</v>
      </c>
      <c r="F18" s="4"/>
      <c r="G18" s="5" t="s">
        <v>11</v>
      </c>
      <c r="H18" s="4">
        <v>2888</v>
      </c>
    </row>
    <row ht="15.75" r="19" spans="1:8" x14ac:dyDescent="0.25">
      <c r="A19" s="47" t="s">
        <v>211</v>
      </c>
      <c r="B19" s="4" t="s">
        <v>13</v>
      </c>
      <c r="C19" s="1" t="s">
        <v>6</v>
      </c>
      <c r="D19" s="2" t="s">
        <v>22</v>
      </c>
      <c r="E19" s="4" t="s">
        <v>10</v>
      </c>
      <c r="F19" s="4"/>
      <c r="G19" s="5" t="s">
        <v>11</v>
      </c>
      <c r="H19" s="4">
        <v>2887</v>
      </c>
    </row>
    <row ht="15.75" r="20" spans="1:8" x14ac:dyDescent="0.25">
      <c r="A20" t="s">
        <v>212</v>
      </c>
      <c r="B20" s="4" t="s">
        <v>13</v>
      </c>
      <c r="C20" s="1" t="s">
        <v>6</v>
      </c>
      <c r="D20" s="2" t="s">
        <v>22</v>
      </c>
      <c r="E20" s="4" t="s">
        <v>10</v>
      </c>
      <c r="G20" s="5" t="s">
        <v>11</v>
      </c>
      <c r="H20" s="47">
        <v>2882</v>
      </c>
    </row>
    <row ht="15.75" r="21" spans="1:8" x14ac:dyDescent="0.25">
      <c r="A21" t="s">
        <v>213</v>
      </c>
      <c r="B21" s="4" t="s">
        <v>13</v>
      </c>
      <c r="C21" s="1" t="s">
        <v>6</v>
      </c>
      <c r="D21" s="2" t="s">
        <v>22</v>
      </c>
      <c r="E21" s="4" t="s">
        <v>10</v>
      </c>
      <c r="G21" s="5" t="s">
        <v>11</v>
      </c>
      <c r="H21" s="47">
        <v>2883</v>
      </c>
    </row>
    <row ht="15.75" r="22" spans="1:8" x14ac:dyDescent="0.25">
      <c r="A22" s="4" t="s">
        <v>214</v>
      </c>
      <c r="B22" s="4" t="s">
        <v>13</v>
      </c>
      <c r="C22" s="1" t="s">
        <v>6</v>
      </c>
      <c r="D22" s="2" t="s">
        <v>22</v>
      </c>
      <c r="E22" s="4" t="s">
        <v>10</v>
      </c>
      <c r="G22" s="5" t="s">
        <v>11</v>
      </c>
      <c r="H22" s="47">
        <v>2885</v>
      </c>
    </row>
    <row ht="15.75" r="23" spans="1:8" x14ac:dyDescent="0.25">
      <c r="A23" s="52" t="s">
        <v>218</v>
      </c>
      <c r="C23" s="1" t="s">
        <v>6</v>
      </c>
      <c r="D23" s="2" t="s">
        <v>22</v>
      </c>
      <c r="G23" s="5" t="s">
        <v>11</v>
      </c>
      <c r="H23" s="47">
        <v>3211</v>
      </c>
    </row>
    <row ht="15.75" r="24" spans="1:8" x14ac:dyDescent="0.25">
      <c r="A24" s="52" t="s">
        <v>271</v>
      </c>
      <c r="C24" s="1" t="s">
        <v>6</v>
      </c>
      <c r="D24" s="2" t="s">
        <v>22</v>
      </c>
      <c r="G24" s="5" t="s">
        <v>11</v>
      </c>
    </row>
  </sheetData>
  <dataValidations count="2">
    <dataValidation allowBlank="1" showErrorMessage="1" showInputMessage="1" sqref="D2:D4 D7 D10:D24" type="list">
      <formula1>"Login_Supervisor1,Login_Supervisor2"</formula1>
    </dataValidation>
    <dataValidation allowBlank="1" showErrorMessage="1" showInputMessage="1" sqref="D5:D6 D8:D9" type="list">
      <formula1>"Login_Supervisor1,Demo,Vanilla,EC.Member,InvalidUser,EC.Member1,BookRef1"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H2"/>
  <sheetViews>
    <sheetView workbookViewId="0"/>
  </sheetViews>
  <sheetFormatPr defaultRowHeight="15" x14ac:dyDescent="0.25"/>
  <cols>
    <col min="1" max="1" customWidth="true" width="27.42578125" collapsed="true"/>
    <col min="2" max="2" customWidth="true" width="27.7109375" collapsed="true"/>
    <col min="3" max="3" customWidth="true" width="21.7109375" collapsed="true"/>
    <col min="4" max="4" customWidth="true" width="18.28515625" collapsed="true"/>
    <col min="5" max="5" customWidth="true" width="18.85546875" collapsed="true"/>
    <col min="6" max="6" customWidth="true" width="18.140625" collapsed="true"/>
    <col min="7" max="7" customWidth="true" width="23.5703125" collapsed="true"/>
  </cols>
  <sheetData>
    <row ht="15.75" r="1" spans="1:8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103</v>
      </c>
      <c r="F1" s="23" t="s">
        <v>109</v>
      </c>
      <c r="G1" s="3" t="s">
        <v>7</v>
      </c>
      <c r="H1" s="3"/>
    </row>
    <row ht="15.75" r="2" spans="1:8" x14ac:dyDescent="0.25">
      <c r="A2" s="4" t="s">
        <v>91</v>
      </c>
      <c r="B2" s="4" t="s">
        <v>95</v>
      </c>
      <c r="C2" s="1" t="s">
        <v>6</v>
      </c>
      <c r="D2" s="2" t="s">
        <v>22</v>
      </c>
      <c r="E2" s="4"/>
      <c r="F2" s="4"/>
      <c r="G2" s="4"/>
      <c r="H2" s="4"/>
    </row>
  </sheetData>
  <dataValidations count="1"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7"/>
  <dimension ref="A1:L8"/>
  <sheetViews>
    <sheetView workbookViewId="0"/>
  </sheetViews>
  <sheetFormatPr defaultRowHeight="15" x14ac:dyDescent="0.25"/>
  <cols>
    <col min="1" max="1" customWidth="true" width="26.7109375" collapsed="true"/>
    <col min="2" max="2" customWidth="true" width="40.28515625" collapsed="true"/>
    <col min="3" max="3" customWidth="true" width="24.5703125" collapsed="true"/>
    <col min="4" max="4" customWidth="true" width="20.0" collapsed="true"/>
    <col min="5" max="5" customWidth="true" width="24.140625" collapsed="true"/>
    <col min="6" max="6" customWidth="true" width="25.85546875" collapsed="true"/>
    <col min="7" max="7" bestFit="true" customWidth="true" width="21.42578125" collapsed="true"/>
    <col min="8" max="8" customWidth="true" width="36.42578125" collapsed="true"/>
    <col min="9" max="9" customWidth="true" width="13.0" collapsed="true"/>
    <col min="10" max="10" customWidth="true" width="12.0" collapsed="true"/>
    <col min="11" max="11" customWidth="true" width="14.5703125" collapsed="true"/>
  </cols>
  <sheetData>
    <row ht="15.75" r="1" spans="1:12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69</v>
      </c>
      <c r="F1" s="3" t="s">
        <v>70</v>
      </c>
      <c r="G1" s="3" t="s">
        <v>71</v>
      </c>
      <c r="H1" s="3" t="s">
        <v>17</v>
      </c>
      <c r="I1" s="7"/>
      <c r="J1" s="8"/>
      <c r="K1" s="8"/>
      <c r="L1" s="8"/>
    </row>
    <row ht="15.75" r="2" spans="1:12" x14ac:dyDescent="0.25">
      <c r="A2" s="4" t="s">
        <v>66</v>
      </c>
      <c r="B2" s="4"/>
      <c r="C2" s="1" t="s">
        <v>6</v>
      </c>
      <c r="D2" s="2" t="s">
        <v>22</v>
      </c>
      <c r="E2" s="4">
        <v>43</v>
      </c>
      <c r="F2" s="4">
        <v>43</v>
      </c>
      <c r="G2" s="17">
        <v>62484</v>
      </c>
      <c r="H2" s="4" t="s">
        <v>72</v>
      </c>
    </row>
    <row ht="15.75" r="3" spans="1:12" x14ac:dyDescent="0.25">
      <c r="A3" s="4"/>
      <c r="B3" s="4"/>
      <c r="C3" s="1"/>
      <c r="D3" s="2"/>
      <c r="E3" s="4"/>
      <c r="F3" s="4"/>
      <c r="G3" s="4"/>
      <c r="H3" s="4"/>
    </row>
    <row ht="15.75" r="4" spans="1:12" x14ac:dyDescent="0.25">
      <c r="A4" s="4"/>
      <c r="B4" s="4"/>
      <c r="C4" s="1"/>
      <c r="D4" s="2"/>
      <c r="E4" s="4"/>
      <c r="F4" s="4"/>
      <c r="G4" s="4"/>
      <c r="H4" s="4"/>
    </row>
    <row ht="15.75" r="5" spans="1:12" x14ac:dyDescent="0.25">
      <c r="A5" s="4"/>
      <c r="B5" s="4"/>
      <c r="C5" s="1"/>
      <c r="D5" s="2"/>
      <c r="E5" s="4"/>
      <c r="F5" s="4"/>
      <c r="G5" s="4"/>
      <c r="H5" s="4"/>
    </row>
    <row ht="15.75" r="6" spans="1:12" x14ac:dyDescent="0.25">
      <c r="A6" s="4"/>
      <c r="B6" s="4"/>
      <c r="C6" s="1"/>
      <c r="D6" s="2"/>
      <c r="E6" s="4"/>
      <c r="F6" s="4"/>
      <c r="G6" s="4"/>
      <c r="H6" s="4"/>
    </row>
    <row ht="15.75" r="7" spans="1:12" x14ac:dyDescent="0.25">
      <c r="A7" s="4"/>
      <c r="B7" s="4"/>
      <c r="C7" s="1"/>
      <c r="D7" s="2"/>
      <c r="E7" s="4"/>
      <c r="F7" s="4"/>
      <c r="G7" s="4"/>
      <c r="H7" s="4"/>
    </row>
    <row ht="15.75" r="8" spans="1:12" x14ac:dyDescent="0.25">
      <c r="A8" s="4"/>
      <c r="B8" s="4"/>
      <c r="C8" s="1"/>
      <c r="D8" s="2"/>
      <c r="E8" s="4"/>
      <c r="F8" s="4"/>
      <c r="G8" s="4"/>
      <c r="H8" s="4"/>
    </row>
  </sheetData>
  <dataValidations count="2">
    <dataValidation allowBlank="1" showErrorMessage="1" showInputMessage="1" sqref="D3:D8" type="list">
      <formula1>"Demo,Vanilla,EC.Member,InvalidUser,EC.Member1,BookRef1"</formula1>
    </dataValidation>
    <dataValidation allowBlank="1" showErrorMessage="1" showInputMessage="1" sqref="D2" type="list">
      <formula1>"Login_Supervisor1,Login_Supervisor2"</formula1>
    </dataValidation>
  </dataValidations>
  <hyperlinks>
    <hyperlink display="Scenario_ID" location="Indexing!A1" ref="A1"/>
  </hyperlinks>
  <pageMargins bottom="0.75" footer="0.3" header="0.3" left="0.7" right="0.7" top="0.75"/>
  <pageSetup horizontalDpi="90" orientation="portrait" r:id="rId1" verticalDpi="9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Indexing</vt:lpstr>
      <vt:lpstr>sheet1</vt:lpstr>
      <vt:lpstr>Vclas_TestCases</vt:lpstr>
      <vt:lpstr>Login_Page</vt:lpstr>
      <vt:lpstr>V90_Pages</vt:lpstr>
      <vt:lpstr>Admin_ControlParameter</vt:lpstr>
      <vt:lpstr>MASWEB_Home</vt:lpstr>
      <vt:lpstr>Production_ControlCodes</vt:lpstr>
      <vt:lpstr>BlueBox</vt:lpstr>
      <vt:lpstr>Production_Plockan</vt:lpstr>
      <vt:lpstr>Production_LocationCodes</vt:lpstr>
      <vt:lpstr>Production_Consumption</vt:lpstr>
      <vt:lpstr>AGV_RackChanger</vt:lpstr>
      <vt:lpstr>AGV_MachineIDScan</vt:lpstr>
      <vt:lpstr>Vclas_Assignments</vt:lpstr>
      <vt:lpstr>LDJIT</vt:lpstr>
      <vt:lpstr>Vclas_tasks</vt:lpstr>
      <vt:lpstr>MASWEB_Other_Functionalities</vt:lpstr>
      <vt:lpstr>vclas_sekadm</vt:lpstr>
      <vt:lpstr>Admin_Simulator</vt:lpstr>
      <vt:lpstr>Admin_ScannedGoods</vt:lpstr>
      <vt:lpstr>Admin_TestPrinter</vt:lpstr>
      <vt:lpstr>Admin_ManageAlarms</vt:lpstr>
      <vt:lpstr>Admin_ShowTask</vt:lpstr>
      <vt:lpstr>MASWEB_LDJIT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2018-10-24T08:33:19Z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7fea2623-af8f-4fb8-b1cf-b63cc8e496aa_Enabled" pid="2">
    <vt:lpwstr>True</vt:lpwstr>
  </property>
  <property fmtid="{D5CDD505-2E9C-101B-9397-08002B2CF9AE}" name="MSIP_Label_7fea2623-af8f-4fb8-b1cf-b63cc8e496aa_SiteId" pid="3">
    <vt:lpwstr>81fa766e-a349-4867-8bf4-ab35e250a08f</vt:lpwstr>
  </property>
  <property fmtid="{D5CDD505-2E9C-101B-9397-08002B2CF9AE}" name="MSIP_Label_7fea2623-af8f-4fb8-b1cf-b63cc8e496aa_Ref" pid="4">
    <vt:lpwstr>https://api.informationprotection.azure.com/api/81fa766e-a349-4867-8bf4-ab35e250a08f</vt:lpwstr>
  </property>
  <property fmtid="{D5CDD505-2E9C-101B-9397-08002B2CF9AE}" name="MSIP_Label_7fea2623-af8f-4fb8-b1cf-b63cc8e496aa_Owner" pid="5">
    <vt:lpwstr>SSIVANAN@volvocars.com</vt:lpwstr>
  </property>
  <property fmtid="{D5CDD505-2E9C-101B-9397-08002B2CF9AE}" name="MSIP_Label_7fea2623-af8f-4fb8-b1cf-b63cc8e496aa_SetDate" pid="6">
    <vt:lpwstr>2018-02-12T12:47:48.1221755+05:30</vt:lpwstr>
  </property>
  <property fmtid="{D5CDD505-2E9C-101B-9397-08002B2CF9AE}" name="MSIP_Label_7fea2623-af8f-4fb8-b1cf-b63cc8e496aa_Name" pid="7">
    <vt:lpwstr>Proprietary</vt:lpwstr>
  </property>
  <property fmtid="{D5CDD505-2E9C-101B-9397-08002B2CF9AE}" name="MSIP_Label_7fea2623-af8f-4fb8-b1cf-b63cc8e496aa_Application" pid="8">
    <vt:lpwstr>Microsoft Azure Information Protection</vt:lpwstr>
  </property>
  <property fmtid="{D5CDD505-2E9C-101B-9397-08002B2CF9AE}" name="MSIP_Label_7fea2623-af8f-4fb8-b1cf-b63cc8e496aa_Extended_MSFT_Method" pid="9">
    <vt:lpwstr>Automatic</vt:lpwstr>
  </property>
  <property fmtid="{D5CDD505-2E9C-101B-9397-08002B2CF9AE}" name="Sensitivity" pid="10">
    <vt:lpwstr>Proprietary</vt:lpwstr>
  </property>
</Properties>
</file>