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JUNIO\SR\"/>
    </mc:Choice>
  </mc:AlternateContent>
  <bookViews>
    <workbookView xWindow="0" yWindow="0" windowWidth="24000" windowHeight="9255" firstSheet="1" activeTab="1"/>
  </bookViews>
  <sheets>
    <sheet name="BD_REP_B_UTI" sheetId="12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definedNames>
    <definedName name="_xlnm._FilterDatabase" localSheetId="0" hidden="1">BD_REP_B_UTI!$A$1:$Q$208</definedName>
    <definedName name="_xlnm.Print_Area" localSheetId="1">'SR - Planilla Disgregado'!$A$1:$P$27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6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B50" i="5"/>
  <c r="C50" i="5"/>
  <c r="D68" i="6" l="1"/>
  <c r="E68" i="6"/>
  <c r="F68" i="6"/>
  <c r="G68" i="6"/>
  <c r="H68" i="6"/>
  <c r="I68" i="6"/>
  <c r="J68" i="6"/>
  <c r="K68" i="6"/>
  <c r="L68" i="6"/>
  <c r="M68" i="6"/>
  <c r="N68" i="6"/>
  <c r="O68" i="6"/>
  <c r="C68" i="6"/>
  <c r="D62" i="6"/>
  <c r="E62" i="6"/>
  <c r="F62" i="6"/>
  <c r="G62" i="6"/>
  <c r="H62" i="6"/>
  <c r="I62" i="6"/>
  <c r="J62" i="6"/>
  <c r="K62" i="6"/>
  <c r="L62" i="6"/>
  <c r="M62" i="6"/>
  <c r="N62" i="6"/>
  <c r="O62" i="6"/>
  <c r="C62" i="6"/>
  <c r="D49" i="6"/>
  <c r="E49" i="6"/>
  <c r="F49" i="6"/>
  <c r="G49" i="6"/>
  <c r="H49" i="6"/>
  <c r="I49" i="6"/>
  <c r="J49" i="6"/>
  <c r="K49" i="6"/>
  <c r="L49" i="6"/>
  <c r="M49" i="6"/>
  <c r="N49" i="6"/>
  <c r="O49" i="6"/>
  <c r="C49" i="6"/>
  <c r="D33" i="6"/>
  <c r="E33" i="6"/>
  <c r="F33" i="6"/>
  <c r="G33" i="6"/>
  <c r="H33" i="6"/>
  <c r="I33" i="6"/>
  <c r="J33" i="6"/>
  <c r="K33" i="6"/>
  <c r="L33" i="6"/>
  <c r="M33" i="6"/>
  <c r="N33" i="6"/>
  <c r="O33" i="6"/>
  <c r="C3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D23" i="6"/>
  <c r="E23" i="6"/>
  <c r="F23" i="6"/>
  <c r="G23" i="6"/>
  <c r="H23" i="6"/>
  <c r="I23" i="6"/>
  <c r="J23" i="6"/>
  <c r="K23" i="6"/>
  <c r="L23" i="6"/>
  <c r="M23" i="6"/>
  <c r="N23" i="6"/>
  <c r="O23" i="6"/>
  <c r="C23" i="6"/>
  <c r="D19" i="6"/>
  <c r="E19" i="6"/>
  <c r="F19" i="6"/>
  <c r="G19" i="6"/>
  <c r="H19" i="6"/>
  <c r="I19" i="6"/>
  <c r="J19" i="6"/>
  <c r="K19" i="6"/>
  <c r="L19" i="6"/>
  <c r="M19" i="6"/>
  <c r="N19" i="6"/>
  <c r="O19" i="6"/>
  <c r="C19" i="6"/>
  <c r="D41" i="6" l="1"/>
  <c r="E41" i="6"/>
  <c r="F41" i="6"/>
  <c r="G41" i="6"/>
  <c r="G69" i="6" s="1"/>
  <c r="H41" i="6"/>
  <c r="I41" i="6"/>
  <c r="J41" i="6"/>
  <c r="K41" i="6"/>
  <c r="L41" i="6"/>
  <c r="M41" i="6"/>
  <c r="N41" i="6"/>
  <c r="O41" i="6"/>
  <c r="O69" i="6" s="1"/>
  <c r="C41" i="6"/>
  <c r="D69" i="6"/>
  <c r="H69" i="6"/>
  <c r="J69" i="6"/>
  <c r="K69" i="6"/>
  <c r="L69" i="6"/>
  <c r="N69" i="6"/>
  <c r="C69" i="6"/>
  <c r="M69" i="6" l="1"/>
  <c r="I69" i="6"/>
  <c r="E69" i="6"/>
  <c r="F2" i="12"/>
  <c r="G2" i="12"/>
  <c r="H2" i="12"/>
  <c r="I2" i="12"/>
  <c r="J2" i="12"/>
  <c r="K2" i="12"/>
  <c r="L2" i="12"/>
  <c r="M2" i="12"/>
  <c r="N2" i="12"/>
  <c r="O2" i="12"/>
  <c r="P2" i="12"/>
  <c r="Q2" i="12"/>
  <c r="F3" i="12"/>
  <c r="G3" i="12"/>
  <c r="H3" i="12"/>
  <c r="I3" i="12"/>
  <c r="J3" i="12"/>
  <c r="K3" i="12"/>
  <c r="L3" i="12"/>
  <c r="M3" i="12"/>
  <c r="N3" i="12"/>
  <c r="O3" i="12"/>
  <c r="P3" i="12"/>
  <c r="Q3" i="12"/>
  <c r="E3" i="12"/>
  <c r="E2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E207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E199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E187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E181" i="12"/>
  <c r="E182" i="12"/>
  <c r="E183" i="12"/>
  <c r="E184" i="12"/>
  <c r="E185" i="12"/>
  <c r="E186" i="12"/>
  <c r="E180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E179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E174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E171" i="12"/>
  <c r="E172" i="12"/>
  <c r="E173" i="12"/>
  <c r="E170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E166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E164" i="12"/>
  <c r="E165" i="12"/>
  <c r="E163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E156" i="12"/>
  <c r="F4" i="12"/>
  <c r="G4" i="12"/>
  <c r="H4" i="12"/>
  <c r="I4" i="12"/>
  <c r="J4" i="12"/>
  <c r="K4" i="12"/>
  <c r="L4" i="12"/>
  <c r="M4" i="12"/>
  <c r="N4" i="12"/>
  <c r="O4" i="12"/>
  <c r="P4" i="12"/>
  <c r="Q4" i="12"/>
  <c r="F5" i="12"/>
  <c r="G5" i="12"/>
  <c r="H5" i="12"/>
  <c r="I5" i="12"/>
  <c r="J5" i="12"/>
  <c r="K5" i="12"/>
  <c r="L5" i="12"/>
  <c r="M5" i="12"/>
  <c r="N5" i="12"/>
  <c r="O5" i="12"/>
  <c r="P5" i="12"/>
  <c r="Q5" i="12"/>
  <c r="F6" i="12"/>
  <c r="G6" i="12"/>
  <c r="H6" i="12"/>
  <c r="I6" i="12"/>
  <c r="J6" i="12"/>
  <c r="K6" i="12"/>
  <c r="L6" i="12"/>
  <c r="M6" i="12"/>
  <c r="N6" i="12"/>
  <c r="O6" i="12"/>
  <c r="P6" i="12"/>
  <c r="Q6" i="12"/>
  <c r="F7" i="12"/>
  <c r="G7" i="12"/>
  <c r="H7" i="12"/>
  <c r="I7" i="12"/>
  <c r="J7" i="12"/>
  <c r="K7" i="12"/>
  <c r="L7" i="12"/>
  <c r="M7" i="12"/>
  <c r="N7" i="12"/>
  <c r="O7" i="12"/>
  <c r="P7" i="12"/>
  <c r="Q7" i="12"/>
  <c r="F8" i="12"/>
  <c r="G8" i="12"/>
  <c r="H8" i="12"/>
  <c r="I8" i="12"/>
  <c r="J8" i="12"/>
  <c r="K8" i="12"/>
  <c r="L8" i="12"/>
  <c r="M8" i="12"/>
  <c r="N8" i="12"/>
  <c r="O8" i="12"/>
  <c r="P8" i="12"/>
  <c r="Q8" i="12"/>
  <c r="F9" i="12"/>
  <c r="G9" i="12"/>
  <c r="H9" i="12"/>
  <c r="I9" i="12"/>
  <c r="J9" i="12"/>
  <c r="K9" i="12"/>
  <c r="L9" i="12"/>
  <c r="M9" i="12"/>
  <c r="N9" i="12"/>
  <c r="O9" i="12"/>
  <c r="P9" i="12"/>
  <c r="Q9" i="12"/>
  <c r="E9" i="12"/>
  <c r="E8" i="12"/>
  <c r="E7" i="12"/>
  <c r="E6" i="12"/>
  <c r="E5" i="12"/>
  <c r="E4" i="12"/>
  <c r="Q1" i="12" l="1"/>
  <c r="P1" i="12"/>
  <c r="O1" i="12"/>
  <c r="N1" i="12"/>
  <c r="M1" i="12"/>
  <c r="L1" i="12"/>
  <c r="K1" i="12"/>
  <c r="J1" i="12"/>
  <c r="I1" i="12"/>
  <c r="H1" i="12"/>
  <c r="G1" i="12"/>
  <c r="F1" i="12"/>
  <c r="E1" i="12"/>
  <c r="C129" i="12" l="1"/>
  <c r="C130" i="12"/>
  <c r="C131" i="12"/>
  <c r="C132" i="12"/>
  <c r="C133" i="12"/>
  <c r="C134" i="12"/>
  <c r="C135" i="12"/>
  <c r="C136" i="12"/>
  <c r="C137" i="12"/>
  <c r="C120" i="12"/>
  <c r="C121" i="12"/>
  <c r="C122" i="12"/>
  <c r="C123" i="12"/>
  <c r="C124" i="12"/>
  <c r="C125" i="12"/>
  <c r="C126" i="12"/>
  <c r="C127" i="12"/>
  <c r="C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D82" i="12" l="1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16" i="12"/>
  <c r="C17" i="12"/>
  <c r="C14" i="12"/>
  <c r="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C20" i="12"/>
  <c r="C21" i="12"/>
  <c r="C18" i="12"/>
  <c r="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12" i="12"/>
  <c r="C13" i="12"/>
  <c r="C10" i="12"/>
  <c r="C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C147" i="12"/>
  <c r="C148" i="12"/>
  <c r="C149" i="12"/>
  <c r="C150" i="12"/>
  <c r="C151" i="12"/>
  <c r="C152" i="12"/>
  <c r="C153" i="12"/>
  <c r="C154" i="12"/>
  <c r="C155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C138" i="12"/>
  <c r="C139" i="12"/>
  <c r="C140" i="12"/>
  <c r="C141" i="12"/>
  <c r="C142" i="12"/>
  <c r="C143" i="12"/>
  <c r="C144" i="12"/>
  <c r="C145" i="12"/>
  <c r="C146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C75" i="12"/>
  <c r="C76" i="12"/>
  <c r="C77" i="12"/>
  <c r="C78" i="12"/>
  <c r="C79" i="12"/>
  <c r="C80" i="12"/>
  <c r="C81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C68" i="12"/>
  <c r="C69" i="12"/>
  <c r="C70" i="12"/>
  <c r="C71" i="12"/>
  <c r="C72" i="12"/>
  <c r="C73" i="12"/>
  <c r="C74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61" i="12"/>
  <c r="C62" i="12"/>
  <c r="C63" i="12"/>
  <c r="C64" i="12"/>
  <c r="C65" i="12"/>
  <c r="C66" i="12"/>
  <c r="C67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C53" i="12"/>
  <c r="C54" i="12"/>
  <c r="C55" i="12"/>
  <c r="C56" i="12"/>
  <c r="C57" i="12"/>
  <c r="C58" i="12"/>
  <c r="C59" i="12"/>
  <c r="C60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45" i="12"/>
  <c r="C46" i="12"/>
  <c r="C47" i="12"/>
  <c r="C48" i="12"/>
  <c r="C49" i="12"/>
  <c r="C50" i="12"/>
  <c r="C51" i="12"/>
  <c r="C52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37" i="12"/>
  <c r="C38" i="12"/>
  <c r="C39" i="12"/>
  <c r="C40" i="12"/>
  <c r="C41" i="12"/>
  <c r="C42" i="12"/>
  <c r="C43" i="12"/>
  <c r="C44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30" i="12"/>
  <c r="C31" i="12"/>
  <c r="C32" i="12"/>
  <c r="C33" i="12"/>
  <c r="C34" i="12"/>
  <c r="C35" i="12"/>
  <c r="C36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22" i="12"/>
  <c r="C23" i="12"/>
  <c r="C24" i="12"/>
  <c r="C25" i="12"/>
  <c r="C26" i="12"/>
  <c r="C27" i="12"/>
  <c r="C28" i="12"/>
  <c r="C29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L14" i="1" l="1"/>
  <c r="I50" i="5" l="1"/>
  <c r="G50" i="5" l="1"/>
  <c r="D50" i="5" l="1"/>
  <c r="O123" i="6" l="1"/>
  <c r="O122" i="6"/>
  <c r="O121" i="6"/>
  <c r="O120" i="6"/>
  <c r="O119" i="6"/>
  <c r="O118" i="6"/>
  <c r="O117" i="6"/>
  <c r="O116" i="6"/>
  <c r="O115" i="6"/>
  <c r="B124" i="6"/>
  <c r="O112" i="6"/>
  <c r="O111" i="6"/>
  <c r="O110" i="6"/>
  <c r="O109" i="6"/>
  <c r="O108" i="6"/>
  <c r="O107" i="6"/>
  <c r="O106" i="6"/>
  <c r="O105" i="6"/>
  <c r="O104" i="6"/>
  <c r="O95" i="6"/>
  <c r="O94" i="6"/>
  <c r="O93" i="6"/>
  <c r="O92" i="6"/>
  <c r="O91" i="6"/>
  <c r="O90" i="6"/>
  <c r="O89" i="6"/>
  <c r="O88" i="6"/>
  <c r="O87" i="6"/>
  <c r="O84" i="6"/>
  <c r="O83" i="6"/>
  <c r="O82" i="6"/>
  <c r="O81" i="6"/>
  <c r="O80" i="6"/>
  <c r="O79" i="6"/>
  <c r="O78" i="6"/>
  <c r="O77" i="6"/>
  <c r="O76" i="6"/>
  <c r="N96" i="6"/>
  <c r="N85" i="6"/>
  <c r="N30" i="4"/>
  <c r="N21" i="4"/>
  <c r="N36" i="3"/>
  <c r="N35" i="3"/>
  <c r="N31" i="3"/>
  <c r="N20" i="3"/>
  <c r="N19" i="3"/>
  <c r="N15" i="3"/>
  <c r="N97" i="6" l="1"/>
  <c r="N31" i="4"/>
  <c r="M124" i="6"/>
  <c r="N124" i="6" l="1"/>
  <c r="L124" i="6"/>
  <c r="K124" i="6"/>
  <c r="J124" i="6"/>
  <c r="I124" i="6"/>
  <c r="H124" i="6"/>
  <c r="G124" i="6"/>
  <c r="F124" i="6"/>
  <c r="E124" i="6"/>
  <c r="D124" i="6"/>
  <c r="C124" i="6"/>
  <c r="N113" i="6"/>
  <c r="M113" i="6"/>
  <c r="M125" i="6" s="1"/>
  <c r="L113" i="6"/>
  <c r="K113" i="6"/>
  <c r="J113" i="6"/>
  <c r="I113" i="6"/>
  <c r="H113" i="6"/>
  <c r="G113" i="6"/>
  <c r="F113" i="6"/>
  <c r="E113" i="6"/>
  <c r="D113" i="6"/>
  <c r="C113" i="6"/>
  <c r="B113" i="6"/>
  <c r="H125" i="6" l="1"/>
  <c r="E125" i="6"/>
  <c r="N125" i="6"/>
  <c r="K125" i="6"/>
  <c r="I125" i="6"/>
  <c r="J125" i="6"/>
  <c r="D125" i="6"/>
  <c r="L125" i="6"/>
  <c r="G125" i="6"/>
  <c r="F125" i="6"/>
  <c r="C125" i="6"/>
  <c r="O124" i="6"/>
  <c r="O113" i="6"/>
  <c r="B125" i="6"/>
  <c r="O125" i="6" l="1"/>
  <c r="M96" i="6"/>
  <c r="L96" i="6"/>
  <c r="K96" i="6"/>
  <c r="J96" i="6"/>
  <c r="I96" i="6"/>
  <c r="H96" i="6"/>
  <c r="G96" i="6"/>
  <c r="F96" i="6"/>
  <c r="E96" i="6"/>
  <c r="D96" i="6"/>
  <c r="C96" i="6"/>
  <c r="B96" i="6"/>
  <c r="O96" i="6" l="1"/>
  <c r="M85" i="6"/>
  <c r="M97" i="6" s="1"/>
  <c r="L85" i="6"/>
  <c r="L97" i="6" s="1"/>
  <c r="K85" i="6"/>
  <c r="I85" i="6"/>
  <c r="I97" i="6" s="1"/>
  <c r="H85" i="6"/>
  <c r="H97" i="6" s="1"/>
  <c r="G85" i="6"/>
  <c r="G97" i="6" s="1"/>
  <c r="F85" i="6"/>
  <c r="F97" i="6" s="1"/>
  <c r="E85" i="6"/>
  <c r="E97" i="6" s="1"/>
  <c r="D85" i="6"/>
  <c r="D97" i="6" s="1"/>
  <c r="C85" i="6"/>
  <c r="C97" i="6" s="1"/>
  <c r="B85" i="6"/>
  <c r="J85" i="6"/>
  <c r="J97" i="6" s="1"/>
  <c r="B97" i="6" l="1"/>
  <c r="O85" i="6"/>
  <c r="K97" i="6"/>
  <c r="B30" i="4"/>
  <c r="C30" i="4"/>
  <c r="D30" i="4"/>
  <c r="E30" i="4"/>
  <c r="F30" i="4"/>
  <c r="G30" i="4"/>
  <c r="H30" i="4"/>
  <c r="I30" i="4"/>
  <c r="J30" i="4"/>
  <c r="K30" i="4"/>
  <c r="L30" i="4"/>
  <c r="M30" i="4"/>
  <c r="B21" i="4"/>
  <c r="C21" i="4"/>
  <c r="D21" i="4"/>
  <c r="E21" i="4"/>
  <c r="F21" i="4"/>
  <c r="G21" i="4"/>
  <c r="H21" i="4"/>
  <c r="I21" i="4"/>
  <c r="J21" i="4"/>
  <c r="K21" i="4"/>
  <c r="L21" i="4"/>
  <c r="M21" i="4"/>
  <c r="M35" i="3"/>
  <c r="L35" i="3"/>
  <c r="K35" i="3"/>
  <c r="J35" i="3"/>
  <c r="I35" i="3"/>
  <c r="H35" i="3"/>
  <c r="G35" i="3"/>
  <c r="F35" i="3"/>
  <c r="E35" i="3"/>
  <c r="D35" i="3"/>
  <c r="C35" i="3"/>
  <c r="B35" i="3"/>
  <c r="B31" i="3"/>
  <c r="C31" i="3"/>
  <c r="D31" i="3"/>
  <c r="E31" i="3"/>
  <c r="F31" i="3"/>
  <c r="G31" i="3"/>
  <c r="H31" i="3"/>
  <c r="I31" i="3"/>
  <c r="J31" i="3"/>
  <c r="K31" i="3"/>
  <c r="L31" i="3"/>
  <c r="M31" i="3"/>
  <c r="B19" i="3"/>
  <c r="C19" i="3"/>
  <c r="D19" i="3"/>
  <c r="E19" i="3"/>
  <c r="F19" i="3"/>
  <c r="G19" i="3"/>
  <c r="H19" i="3"/>
  <c r="I19" i="3"/>
  <c r="J19" i="3"/>
  <c r="K19" i="3"/>
  <c r="L19" i="3"/>
  <c r="M19" i="3"/>
  <c r="B15" i="3"/>
  <c r="C15" i="3"/>
  <c r="D15" i="3"/>
  <c r="E15" i="3"/>
  <c r="F15" i="3"/>
  <c r="G15" i="3"/>
  <c r="H15" i="3"/>
  <c r="I15" i="3"/>
  <c r="J15" i="3"/>
  <c r="K15" i="3"/>
  <c r="L15" i="3"/>
  <c r="M15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17" i="1"/>
  <c r="D17" i="1"/>
  <c r="E17" i="1"/>
  <c r="F17" i="1"/>
  <c r="G17" i="1"/>
  <c r="H17" i="1"/>
  <c r="I17" i="1"/>
  <c r="J17" i="1"/>
  <c r="K17" i="1"/>
  <c r="L17" i="1"/>
  <c r="L18" i="1" s="1"/>
  <c r="M17" i="1"/>
  <c r="N17" i="1"/>
  <c r="O17" i="1"/>
  <c r="C14" i="1"/>
  <c r="D14" i="1"/>
  <c r="E14" i="1"/>
  <c r="F14" i="1"/>
  <c r="G14" i="1"/>
  <c r="H14" i="1"/>
  <c r="I14" i="1"/>
  <c r="J14" i="1"/>
  <c r="K14" i="1"/>
  <c r="M14" i="1"/>
  <c r="N14" i="1"/>
  <c r="O14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K50" i="5"/>
  <c r="J50" i="5"/>
  <c r="H50" i="5"/>
  <c r="F50" i="5"/>
  <c r="E50" i="5"/>
  <c r="M36" i="3"/>
  <c r="L36" i="3"/>
  <c r="K36" i="3"/>
  <c r="J36" i="3"/>
  <c r="I36" i="3"/>
  <c r="H36" i="3"/>
  <c r="G36" i="3"/>
  <c r="F36" i="3"/>
  <c r="E36" i="3"/>
  <c r="D36" i="3"/>
  <c r="C36" i="3"/>
  <c r="B36" i="3"/>
  <c r="M20" i="3"/>
  <c r="L20" i="3"/>
  <c r="K20" i="3"/>
  <c r="J20" i="3"/>
  <c r="I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M27" i="2" l="1"/>
  <c r="L27" i="1"/>
  <c r="G31" i="4"/>
  <c r="I27" i="1"/>
  <c r="H27" i="1"/>
  <c r="D18" i="1"/>
  <c r="F27" i="1"/>
  <c r="E27" i="1"/>
  <c r="E18" i="1"/>
  <c r="G27" i="1"/>
  <c r="H18" i="1"/>
  <c r="O97" i="6"/>
  <c r="K27" i="1"/>
  <c r="K18" i="1"/>
  <c r="J18" i="1"/>
  <c r="I18" i="1"/>
  <c r="G18" i="1"/>
  <c r="F18" i="1"/>
  <c r="D31" i="4"/>
  <c r="D27" i="1"/>
  <c r="M31" i="4"/>
  <c r="C31" i="4"/>
  <c r="F31" i="4"/>
  <c r="B31" i="4"/>
  <c r="E31" i="4"/>
  <c r="I31" i="4"/>
  <c r="H31" i="4"/>
  <c r="E27" i="2"/>
  <c r="D27" i="2"/>
  <c r="H27" i="2"/>
  <c r="G27" i="2"/>
  <c r="F27" i="2"/>
  <c r="L27" i="2"/>
  <c r="K27" i="2"/>
  <c r="C27" i="2"/>
  <c r="J27" i="2"/>
  <c r="I27" i="2"/>
  <c r="C18" i="1"/>
  <c r="J27" i="1"/>
  <c r="C27" i="1"/>
  <c r="O27" i="1"/>
  <c r="O18" i="1"/>
  <c r="O27" i="2"/>
  <c r="N27" i="1"/>
  <c r="M27" i="1"/>
  <c r="N18" i="1"/>
  <c r="M18" i="1"/>
  <c r="L31" i="4"/>
  <c r="K31" i="4"/>
  <c r="N27" i="2"/>
  <c r="J31" i="4"/>
</calcChain>
</file>

<file path=xl/sharedStrings.xml><?xml version="1.0" encoding="utf-8"?>
<sst xmlns="http://schemas.openxmlformats.org/spreadsheetml/2006/main" count="846" uniqueCount="180">
  <si>
    <t>ESTADISTICA PROCESAMIENTO DE PRESTACIONES
SISTEMA DE REPARTO</t>
  </si>
  <si>
    <t>DISGREGADO PROCESAMIENTO DE PLANILLA</t>
  </si>
  <si>
    <t>NUMERO DE BENEFICIARIOS POR TIPO DE RENTA - TITULAR/DERECHOHABIENTE</t>
  </si>
  <si>
    <t>Gestion</t>
  </si>
  <si>
    <t>Proceso</t>
  </si>
  <si>
    <t>NUMERO DE BENEFICIARIOS POR TIPO DE BENEFICIARIO</t>
  </si>
  <si>
    <t>Tipo de Renta</t>
  </si>
  <si>
    <t>DIC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</si>
  <si>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</si>
  <si>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</si>
  <si>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</si>
  <si>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</si>
  <si>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</si>
  <si>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</si>
  <si>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</si>
  <si>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</si>
  <si>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</si>
  <si>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</si>
  <si>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</si>
  <si>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</si>
  <si>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</si>
  <si>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</si>
  <si>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</si>
  <si>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</si>
  <si>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</si>
  <si>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</si>
  <si>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</si>
  <si>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</si>
  <si>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NUMERO DE BENEFICIARIOS POR TIPO DE BENEFICIARIO - SEXO</t>
  </si>
  <si>
    <t>NUMERO DE BENEFICIARIOS POR TIPO DE RENTA - SEXO</t>
  </si>
  <si>
    <t>Abono en Cuenta</t>
  </si>
  <si>
    <t>TIPO DE RENTA</t>
  </si>
  <si>
    <t>Sexo</t>
  </si>
  <si>
    <t>Pago con Poder</t>
  </si>
  <si>
    <t>Femenino</t>
  </si>
  <si>
    <t>Masculino</t>
  </si>
  <si>
    <t>GESTION</t>
  </si>
  <si>
    <t>NUMERO DE BENEFICIARIOS POR TIPO DE RENTA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</si>
  <si>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</si>
  <si>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</si>
  <si>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</si>
  <si>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</si>
  <si>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</si>
  <si>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</si>
  <si>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</si>
  <si>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</si>
  <si>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</si>
  <si>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</si>
  <si>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</si>
  <si>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</si>
  <si>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</si>
  <si>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</si>
  <si>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</si>
  <si>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</si>
  <si>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</si>
  <si>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</si>
  <si>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</si>
  <si>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RESUMENES POR TIPO DE RENTA</t>
  </si>
  <si>
    <t>BANCA PRIVADA</t>
  </si>
  <si>
    <t xml:space="preserve">Gestion </t>
  </si>
  <si>
    <t>SALUD</t>
  </si>
  <si>
    <t>CONSTRUCCION</t>
  </si>
  <si>
    <t>EDAD PROMEDIO IVM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</si>
  <si>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</si>
  <si>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</si>
  <si>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</si>
  <si>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</si>
  <si>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</si>
  <si>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</si>
  <si>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</si>
  <si>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</si>
  <si>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EDAD ALTA IVM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</si>
  <si>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</si>
  <si>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</si>
  <si>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</si>
  <si>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</si>
  <si>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</si>
  <si>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</si>
  <si>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</si>
  <si>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</si>
  <si>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</si>
  <si>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EDAD BAJA IVM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</si>
  <si>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</si>
  <si>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</si>
  <si>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</si>
  <si>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</si>
  <si>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</si>
  <si>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</si>
  <si>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</si>
  <si>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</si>
  <si>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</si>
  <si>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</si>
  <si>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EDAD PROMEDIO RP</t>
  </si>
  <si>
    <t>LUZ FUERZA TELEFONOS</t>
  </si>
  <si>
    <t>NUMERO DE BENEFICIARIOS POR REGIONAL</t>
  </si>
  <si>
    <t>Departamento</t>
  </si>
  <si>
    <t>Regional</t>
  </si>
  <si>
    <t>EDAD ALTA RP</t>
  </si>
  <si>
    <t>LA PAZ</t>
  </si>
  <si>
    <t>COCHABAMBA</t>
  </si>
  <si>
    <t>SANTA CRUZ</t>
  </si>
  <si>
    <t>ORURO</t>
  </si>
  <si>
    <t>POTOSI</t>
  </si>
  <si>
    <t>CHUQUISACA</t>
  </si>
  <si>
    <t>SUCRE</t>
  </si>
  <si>
    <t>EDAD BAJA RP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</si>
  <si>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</si>
  <si>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</si>
  <si>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</si>
  <si>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</si>
  <si>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</si>
  <si>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</si>
  <si>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</si>
  <si>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</si>
  <si>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</si>
  <si>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</si>
  <si>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</si>
  <si>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</si>
  <si>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</si>
  <si>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</si>
  <si>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</si>
  <si>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</si>
  <si>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</si>
  <si>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</si>
  <si>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</si>
  <si>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</si>
  <si>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</si>
  <si>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</si>
  <si>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</si>
  <si>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</si>
  <si>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</si>
  <si>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</si>
  <si>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</si>
  <si>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</si>
  <si>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</si>
  <si>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</si>
  <si>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</si>
  <si>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</si>
  <si>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</si>
  <si>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</si>
  <si>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</si>
  <si>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</si>
  <si>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</si>
  <si>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</si>
  <si>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</si>
  <si>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</si>
  <si>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</si>
  <si>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</si>
  <si>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</si>
  <si>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</si>
  <si>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</si>
  <si>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 xml:space="preserve">NUMERO DE BENEFICIARIOS 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</si>
  <si>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</si>
  <si>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</si>
  <si>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</si>
  <si>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</si>
  <si>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</si>
  <si>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Titulares</t>
  </si>
  <si>
    <t>Derechohabientes</t>
  </si>
  <si>
    <t>Regulares (*)</t>
  </si>
  <si>
    <t>SUB TOTAL</t>
  </si>
  <si>
    <t>SUBTOTAL</t>
  </si>
  <si>
    <t>NUMERO DE BENEFICIARIOS POR REGIONAL PAGADO POR TIPO DE RENTA - PAGO DOMICILIO (DEPARTAMENTO)</t>
  </si>
  <si>
    <t>NUMERO DE BENEFICIARIOS POR REGIONAL DE PAGO POR TIPO DE RENTA - ABONO EN CUENTA (DEPARTAMENTO)</t>
  </si>
  <si>
    <t>tipo</t>
  </si>
  <si>
    <t>gestion</t>
  </si>
  <si>
    <t>Clase Renta</t>
  </si>
  <si>
    <t>clase</t>
  </si>
  <si>
    <t>pg_pu_css</t>
  </si>
  <si>
    <t>Regional_Abo_cuen</t>
  </si>
  <si>
    <t>Regional_Pag_Dom</t>
  </si>
  <si>
    <t>tipo_reparto</t>
  </si>
  <si>
    <t>Regular</t>
  </si>
  <si>
    <t>Pago a Domicilio</t>
  </si>
  <si>
    <t xml:space="preserve">Abono a Cuenta </t>
  </si>
  <si>
    <t>Incremento IP</t>
  </si>
  <si>
    <t>Planilla</t>
  </si>
  <si>
    <t>Departamento_Regional</t>
  </si>
  <si>
    <t>Prestacion</t>
  </si>
  <si>
    <t>*EL IP DE LA GESTION 2024 NO SE PROCESO AUN, LOS NUMEROS DE CASOS SON SEGUN EL IP DE LA GESTION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</si>
</sst>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Bs&quot;* #,##0.00_-;\-&quot;Bs&quot;* #,##0.00_-;_-&quot;Bs&quot;* &quot;-&quot;??_-;_-@_-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FFFFFF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6" fillId="0" borderId="13"/>
    <xf numFmtId="164" fontId="16" fillId="0" borderId="13" applyFont="0" applyFill="0" applyBorder="0" applyAlignment="0" applyProtection="0"/>
    <xf numFmtId="0" fontId="16" fillId="0" borderId="13"/>
    <xf numFmtId="0" fontId="16" fillId="0" borderId="13"/>
  </cellStyleXfs>
  <cellXfs count="193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6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4" fillId="6" borderId="1" xfId="0" applyFont="1" applyFill="1" applyBorder="1"/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5" borderId="13" xfId="0" applyFont="1" applyFill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left"/>
    </xf>
    <xf numFmtId="0" fontId="4" fillId="4" borderId="7" xfId="0" applyFont="1" applyFill="1" applyBorder="1"/>
    <xf numFmtId="0" fontId="1" fillId="0" borderId="9" xfId="0" applyFont="1" applyBorder="1"/>
    <xf numFmtId="3" fontId="2" fillId="2" borderId="12" xfId="0" applyNumberFormat="1" applyFont="1" applyFill="1" applyBorder="1"/>
    <xf numFmtId="3" fontId="1" fillId="0" borderId="15" xfId="0" applyNumberFormat="1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7" xfId="0" applyFont="1" applyFill="1" applyBorder="1"/>
    <xf numFmtId="3" fontId="10" fillId="0" borderId="15" xfId="0" applyNumberFormat="1" applyFont="1" applyBorder="1"/>
    <xf numFmtId="3" fontId="8" fillId="2" borderId="12" xfId="0" applyNumberFormat="1" applyFont="1" applyFill="1" applyBorder="1"/>
    <xf numFmtId="0" fontId="8" fillId="2" borderId="1" xfId="0" applyFont="1" applyFill="1" applyBorder="1" applyAlignment="1">
      <alignment horizontal="right" vertical="center"/>
    </xf>
    <xf numFmtId="3" fontId="12" fillId="0" borderId="15" xfId="0" applyNumberFormat="1" applyFont="1" applyBorder="1"/>
    <xf numFmtId="0" fontId="12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4" borderId="7" xfId="0" applyFont="1" applyFill="1" applyBorder="1"/>
    <xf numFmtId="0" fontId="13" fillId="2" borderId="1" xfId="0" applyFont="1" applyFill="1" applyBorder="1"/>
    <xf numFmtId="3" fontId="13" fillId="2" borderId="12" xfId="0" applyNumberFormat="1" applyFont="1" applyFill="1" applyBorder="1"/>
    <xf numFmtId="0" fontId="15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right" vertical="center"/>
    </xf>
    <xf numFmtId="3" fontId="11" fillId="0" borderId="15" xfId="0" applyNumberFormat="1" applyFont="1" applyBorder="1"/>
    <xf numFmtId="0" fontId="1" fillId="0" borderId="12" xfId="0" applyFont="1" applyBorder="1"/>
    <xf numFmtId="3" fontId="2" fillId="2" borderId="10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/>
    <xf numFmtId="0" fontId="1" fillId="0" borderId="12" xfId="1" applyFont="1" applyBorder="1"/>
    <xf numFmtId="0" fontId="8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4" fontId="1" fillId="0" borderId="12" xfId="1" applyNumberFormat="1" applyFont="1" applyBorder="1"/>
    <xf numFmtId="0" fontId="11" fillId="4" borderId="15" xfId="1" applyFont="1" applyFill="1" applyBorder="1"/>
    <xf numFmtId="0" fontId="2" fillId="2" borderId="15" xfId="1" applyFont="1" applyFill="1" applyBorder="1"/>
    <xf numFmtId="3" fontId="1" fillId="0" borderId="12" xfId="0" applyNumberFormat="1" applyFont="1" applyBorder="1"/>
    <xf numFmtId="3" fontId="11" fillId="7" borderId="15" xfId="0" applyNumberFormat="1" applyFont="1" applyFill="1" applyBorder="1"/>
    <xf numFmtId="3" fontId="11" fillId="7" borderId="13" xfId="0" applyNumberFormat="1" applyFont="1" applyFill="1" applyBorder="1"/>
    <xf numFmtId="3" fontId="15" fillId="7" borderId="15" xfId="0" applyNumberFormat="1" applyFont="1" applyFill="1" applyBorder="1"/>
    <xf numFmtId="3" fontId="2" fillId="2" borderId="15" xfId="2" applyNumberFormat="1" applyFont="1" applyFill="1" applyBorder="1"/>
    <xf numFmtId="3" fontId="11" fillId="7" borderId="15" xfId="2" applyNumberFormat="1" applyFont="1" applyFill="1" applyBorder="1"/>
    <xf numFmtId="3" fontId="11" fillId="4" borderId="15" xfId="1" applyNumberFormat="1" applyFont="1" applyFill="1" applyBorder="1"/>
    <xf numFmtId="3" fontId="2" fillId="2" borderId="15" xfId="1" applyNumberFormat="1" applyFont="1" applyFill="1" applyBorder="1"/>
    <xf numFmtId="3" fontId="17" fillId="5" borderId="1" xfId="0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3" fontId="13" fillId="2" borderId="5" xfId="0" applyNumberFormat="1" applyFont="1" applyFill="1" applyBorder="1" applyAlignment="1"/>
    <xf numFmtId="0" fontId="0" fillId="0" borderId="0" xfId="0" applyFont="1" applyAlignment="1"/>
    <xf numFmtId="0" fontId="3" fillId="0" borderId="8" xfId="0" applyFont="1" applyBorder="1" applyAlignment="1"/>
    <xf numFmtId="0" fontId="14" fillId="0" borderId="8" xfId="0" applyFont="1" applyBorder="1" applyAlignment="1"/>
    <xf numFmtId="0" fontId="1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3" fontId="11" fillId="7" borderId="19" xfId="0" applyNumberFormat="1" applyFont="1" applyFill="1" applyBorder="1"/>
    <xf numFmtId="3" fontId="2" fillId="2" borderId="5" xfId="0" applyNumberFormat="1" applyFont="1" applyFill="1" applyBorder="1"/>
    <xf numFmtId="0" fontId="1" fillId="0" borderId="5" xfId="0" applyFont="1" applyBorder="1"/>
    <xf numFmtId="0" fontId="0" fillId="0" borderId="13" xfId="0" applyFont="1" applyBorder="1" applyAlignment="1"/>
    <xf numFmtId="0" fontId="0" fillId="8" borderId="13" xfId="0" applyFont="1" applyFill="1" applyBorder="1" applyAlignment="1"/>
    <xf numFmtId="0" fontId="1" fillId="8" borderId="7" xfId="0" applyFont="1" applyFill="1" applyBorder="1" applyAlignment="1"/>
    <xf numFmtId="0" fontId="3" fillId="8" borderId="8" xfId="0" applyFont="1" applyFill="1" applyBorder="1" applyAlignment="1"/>
    <xf numFmtId="0" fontId="0" fillId="8" borderId="0" xfId="0" applyFont="1" applyFill="1" applyAlignment="1"/>
    <xf numFmtId="3" fontId="4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16" fillId="0" borderId="0" xfId="0" applyFont="1" applyFill="1" applyAlignment="1"/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3" fontId="1" fillId="0" borderId="15" xfId="0" applyNumberFormat="1" applyFont="1" applyFill="1" applyBorder="1"/>
    <xf numFmtId="0" fontId="7" fillId="8" borderId="0" xfId="0" applyFont="1" applyFill="1"/>
    <xf numFmtId="0" fontId="1" fillId="0" borderId="23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0" borderId="22" xfId="0" applyFont="1" applyBorder="1" applyAlignment="1">
      <alignment horizontal="right" wrapText="1"/>
    </xf>
    <xf numFmtId="3" fontId="1" fillId="0" borderId="23" xfId="0" applyNumberFormat="1" applyFont="1" applyBorder="1" applyAlignment="1">
      <alignment horizontal="right" wrapText="1"/>
    </xf>
    <xf numFmtId="3" fontId="1" fillId="0" borderId="21" xfId="0" applyNumberFormat="1" applyFont="1" applyBorder="1" applyAlignment="1">
      <alignment horizontal="right" wrapText="1"/>
    </xf>
    <xf numFmtId="3" fontId="1" fillId="0" borderId="20" xfId="0" applyNumberFormat="1" applyFont="1" applyBorder="1" applyAlignment="1">
      <alignment horizontal="right" wrapText="1"/>
    </xf>
    <xf numFmtId="0" fontId="1" fillId="0" borderId="25" xfId="0" applyFont="1" applyBorder="1" applyAlignment="1">
      <alignment horizontal="right" wrapText="1"/>
    </xf>
    <xf numFmtId="3" fontId="1" fillId="0" borderId="25" xfId="0" applyNumberFormat="1" applyFont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  <xf numFmtId="0" fontId="1" fillId="0" borderId="27" xfId="0" applyFont="1" applyBorder="1" applyAlignment="1">
      <alignment horizontal="right" wrapText="1"/>
    </xf>
    <xf numFmtId="3" fontId="19" fillId="0" borderId="0" xfId="0" applyNumberFormat="1" applyFont="1" applyAlignment="1">
      <alignment horizontal="right"/>
    </xf>
    <xf numFmtId="0" fontId="11" fillId="4" borderId="7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9" fillId="0" borderId="9" xfId="0" applyFont="1" applyBorder="1"/>
    <xf numFmtId="0" fontId="1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/>
    <xf numFmtId="0" fontId="8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right"/>
    </xf>
    <xf numFmtId="0" fontId="15" fillId="4" borderId="8" xfId="0" applyFont="1" applyFill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4" fillId="0" borderId="8" xfId="0" applyFont="1" applyBorder="1"/>
    <xf numFmtId="0" fontId="15" fillId="4" borderId="10" xfId="0" applyFont="1" applyFill="1" applyBorder="1" applyAlignment="1">
      <alignment horizontal="left" vertical="center"/>
    </xf>
    <xf numFmtId="0" fontId="14" fillId="0" borderId="11" xfId="0" applyFont="1" applyBorder="1"/>
    <xf numFmtId="0" fontId="13" fillId="2" borderId="1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7" xfId="1" applyFont="1" applyBorder="1" applyAlignment="1">
      <alignment horizontal="center"/>
    </xf>
    <xf numFmtId="0" fontId="3" fillId="0" borderId="8" xfId="1" applyFont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horizontal="center" vertical="center"/>
    </xf>
    <xf numFmtId="3" fontId="2" fillId="3" borderId="13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3" fillId="0" borderId="9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/>
    <xf numFmtId="0" fontId="4" fillId="6" borderId="7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5">
    <cellStyle name="Moneda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57150</xdr:rowOff>
    </xdr:to>
    <xdr:pic>
      <xdr:nvPicPr>
        <xdr:cNvPr id="4097" name="image1.png">
          <a:extLst>
            <a:ext uri="{FF2B5EF4-FFF2-40B4-BE49-F238E27FC236}">
              <a16:creationId xmlns:a16="http://schemas.microsoft.com/office/drawing/2014/main" id="{160ED86F-FD5C-468F-A8A1-7B68D5F358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topLeftCell="E1" workbookViewId="0">
      <pane ySplit="1" topLeftCell="A197" activePane="bottomLeft" state="frozen"/>
      <selection pane="bottomLeft" activeCell="E10" sqref="E10"/>
    </sheetView>
  </sheetViews>
  <sheetFormatPr baseColWidth="10" defaultRowHeight="14.25" x14ac:dyDescent="0.2"/>
  <cols>
    <col min="1" max="1" width="11" style="80"/>
    <col min="2" max="2" width="23.75" style="80" customWidth="1"/>
    <col min="3" max="3" width="21.875" customWidth="1"/>
    <col min="4" max="4" width="19.125" customWidth="1"/>
  </cols>
  <sheetData>
    <row r="1" spans="1:17" x14ac:dyDescent="0.2">
      <c r="A1" s="83" t="s">
        <v>165</v>
      </c>
      <c r="B1" s="83" t="s">
        <v>167</v>
      </c>
      <c r="C1" s="83" t="s">
        <v>164</v>
      </c>
      <c r="D1" s="83" t="s">
        <v>171</v>
      </c>
      <c r="E1" t="str">
        <f>'SR - Tit - DH'!B11</f>
        <v>ENE</v>
      </c>
      <c r="F1" t="str">
        <f>'SR - Tit - DH'!C11</f>
        <v>FEB</v>
      </c>
      <c r="G1" t="str">
        <f>'SR - Tit - DH'!D11</f>
        <v>MAR</v>
      </c>
      <c r="H1" t="str">
        <f>'SR - Tit - DH'!E11</f>
        <v>ABR</v>
      </c>
      <c r="I1" t="str">
        <f>'SR - Tit - DH'!F11</f>
        <v>MAY</v>
      </c>
      <c r="J1" t="str">
        <f>'SR - Tit - DH'!G11</f>
        <v>JUN</v>
      </c>
      <c r="K1" t="str">
        <f>'SR - Tit - DH'!H11</f>
        <v>JUL</v>
      </c>
      <c r="L1" t="str">
        <f>'SR - Tit - DH'!I11</f>
        <v>AGO</v>
      </c>
      <c r="M1" t="str">
        <f>'SR - Tit - DH'!J11</f>
        <v>SEP</v>
      </c>
      <c r="N1" t="str">
        <f>'SR - Tit - DH'!K11</f>
        <v>OCT</v>
      </c>
      <c r="O1" t="str">
        <f>'SR - Tit - DH'!L11</f>
        <v>NOV</v>
      </c>
      <c r="P1" t="str">
        <f>'SR - Tit - DH'!M11</f>
        <v>AGUI</v>
      </c>
      <c r="Q1" t="str">
        <f>'SR - Tit - DH'!N11</f>
        <v>DIC</v>
      </c>
    </row>
    <row r="2" spans="1:17" s="85" customFormat="1" x14ac:dyDescent="0.2">
      <c r="A2" s="83">
        <v>2024</v>
      </c>
      <c r="B2" s="83" t="s">
        <v>176</v>
      </c>
      <c r="C2" s="83" t="s">
        <v>172</v>
      </c>
      <c r="D2" s="83" t="s">
        <v>22</v>
      </c>
      <c r="E2" s="82">
        <f>+'SR - Planilla Disgregado'!C12</f>
        <v>41323</v>
      </c>
      <c r="F2" s="82">
        <f>+'SR - Planilla Disgregado'!D12</f>
        <v>41176</v>
      </c>
      <c r="G2" s="82">
        <f>+'SR - Planilla Disgregado'!E12</f>
        <v>40966</v>
      </c>
      <c r="H2" s="82">
        <f>+'SR - Planilla Disgregado'!F12</f>
        <v>40713</v>
      </c>
      <c r="I2" s="82">
        <f>+'SR - Planilla Disgregado'!G12</f>
        <v>40527</v>
      </c>
      <c r="J2" s="82">
        <f>+'SR - Planilla Disgregado'!H12</f>
        <v>40315</v>
      </c>
      <c r="K2" s="82">
        <f>+'SR - Planilla Disgregado'!I12</f>
        <v>0</v>
      </c>
      <c r="L2" s="82">
        <f>+'SR - Planilla Disgregado'!J12</f>
        <v>0</v>
      </c>
      <c r="M2" s="82">
        <f>+'SR - Planilla Disgregado'!K12</f>
        <v>0</v>
      </c>
      <c r="N2" s="82">
        <f>+'SR - Planilla Disgregado'!L12</f>
        <v>0</v>
      </c>
      <c r="O2" s="82">
        <f>+'SR - Planilla Disgregado'!M12</f>
        <v>0</v>
      </c>
      <c r="P2" s="82">
        <f>+'SR - Planilla Disgregado'!N12</f>
        <v>0</v>
      </c>
      <c r="Q2" s="82">
        <f>+'SR - Planilla Disgregado'!O12</f>
        <v>0</v>
      </c>
    </row>
    <row r="3" spans="1:17" s="85" customFormat="1" x14ac:dyDescent="0.2">
      <c r="A3" s="83">
        <v>2024</v>
      </c>
      <c r="B3" s="83" t="s">
        <v>176</v>
      </c>
      <c r="C3" s="83" t="s">
        <v>172</v>
      </c>
      <c r="D3" s="83" t="s">
        <v>23</v>
      </c>
      <c r="E3" s="82">
        <f>+'SR - Planilla Disgregado'!C13</f>
        <v>32056</v>
      </c>
      <c r="F3" s="82">
        <f>+'SR - Planilla Disgregado'!D13</f>
        <v>32017</v>
      </c>
      <c r="G3" s="82">
        <f>+'SR - Planilla Disgregado'!E13</f>
        <v>31965</v>
      </c>
      <c r="H3" s="82">
        <f>+'SR - Planilla Disgregado'!F13</f>
        <v>31854</v>
      </c>
      <c r="I3" s="82">
        <f>+'SR - Planilla Disgregado'!G13</f>
        <v>31814</v>
      </c>
      <c r="J3" s="82">
        <f>+'SR - Planilla Disgregado'!H13</f>
        <v>31749</v>
      </c>
      <c r="K3" s="82">
        <f>+'SR - Planilla Disgregado'!I13</f>
        <v>0</v>
      </c>
      <c r="L3" s="82">
        <f>+'SR - Planilla Disgregado'!J13</f>
        <v>0</v>
      </c>
      <c r="M3" s="82">
        <f>+'SR - Planilla Disgregado'!K13</f>
        <v>0</v>
      </c>
      <c r="N3" s="82">
        <f>+'SR - Planilla Disgregado'!L13</f>
        <v>0</v>
      </c>
      <c r="O3" s="82">
        <f>+'SR - Planilla Disgregado'!M13</f>
        <v>0</v>
      </c>
      <c r="P3" s="82">
        <f>+'SR - Planilla Disgregado'!N13</f>
        <v>0</v>
      </c>
      <c r="Q3" s="82">
        <f>+'SR - Planilla Disgregado'!O13</f>
        <v>0</v>
      </c>
    </row>
    <row r="4" spans="1:17" s="85" customFormat="1" x14ac:dyDescent="0.2">
      <c r="A4" s="83">
        <v>2024</v>
      </c>
      <c r="B4" s="83" t="s">
        <v>176</v>
      </c>
      <c r="C4" s="83" t="s">
        <v>173</v>
      </c>
      <c r="D4" s="83" t="s">
        <v>22</v>
      </c>
      <c r="E4" s="86">
        <f>+'SR - Planilla Disgregado'!C15</f>
        <v>950</v>
      </c>
      <c r="F4" s="86">
        <f>+'SR - Planilla Disgregado'!D15</f>
        <v>948</v>
      </c>
      <c r="G4" s="86">
        <f>+'SR - Planilla Disgregado'!E15</f>
        <v>926</v>
      </c>
      <c r="H4" s="86">
        <f>+'SR - Planilla Disgregado'!F15</f>
        <v>910</v>
      </c>
      <c r="I4" s="86">
        <f>+'SR - Planilla Disgregado'!G15</f>
        <v>889</v>
      </c>
      <c r="J4" s="86">
        <f>+'SR - Planilla Disgregado'!H15</f>
        <v>873</v>
      </c>
      <c r="K4" s="86">
        <f>+'SR - Planilla Disgregado'!I15</f>
        <v>0</v>
      </c>
      <c r="L4" s="86">
        <f>+'SR - Planilla Disgregado'!J15</f>
        <v>0</v>
      </c>
      <c r="M4" s="86">
        <f>+'SR - Planilla Disgregado'!K15</f>
        <v>0</v>
      </c>
      <c r="N4" s="86">
        <f>+'SR - Planilla Disgregado'!L15</f>
        <v>0</v>
      </c>
      <c r="O4" s="86">
        <f>+'SR - Planilla Disgregado'!M15</f>
        <v>0</v>
      </c>
      <c r="P4" s="86">
        <f>+'SR - Planilla Disgregado'!N15</f>
        <v>0</v>
      </c>
      <c r="Q4" s="86">
        <f>+'SR - Planilla Disgregado'!O15</f>
        <v>0</v>
      </c>
    </row>
    <row r="5" spans="1:17" s="85" customFormat="1" x14ac:dyDescent="0.2">
      <c r="A5" s="83">
        <v>2024</v>
      </c>
      <c r="B5" s="83" t="s">
        <v>176</v>
      </c>
      <c r="C5" s="83" t="s">
        <v>173</v>
      </c>
      <c r="D5" s="83" t="s">
        <v>23</v>
      </c>
      <c r="E5" s="86">
        <f>+'SR - Planilla Disgregado'!C16</f>
        <v>716</v>
      </c>
      <c r="F5" s="86">
        <f>+'SR - Planilla Disgregado'!D16</f>
        <v>713</v>
      </c>
      <c r="G5" s="86">
        <f>+'SR - Planilla Disgregado'!E16</f>
        <v>700</v>
      </c>
      <c r="H5" s="86">
        <f>+'SR - Planilla Disgregado'!F16</f>
        <v>695</v>
      </c>
      <c r="I5" s="86">
        <f>+'SR - Planilla Disgregado'!G16</f>
        <v>681</v>
      </c>
      <c r="J5" s="86">
        <f>+'SR - Planilla Disgregado'!H16</f>
        <v>670</v>
      </c>
      <c r="K5" s="86">
        <f>+'SR - Planilla Disgregado'!I16</f>
        <v>0</v>
      </c>
      <c r="L5" s="86">
        <f>+'SR - Planilla Disgregado'!J16</f>
        <v>0</v>
      </c>
      <c r="M5" s="86">
        <f>+'SR - Planilla Disgregado'!K16</f>
        <v>0</v>
      </c>
      <c r="N5" s="86">
        <f>+'SR - Planilla Disgregado'!L16</f>
        <v>0</v>
      </c>
      <c r="O5" s="86">
        <f>+'SR - Planilla Disgregado'!M16</f>
        <v>0</v>
      </c>
      <c r="P5" s="86">
        <f>+'SR - Planilla Disgregado'!N16</f>
        <v>0</v>
      </c>
      <c r="Q5" s="86">
        <f>+'SR - Planilla Disgregado'!O16</f>
        <v>0</v>
      </c>
    </row>
    <row r="6" spans="1:17" s="85" customFormat="1" x14ac:dyDescent="0.2">
      <c r="A6" s="83">
        <v>2024</v>
      </c>
      <c r="B6" s="83" t="s">
        <v>176</v>
      </c>
      <c r="C6" s="83" t="s">
        <v>174</v>
      </c>
      <c r="D6" s="83" t="s">
        <v>22</v>
      </c>
      <c r="E6" s="86">
        <f>+'SR - Planilla Disgregado'!C21</f>
        <v>2477</v>
      </c>
      <c r="F6" s="86">
        <f>+'SR - Planilla Disgregado'!D21</f>
        <v>2459</v>
      </c>
      <c r="G6" s="86">
        <f>+'SR - Planilla Disgregado'!E21</f>
        <v>2467</v>
      </c>
      <c r="H6" s="86">
        <f>+'SR - Planilla Disgregado'!F21</f>
        <v>2311</v>
      </c>
      <c r="I6" s="86">
        <f>+'SR - Planilla Disgregado'!G21</f>
        <v>2299</v>
      </c>
      <c r="J6" s="86">
        <f>+'SR - Planilla Disgregado'!H21</f>
        <v>2315</v>
      </c>
      <c r="K6" s="86">
        <f>+'SR - Planilla Disgregado'!I21</f>
        <v>0</v>
      </c>
      <c r="L6" s="86">
        <f>+'SR - Planilla Disgregado'!J21</f>
        <v>0</v>
      </c>
      <c r="M6" s="86">
        <f>+'SR - Planilla Disgregado'!K21</f>
        <v>0</v>
      </c>
      <c r="N6" s="86">
        <f>+'SR - Planilla Disgregado'!L21</f>
        <v>0</v>
      </c>
      <c r="O6" s="86">
        <f>+'SR - Planilla Disgregado'!M21</f>
        <v>0</v>
      </c>
      <c r="P6" s="86">
        <f>+'SR - Planilla Disgregado'!N21</f>
        <v>0</v>
      </c>
      <c r="Q6" s="86">
        <f>+'SR - Planilla Disgregado'!O21</f>
        <v>0</v>
      </c>
    </row>
    <row r="7" spans="1:17" s="85" customFormat="1" x14ac:dyDescent="0.2">
      <c r="A7" s="83">
        <v>2024</v>
      </c>
      <c r="B7" s="83" t="s">
        <v>176</v>
      </c>
      <c r="C7" s="83" t="s">
        <v>174</v>
      </c>
      <c r="D7" s="83" t="s">
        <v>23</v>
      </c>
      <c r="E7" s="86">
        <f>+'SR - Planilla Disgregado'!C22</f>
        <v>1140</v>
      </c>
      <c r="F7" s="86">
        <f>+'SR - Planilla Disgregado'!D22</f>
        <v>1132</v>
      </c>
      <c r="G7" s="86">
        <f>+'SR - Planilla Disgregado'!E22</f>
        <v>1138</v>
      </c>
      <c r="H7" s="86">
        <f>+'SR - Planilla Disgregado'!F22</f>
        <v>1076</v>
      </c>
      <c r="I7" s="86">
        <f>+'SR - Planilla Disgregado'!G22</f>
        <v>1048</v>
      </c>
      <c r="J7" s="86">
        <f>+'SR - Planilla Disgregado'!H22</f>
        <v>1067</v>
      </c>
      <c r="K7" s="86">
        <f>+'SR - Planilla Disgregado'!I22</f>
        <v>0</v>
      </c>
      <c r="L7" s="86">
        <f>+'SR - Planilla Disgregado'!J22</f>
        <v>0</v>
      </c>
      <c r="M7" s="86">
        <f>+'SR - Planilla Disgregado'!K22</f>
        <v>0</v>
      </c>
      <c r="N7" s="86">
        <f>+'SR - Planilla Disgregado'!L22</f>
        <v>0</v>
      </c>
      <c r="O7" s="86">
        <f>+'SR - Planilla Disgregado'!M22</f>
        <v>0</v>
      </c>
      <c r="P7" s="86">
        <f>+'SR - Planilla Disgregado'!N22</f>
        <v>0</v>
      </c>
      <c r="Q7" s="86">
        <f>+'SR - Planilla Disgregado'!O22</f>
        <v>0</v>
      </c>
    </row>
    <row r="8" spans="1:17" s="85" customFormat="1" x14ac:dyDescent="0.2">
      <c r="A8" s="83">
        <v>2024</v>
      </c>
      <c r="B8" s="83" t="s">
        <v>176</v>
      </c>
      <c r="C8" s="83" t="s">
        <v>33</v>
      </c>
      <c r="D8" s="83" t="s">
        <v>22</v>
      </c>
      <c r="E8" s="86">
        <f>+'SR - Planilla Disgregado'!C24</f>
        <v>305</v>
      </c>
      <c r="F8" s="86">
        <f>+'SR - Planilla Disgregado'!D24</f>
        <v>1059</v>
      </c>
      <c r="G8" s="86">
        <f>+'SR - Planilla Disgregado'!E24</f>
        <v>1359</v>
      </c>
      <c r="H8" s="86">
        <f>+'SR - Planilla Disgregado'!F24</f>
        <v>1473</v>
      </c>
      <c r="I8" s="86">
        <f>+'SR - Planilla Disgregado'!G24</f>
        <v>1533</v>
      </c>
      <c r="J8" s="86">
        <f>+'SR - Planilla Disgregado'!H24</f>
        <v>1577</v>
      </c>
      <c r="K8" s="86">
        <f>+'SR - Planilla Disgregado'!I24</f>
        <v>0</v>
      </c>
      <c r="L8" s="86">
        <f>+'SR - Planilla Disgregado'!J24</f>
        <v>0</v>
      </c>
      <c r="M8" s="86">
        <f>+'SR - Planilla Disgregado'!K24</f>
        <v>0</v>
      </c>
      <c r="N8" s="86">
        <f>+'SR - Planilla Disgregado'!L24</f>
        <v>0</v>
      </c>
      <c r="O8" s="86">
        <f>+'SR - Planilla Disgregado'!M24</f>
        <v>0</v>
      </c>
      <c r="P8" s="86">
        <f>+'SR - Planilla Disgregado'!N24</f>
        <v>0</v>
      </c>
      <c r="Q8" s="86">
        <f>+'SR - Planilla Disgregado'!O24</f>
        <v>0</v>
      </c>
    </row>
    <row r="9" spans="1:17" s="85" customFormat="1" x14ac:dyDescent="0.2">
      <c r="A9" s="83">
        <v>2024</v>
      </c>
      <c r="B9" s="83" t="s">
        <v>176</v>
      </c>
      <c r="C9" s="83" t="s">
        <v>33</v>
      </c>
      <c r="D9" s="83" t="s">
        <v>23</v>
      </c>
      <c r="E9" s="86">
        <f>+'SR - Planilla Disgregado'!C25</f>
        <v>277</v>
      </c>
      <c r="F9" s="86">
        <f>+'SR - Planilla Disgregado'!D25</f>
        <v>924</v>
      </c>
      <c r="G9" s="86">
        <f>+'SR - Planilla Disgregado'!E25</f>
        <v>1171</v>
      </c>
      <c r="H9" s="86">
        <f>+'SR - Planilla Disgregado'!F25</f>
        <v>1243</v>
      </c>
      <c r="I9" s="86">
        <f>+'SR - Planilla Disgregado'!G25</f>
        <v>1286</v>
      </c>
      <c r="J9" s="86">
        <f>+'SR - Planilla Disgregado'!H25</f>
        <v>1335</v>
      </c>
      <c r="K9" s="86">
        <f>+'SR - Planilla Disgregado'!I25</f>
        <v>0</v>
      </c>
      <c r="L9" s="86">
        <f>+'SR - Planilla Disgregado'!J25</f>
        <v>0</v>
      </c>
      <c r="M9" s="86">
        <f>+'SR - Planilla Disgregado'!K25</f>
        <v>0</v>
      </c>
      <c r="N9" s="86">
        <f>+'SR - Planilla Disgregado'!L25</f>
        <v>0</v>
      </c>
      <c r="O9" s="86">
        <f>+'SR - Planilla Disgregado'!M25</f>
        <v>0</v>
      </c>
      <c r="P9" s="86">
        <f>+'SR - Planilla Disgregado'!N25</f>
        <v>0</v>
      </c>
      <c r="Q9" s="86">
        <f>+'SR - Planilla Disgregado'!O25</f>
        <v>0</v>
      </c>
    </row>
    <row r="10" spans="1:17" s="80" customFormat="1" x14ac:dyDescent="0.2">
      <c r="A10" s="83">
        <v>2024</v>
      </c>
      <c r="B10" s="83" t="s">
        <v>6</v>
      </c>
      <c r="C10" s="83" t="str">
        <f>'SR - Tit - DH'!$A$21</f>
        <v>Titular</v>
      </c>
      <c r="D10" s="83" t="str">
        <f>'SR - Tit - DH'!B21</f>
        <v>Masculino</v>
      </c>
      <c r="E10" s="80">
        <f>'SR - Tit - DH'!C21</f>
        <v>22654</v>
      </c>
      <c r="F10" s="80">
        <f>'SR - Tit - DH'!D21</f>
        <v>22546</v>
      </c>
      <c r="G10" s="80">
        <f>'SR - Tit - DH'!E21</f>
        <v>22395</v>
      </c>
      <c r="H10" s="80">
        <f>'SR - Tit - DH'!F21</f>
        <v>22210</v>
      </c>
      <c r="I10" s="80">
        <f>'SR - Tit - DH'!G21</f>
        <v>22073</v>
      </c>
      <c r="J10" s="80">
        <f>'SR - Tit - DH'!H21</f>
        <v>21904</v>
      </c>
      <c r="K10" s="80">
        <f>'SR - Tit - DH'!I21</f>
        <v>0</v>
      </c>
      <c r="L10" s="80">
        <f>'SR - Tit - DH'!J21</f>
        <v>0</v>
      </c>
      <c r="M10" s="80">
        <f>'SR - Tit - DH'!K21</f>
        <v>0</v>
      </c>
      <c r="N10" s="80">
        <f>'SR - Tit - DH'!L21</f>
        <v>0</v>
      </c>
      <c r="O10" s="80">
        <f>'SR - Tit - DH'!M21</f>
        <v>0</v>
      </c>
      <c r="P10" s="80">
        <f>'SR - Tit - DH'!N21</f>
        <v>0</v>
      </c>
      <c r="Q10" s="80">
        <f>'SR - Tit - DH'!O21</f>
        <v>0</v>
      </c>
    </row>
    <row r="11" spans="1:17" s="80" customFormat="1" x14ac:dyDescent="0.2">
      <c r="A11" s="83">
        <v>2024</v>
      </c>
      <c r="B11" s="83" t="s">
        <v>6</v>
      </c>
      <c r="C11" s="83" t="str">
        <f>'SR - Tit - DH'!$A$21</f>
        <v>Titular</v>
      </c>
      <c r="D11" s="83" t="str">
        <f>'SR - Tit - DH'!B22</f>
        <v>Femenino</v>
      </c>
      <c r="E11" s="80">
        <f>'SR - Tit - DH'!C22</f>
        <v>19619</v>
      </c>
      <c r="F11" s="80">
        <f>'SR - Tit - DH'!D22</f>
        <v>19578</v>
      </c>
      <c r="G11" s="80">
        <f>'SR - Tit - DH'!E22</f>
        <v>19497</v>
      </c>
      <c r="H11" s="80">
        <f>'SR - Tit - DH'!F22</f>
        <v>19413</v>
      </c>
      <c r="I11" s="80">
        <f>'SR - Tit - DH'!G22</f>
        <v>19343</v>
      </c>
      <c r="J11" s="80">
        <f>'SR - Tit - DH'!H22</f>
        <v>19284</v>
      </c>
      <c r="K11" s="80">
        <f>'SR - Tit - DH'!I22</f>
        <v>0</v>
      </c>
      <c r="L11" s="80">
        <f>'SR - Tit - DH'!J22</f>
        <v>0</v>
      </c>
      <c r="M11" s="80">
        <f>'SR - Tit - DH'!K22</f>
        <v>0</v>
      </c>
      <c r="N11" s="80">
        <f>'SR - Tit - DH'!L22</f>
        <v>0</v>
      </c>
      <c r="O11" s="80">
        <f>'SR - Tit - DH'!M22</f>
        <v>0</v>
      </c>
      <c r="P11" s="80">
        <f>'SR - Tit - DH'!N22</f>
        <v>0</v>
      </c>
      <c r="Q11" s="80">
        <f>'SR - Tit - DH'!O22</f>
        <v>0</v>
      </c>
    </row>
    <row r="12" spans="1:17" s="80" customFormat="1" x14ac:dyDescent="0.2">
      <c r="A12" s="83">
        <v>2024</v>
      </c>
      <c r="B12" s="83" t="s">
        <v>6</v>
      </c>
      <c r="C12" s="83" t="str">
        <f>'SR - Tit - DH'!$A$24</f>
        <v>Derechohabiente</v>
      </c>
      <c r="D12" s="83" t="str">
        <f>'SR - Tit - DH'!B24</f>
        <v>Masculino</v>
      </c>
      <c r="E12" s="80">
        <f>'SR - Tit - DH'!C24</f>
        <v>1970</v>
      </c>
      <c r="F12" s="80">
        <f>'SR - Tit - DH'!D24</f>
        <v>1976</v>
      </c>
      <c r="G12" s="80">
        <f>'SR - Tit - DH'!E24</f>
        <v>1969</v>
      </c>
      <c r="H12" s="80">
        <f>'SR - Tit - DH'!F24</f>
        <v>1967</v>
      </c>
      <c r="I12" s="80">
        <f>'SR - Tit - DH'!G24</f>
        <v>1961</v>
      </c>
      <c r="J12" s="80">
        <f>'SR - Tit - DH'!H24</f>
        <v>1961</v>
      </c>
      <c r="K12" s="80">
        <f>'SR - Tit - DH'!I24</f>
        <v>0</v>
      </c>
      <c r="L12" s="80">
        <f>'SR - Tit - DH'!J24</f>
        <v>0</v>
      </c>
      <c r="M12" s="80">
        <f>'SR - Tit - DH'!K24</f>
        <v>0</v>
      </c>
      <c r="N12" s="80">
        <f>'SR - Tit - DH'!L24</f>
        <v>0</v>
      </c>
      <c r="O12" s="80">
        <f>'SR - Tit - DH'!M24</f>
        <v>0</v>
      </c>
      <c r="P12" s="80">
        <f>'SR - Tit - DH'!N24</f>
        <v>0</v>
      </c>
      <c r="Q12" s="80">
        <f>'SR - Tit - DH'!O24</f>
        <v>0</v>
      </c>
    </row>
    <row r="13" spans="1:17" s="80" customFormat="1" x14ac:dyDescent="0.2">
      <c r="A13" s="83">
        <v>2024</v>
      </c>
      <c r="B13" s="83" t="s">
        <v>6</v>
      </c>
      <c r="C13" s="83" t="str">
        <f>'SR - Tit - DH'!$A$24</f>
        <v>Derechohabiente</v>
      </c>
      <c r="D13" s="83" t="str">
        <f>'SR - Tit - DH'!B25</f>
        <v>Femenino</v>
      </c>
      <c r="E13" s="80">
        <f>'SR - Tit - DH'!C25</f>
        <v>30802</v>
      </c>
      <c r="F13" s="80">
        <f>'SR - Tit - DH'!D25</f>
        <v>30754</v>
      </c>
      <c r="G13" s="80">
        <f>'SR - Tit - DH'!E25</f>
        <v>30696</v>
      </c>
      <c r="H13" s="80">
        <f>'SR - Tit - DH'!F25</f>
        <v>30582</v>
      </c>
      <c r="I13" s="80">
        <f>'SR - Tit - DH'!G25</f>
        <v>30534</v>
      </c>
      <c r="J13" s="80">
        <f>'SR - Tit - DH'!H25</f>
        <v>30458</v>
      </c>
      <c r="K13" s="80">
        <f>'SR - Tit - DH'!I25</f>
        <v>0</v>
      </c>
      <c r="L13" s="80">
        <f>'SR - Tit - DH'!J25</f>
        <v>0</v>
      </c>
      <c r="M13" s="80">
        <f>'SR - Tit - DH'!K25</f>
        <v>0</v>
      </c>
      <c r="N13" s="80">
        <f>'SR - Tit - DH'!L25</f>
        <v>0</v>
      </c>
      <c r="O13" s="80">
        <f>'SR - Tit - DH'!M25</f>
        <v>0</v>
      </c>
      <c r="P13" s="80">
        <f>'SR - Tit - DH'!N25</f>
        <v>0</v>
      </c>
      <c r="Q13" s="80">
        <f>'SR - Tit - DH'!O25</f>
        <v>0</v>
      </c>
    </row>
    <row r="14" spans="1:17" s="80" customFormat="1" x14ac:dyDescent="0.2">
      <c r="A14" s="83">
        <v>2024</v>
      </c>
      <c r="B14" s="83" t="s">
        <v>6</v>
      </c>
      <c r="C14" s="83" t="str">
        <f>'SR - Tipo de Renta'!$A$12</f>
        <v>IVM</v>
      </c>
      <c r="D14" s="83" t="str">
        <f>'SR - Tipo de Renta'!A13</f>
        <v>Titular</v>
      </c>
      <c r="E14" s="80">
        <f>'SR - Tipo de Renta'!B13</f>
        <v>40174</v>
      </c>
      <c r="F14" s="80">
        <f>'SR - Tipo de Renta'!C13</f>
        <v>40038</v>
      </c>
      <c r="G14" s="80">
        <f>'SR - Tipo de Renta'!D13</f>
        <v>39814</v>
      </c>
      <c r="H14" s="80">
        <f>'SR - Tipo de Renta'!E13</f>
        <v>39558</v>
      </c>
      <c r="I14" s="80">
        <f>'SR - Tipo de Renta'!F13</f>
        <v>39361</v>
      </c>
      <c r="J14" s="80">
        <f>'SR - Tipo de Renta'!G13</f>
        <v>39144</v>
      </c>
      <c r="K14" s="80">
        <f>'SR - Tipo de Renta'!H13</f>
        <v>0</v>
      </c>
      <c r="L14" s="80">
        <f>'SR - Tipo de Renta'!I13</f>
        <v>0</v>
      </c>
      <c r="M14" s="80">
        <f>'SR - Tipo de Renta'!J13</f>
        <v>0</v>
      </c>
      <c r="N14" s="80">
        <f>'SR - Tipo de Renta'!K13</f>
        <v>0</v>
      </c>
      <c r="O14" s="80">
        <f>'SR - Tipo de Renta'!L13</f>
        <v>0</v>
      </c>
      <c r="P14" s="80">
        <f>'SR - Tipo de Renta'!M13</f>
        <v>0</v>
      </c>
      <c r="Q14" s="80">
        <f>'SR - Tipo de Renta'!N13</f>
        <v>0</v>
      </c>
    </row>
    <row r="15" spans="1:17" s="80" customFormat="1" x14ac:dyDescent="0.2">
      <c r="A15" s="83">
        <v>2024</v>
      </c>
      <c r="B15" s="83" t="s">
        <v>6</v>
      </c>
      <c r="C15" s="83" t="str">
        <f>'SR - Tipo de Renta'!$A$12</f>
        <v>IVM</v>
      </c>
      <c r="D15" s="83" t="str">
        <f>'SR - Tipo de Renta'!A14</f>
        <v>Derechohabiente</v>
      </c>
      <c r="E15" s="80">
        <f>'SR - Tipo de Renta'!B14</f>
        <v>28445</v>
      </c>
      <c r="F15" s="80">
        <f>'SR - Tipo de Renta'!C14</f>
        <v>28404</v>
      </c>
      <c r="G15" s="80">
        <f>'SR - Tipo de Renta'!D14</f>
        <v>28348</v>
      </c>
      <c r="H15" s="80">
        <f>'SR - Tipo de Renta'!E14</f>
        <v>28255</v>
      </c>
      <c r="I15" s="80">
        <f>'SR - Tipo de Renta'!F14</f>
        <v>28210</v>
      </c>
      <c r="J15" s="80">
        <f>'SR - Tipo de Renta'!G14</f>
        <v>28142</v>
      </c>
      <c r="K15" s="80">
        <f>'SR - Tipo de Renta'!H14</f>
        <v>0</v>
      </c>
      <c r="L15" s="80">
        <f>'SR - Tipo de Renta'!I14</f>
        <v>0</v>
      </c>
      <c r="M15" s="80">
        <f>'SR - Tipo de Renta'!J14</f>
        <v>0</v>
      </c>
      <c r="N15" s="80">
        <f>'SR - Tipo de Renta'!K14</f>
        <v>0</v>
      </c>
      <c r="O15" s="80">
        <f>'SR - Tipo de Renta'!L14</f>
        <v>0</v>
      </c>
      <c r="P15" s="80">
        <f>'SR - Tipo de Renta'!M14</f>
        <v>0</v>
      </c>
      <c r="Q15" s="80">
        <f>'SR - Tipo de Renta'!N14</f>
        <v>0</v>
      </c>
    </row>
    <row r="16" spans="1:17" s="80" customFormat="1" x14ac:dyDescent="0.2">
      <c r="A16" s="83">
        <v>2024</v>
      </c>
      <c r="B16" s="83" t="s">
        <v>6</v>
      </c>
      <c r="C16" s="83" t="str">
        <f>'SR - Tipo de Renta'!$A$16</f>
        <v>RP</v>
      </c>
      <c r="D16" s="83" t="str">
        <f>'SR - Tipo de Renta'!A17</f>
        <v>Titular</v>
      </c>
      <c r="E16" s="80">
        <f>'SR - Tipo de Renta'!B17</f>
        <v>2099</v>
      </c>
      <c r="F16" s="80">
        <f>'SR - Tipo de Renta'!C17</f>
        <v>2086</v>
      </c>
      <c r="G16" s="80">
        <f>'SR - Tipo de Renta'!D17</f>
        <v>2078</v>
      </c>
      <c r="H16" s="80">
        <f>'SR - Tipo de Renta'!E17</f>
        <v>2065</v>
      </c>
      <c r="I16" s="80">
        <f>'SR - Tipo de Renta'!F17</f>
        <v>2055</v>
      </c>
      <c r="J16" s="80">
        <f>'SR - Tipo de Renta'!G17</f>
        <v>2044</v>
      </c>
      <c r="K16" s="80">
        <f>'SR - Tipo de Renta'!H17</f>
        <v>0</v>
      </c>
      <c r="L16" s="80">
        <f>'SR - Tipo de Renta'!I17</f>
        <v>0</v>
      </c>
      <c r="M16" s="80">
        <f>'SR - Tipo de Renta'!J17</f>
        <v>0</v>
      </c>
      <c r="N16" s="80">
        <f>'SR - Tipo de Renta'!K17</f>
        <v>0</v>
      </c>
      <c r="O16" s="80">
        <f>'SR - Tipo de Renta'!L17</f>
        <v>0</v>
      </c>
      <c r="P16" s="80">
        <f>'SR - Tipo de Renta'!M17</f>
        <v>0</v>
      </c>
      <c r="Q16" s="80">
        <f>'SR - Tipo de Renta'!N17</f>
        <v>0</v>
      </c>
    </row>
    <row r="17" spans="1:17" s="80" customFormat="1" x14ac:dyDescent="0.2">
      <c r="A17" s="83">
        <v>2024</v>
      </c>
      <c r="B17" s="83" t="s">
        <v>6</v>
      </c>
      <c r="C17" s="83" t="str">
        <f>'SR - Tipo de Renta'!$A$16</f>
        <v>RP</v>
      </c>
      <c r="D17" s="83" t="str">
        <f>'SR - Tipo de Renta'!A18</f>
        <v>Derechohabiente</v>
      </c>
      <c r="E17" s="80">
        <f>'SR - Tipo de Renta'!B18</f>
        <v>4327</v>
      </c>
      <c r="F17" s="80">
        <f>'SR - Tipo de Renta'!C18</f>
        <v>4326</v>
      </c>
      <c r="G17" s="80">
        <f>'SR - Tipo de Renta'!D18</f>
        <v>4317</v>
      </c>
      <c r="H17" s="80">
        <f>'SR - Tipo de Renta'!E18</f>
        <v>4294</v>
      </c>
      <c r="I17" s="80">
        <f>'SR - Tipo de Renta'!F18</f>
        <v>4285</v>
      </c>
      <c r="J17" s="80">
        <f>'SR - Tipo de Renta'!G18</f>
        <v>4277</v>
      </c>
      <c r="K17" s="80">
        <f>'SR - Tipo de Renta'!H18</f>
        <v>0</v>
      </c>
      <c r="L17" s="80">
        <f>'SR - Tipo de Renta'!I18</f>
        <v>0</v>
      </c>
      <c r="M17" s="80">
        <f>'SR - Tipo de Renta'!J18</f>
        <v>0</v>
      </c>
      <c r="N17" s="80">
        <f>'SR - Tipo de Renta'!K18</f>
        <v>0</v>
      </c>
      <c r="O17" s="80">
        <f>'SR - Tipo de Renta'!L18</f>
        <v>0</v>
      </c>
      <c r="P17" s="80">
        <f>'SR - Tipo de Renta'!M18</f>
        <v>0</v>
      </c>
      <c r="Q17" s="80">
        <f>'SR - Tipo de Renta'!N18</f>
        <v>0</v>
      </c>
    </row>
    <row r="18" spans="1:17" s="80" customFormat="1" x14ac:dyDescent="0.2">
      <c r="A18" s="83">
        <v>2024</v>
      </c>
      <c r="B18" s="83" t="s">
        <v>6</v>
      </c>
      <c r="C18" s="80" t="str">
        <f>'SR - Tipo de Renta'!$A$28</f>
        <v>IVM</v>
      </c>
      <c r="D18" s="83" t="str">
        <f>'SR - Tipo de Renta'!A29</f>
        <v>Femenino</v>
      </c>
      <c r="E18" s="83">
        <f>'SR - Tipo de Renta'!B29</f>
        <v>46092</v>
      </c>
      <c r="F18" s="80">
        <f>'SR - Tipo de Renta'!C29</f>
        <v>46006</v>
      </c>
      <c r="G18" s="80">
        <f>'SR - Tipo de Renta'!D29</f>
        <v>45876</v>
      </c>
      <c r="H18" s="80">
        <f>'SR - Tipo de Renta'!E29</f>
        <v>45703</v>
      </c>
      <c r="I18" s="80">
        <f>'SR - Tipo de Renta'!F29</f>
        <v>45594</v>
      </c>
      <c r="J18" s="80">
        <f>'SR - Tipo de Renta'!G29</f>
        <v>45469</v>
      </c>
      <c r="K18" s="80">
        <f>'SR - Tipo de Renta'!H29</f>
        <v>0</v>
      </c>
      <c r="L18" s="80">
        <f>'SR - Tipo de Renta'!I29</f>
        <v>0</v>
      </c>
      <c r="M18" s="80">
        <f>'SR - Tipo de Renta'!J29</f>
        <v>0</v>
      </c>
      <c r="N18" s="80">
        <f>'SR - Tipo de Renta'!K29</f>
        <v>0</v>
      </c>
      <c r="O18" s="80">
        <f>'SR - Tipo de Renta'!L29</f>
        <v>0</v>
      </c>
      <c r="P18" s="80">
        <f>'SR - Tipo de Renta'!M29</f>
        <v>0</v>
      </c>
      <c r="Q18" s="80">
        <f>'SR - Tipo de Renta'!N29</f>
        <v>0</v>
      </c>
    </row>
    <row r="19" spans="1:17" s="80" customFormat="1" x14ac:dyDescent="0.2">
      <c r="A19" s="83">
        <v>2024</v>
      </c>
      <c r="B19" s="83" t="s">
        <v>6</v>
      </c>
      <c r="C19" s="80" t="str">
        <f>'SR - Tipo de Renta'!$A$28</f>
        <v>IVM</v>
      </c>
      <c r="D19" s="83" t="str">
        <f>'SR - Tipo de Renta'!A30</f>
        <v>Masculino</v>
      </c>
      <c r="E19" s="83">
        <f>'SR - Tipo de Renta'!B30</f>
        <v>22527</v>
      </c>
      <c r="F19" s="80">
        <f>'SR - Tipo de Renta'!C30</f>
        <v>22436</v>
      </c>
      <c r="G19" s="80">
        <f>'SR - Tipo de Renta'!D30</f>
        <v>22286</v>
      </c>
      <c r="H19" s="80">
        <f>'SR - Tipo de Renta'!E30</f>
        <v>22110</v>
      </c>
      <c r="I19" s="80">
        <f>'SR - Tipo de Renta'!F30</f>
        <v>21977</v>
      </c>
      <c r="J19" s="80">
        <f>'SR - Tipo de Renta'!G30</f>
        <v>21817</v>
      </c>
      <c r="K19" s="80">
        <f>'SR - Tipo de Renta'!H30</f>
        <v>0</v>
      </c>
      <c r="L19" s="80">
        <f>'SR - Tipo de Renta'!I30</f>
        <v>0</v>
      </c>
      <c r="M19" s="80">
        <f>'SR - Tipo de Renta'!J30</f>
        <v>0</v>
      </c>
      <c r="N19" s="80">
        <f>'SR - Tipo de Renta'!K30</f>
        <v>0</v>
      </c>
      <c r="O19" s="80">
        <f>'SR - Tipo de Renta'!L30</f>
        <v>0</v>
      </c>
      <c r="P19" s="80">
        <f>'SR - Tipo de Renta'!M30</f>
        <v>0</v>
      </c>
      <c r="Q19" s="80">
        <f>'SR - Tipo de Renta'!N30</f>
        <v>0</v>
      </c>
    </row>
    <row r="20" spans="1:17" s="80" customFormat="1" x14ac:dyDescent="0.2">
      <c r="A20" s="83">
        <v>2024</v>
      </c>
      <c r="B20" s="83" t="s">
        <v>6</v>
      </c>
      <c r="C20" s="83" t="str">
        <f>'SR - Tipo de Renta'!$A$32</f>
        <v>RP</v>
      </c>
      <c r="D20" s="83" t="str">
        <f>'SR - Tipo de Renta'!A33</f>
        <v>Femenino</v>
      </c>
      <c r="E20" s="80">
        <f>'SR - Tipo de Renta'!B33</f>
        <v>4329</v>
      </c>
      <c r="F20" s="80">
        <f>'SR - Tipo de Renta'!C33</f>
        <v>4326</v>
      </c>
      <c r="G20" s="80">
        <f>'SR - Tipo de Renta'!D33</f>
        <v>4317</v>
      </c>
      <c r="H20" s="80">
        <f>'SR - Tipo de Renta'!E33</f>
        <v>4292</v>
      </c>
      <c r="I20" s="80">
        <f>'SR - Tipo de Renta'!F33</f>
        <v>4283</v>
      </c>
      <c r="J20" s="80">
        <f>'SR - Tipo de Renta'!G33</f>
        <v>4273</v>
      </c>
      <c r="K20" s="80">
        <f>'SR - Tipo de Renta'!H33</f>
        <v>0</v>
      </c>
      <c r="L20" s="80">
        <f>'SR - Tipo de Renta'!I33</f>
        <v>0</v>
      </c>
      <c r="M20" s="80">
        <f>'SR - Tipo de Renta'!J33</f>
        <v>0</v>
      </c>
      <c r="N20" s="80">
        <f>'SR - Tipo de Renta'!K33</f>
        <v>0</v>
      </c>
      <c r="O20" s="80">
        <f>'SR - Tipo de Renta'!L33</f>
        <v>0</v>
      </c>
      <c r="P20" s="80">
        <f>'SR - Tipo de Renta'!M33</f>
        <v>0</v>
      </c>
      <c r="Q20" s="80">
        <f>'SR - Tipo de Renta'!N33</f>
        <v>0</v>
      </c>
    </row>
    <row r="21" spans="1:17" s="80" customFormat="1" x14ac:dyDescent="0.2">
      <c r="A21" s="83">
        <v>2024</v>
      </c>
      <c r="B21" s="83" t="s">
        <v>6</v>
      </c>
      <c r="C21" s="83" t="str">
        <f>'SR - Tipo de Renta'!$A$32</f>
        <v>RP</v>
      </c>
      <c r="D21" s="83" t="str">
        <f>'SR - Tipo de Renta'!A34</f>
        <v>Masculino</v>
      </c>
      <c r="E21" s="80">
        <f>'SR - Tipo de Renta'!B34</f>
        <v>2097</v>
      </c>
      <c r="F21" s="80">
        <f>'SR - Tipo de Renta'!C34</f>
        <v>2086</v>
      </c>
      <c r="G21" s="80">
        <f>'SR - Tipo de Renta'!D34</f>
        <v>2078</v>
      </c>
      <c r="H21" s="80">
        <f>'SR - Tipo de Renta'!E34</f>
        <v>2067</v>
      </c>
      <c r="I21" s="80">
        <f>'SR - Tipo de Renta'!F34</f>
        <v>2057</v>
      </c>
      <c r="J21" s="80">
        <f>'SR - Tipo de Renta'!G34</f>
        <v>2048</v>
      </c>
      <c r="K21" s="80">
        <f>'SR - Tipo de Renta'!H34</f>
        <v>0</v>
      </c>
      <c r="L21" s="80">
        <f>'SR - Tipo de Renta'!I34</f>
        <v>0</v>
      </c>
      <c r="M21" s="80">
        <f>'SR - Tipo de Renta'!J34</f>
        <v>0</v>
      </c>
      <c r="N21" s="80">
        <f>'SR - Tipo de Renta'!K34</f>
        <v>0</v>
      </c>
      <c r="O21" s="80">
        <f>'SR - Tipo de Renta'!L34</f>
        <v>0</v>
      </c>
      <c r="P21" s="80">
        <f>'SR - Tipo de Renta'!M34</f>
        <v>0</v>
      </c>
      <c r="Q21" s="80">
        <f>'SR - Tipo de Renta'!N34</f>
        <v>0</v>
      </c>
    </row>
    <row r="22" spans="1:17" x14ac:dyDescent="0.2">
      <c r="A22" s="83">
        <v>2024</v>
      </c>
      <c r="B22" s="83" t="s">
        <v>166</v>
      </c>
      <c r="C22" t="str">
        <f>'SR - Clase de Renta'!$A$12</f>
        <v>IVM</v>
      </c>
      <c r="D22" t="str">
        <f>'SR - Clase de Renta'!A13</f>
        <v>HERMANOS</v>
      </c>
      <c r="E22">
        <f>'SR - Clase de Renta'!B13</f>
        <v>1</v>
      </c>
      <c r="F22">
        <f>'SR - Clase de Renta'!C13</f>
        <v>1</v>
      </c>
      <c r="G22">
        <f>'SR - Clase de Renta'!D13</f>
        <v>1</v>
      </c>
      <c r="H22">
        <f>'SR - Clase de Renta'!E13</f>
        <v>1</v>
      </c>
      <c r="I22">
        <f>'SR - Clase de Renta'!F13</f>
        <v>1</v>
      </c>
      <c r="J22">
        <f>'SR - Clase de Renta'!G13</f>
        <v>1</v>
      </c>
      <c r="K22">
        <f>'SR - Clase de Renta'!H13</f>
        <v>0</v>
      </c>
      <c r="L22">
        <f>'SR - Clase de Renta'!I13</f>
        <v>0</v>
      </c>
      <c r="M22">
        <f>'SR - Clase de Renta'!J13</f>
        <v>0</v>
      </c>
      <c r="N22">
        <f>'SR - Clase de Renta'!K13</f>
        <v>0</v>
      </c>
      <c r="O22">
        <f>'SR - Clase de Renta'!L13</f>
        <v>0</v>
      </c>
      <c r="P22">
        <f>'SR - Clase de Renta'!M13</f>
        <v>0</v>
      </c>
      <c r="Q22">
        <f>'SR - Clase de Renta'!N13</f>
        <v>0</v>
      </c>
    </row>
    <row r="23" spans="1:17" x14ac:dyDescent="0.2">
      <c r="A23" s="83">
        <v>2024</v>
      </c>
      <c r="B23" s="83" t="s">
        <v>166</v>
      </c>
      <c r="C23" t="str">
        <f>'SR - Clase de Renta'!$A$12</f>
        <v>IVM</v>
      </c>
      <c r="D23" t="str">
        <f>'SR - Clase de Renta'!A14</f>
        <v>INVALIDEZ</v>
      </c>
      <c r="E23">
        <f>'SR - Clase de Renta'!B14</f>
        <v>1097</v>
      </c>
      <c r="F23">
        <f>'SR - Clase de Renta'!C14</f>
        <v>1096</v>
      </c>
      <c r="G23">
        <f>'SR - Clase de Renta'!D14</f>
        <v>1091</v>
      </c>
      <c r="H23">
        <f>'SR - Clase de Renta'!E14</f>
        <v>1083</v>
      </c>
      <c r="I23">
        <f>'SR - Clase de Renta'!F14</f>
        <v>1077</v>
      </c>
      <c r="J23">
        <f>'SR - Clase de Renta'!G14</f>
        <v>1072</v>
      </c>
      <c r="K23">
        <f>'SR - Clase de Renta'!H14</f>
        <v>0</v>
      </c>
      <c r="L23">
        <f>'SR - Clase de Renta'!I14</f>
        <v>0</v>
      </c>
      <c r="M23">
        <f>'SR - Clase de Renta'!J14</f>
        <v>0</v>
      </c>
      <c r="N23">
        <f>'SR - Clase de Renta'!K14</f>
        <v>0</v>
      </c>
      <c r="O23">
        <f>'SR - Clase de Renta'!L14</f>
        <v>0</v>
      </c>
      <c r="P23">
        <f>'SR - Clase de Renta'!M14</f>
        <v>0</v>
      </c>
      <c r="Q23">
        <f>'SR - Clase de Renta'!N14</f>
        <v>0</v>
      </c>
    </row>
    <row r="24" spans="1:17" x14ac:dyDescent="0.2">
      <c r="A24" s="83">
        <v>2024</v>
      </c>
      <c r="B24" s="83" t="s">
        <v>166</v>
      </c>
      <c r="C24" t="str">
        <f>'SR - Clase de Renta'!$A$12</f>
        <v>IVM</v>
      </c>
      <c r="D24" t="str">
        <f>'SR - Clase de Renta'!A15</f>
        <v>MADRE</v>
      </c>
      <c r="E24">
        <f>'SR - Clase de Renta'!B15</f>
        <v>0</v>
      </c>
      <c r="F24">
        <f>'SR - Clase de Renta'!C15</f>
        <v>0</v>
      </c>
      <c r="G24">
        <f>'SR - Clase de Renta'!D15</f>
        <v>0</v>
      </c>
      <c r="H24">
        <f>'SR - Clase de Renta'!E15</f>
        <v>0</v>
      </c>
      <c r="I24">
        <f>'SR - Clase de Renta'!F15</f>
        <v>0</v>
      </c>
      <c r="J24">
        <f>'SR - Clase de Renta'!G15</f>
        <v>0</v>
      </c>
      <c r="K24">
        <f>'SR - Clase de Renta'!H15</f>
        <v>0</v>
      </c>
      <c r="L24">
        <f>'SR - Clase de Renta'!I15</f>
        <v>0</v>
      </c>
      <c r="M24">
        <f>'SR - Clase de Renta'!J15</f>
        <v>0</v>
      </c>
      <c r="N24">
        <f>'SR - Clase de Renta'!K15</f>
        <v>0</v>
      </c>
      <c r="O24">
        <f>'SR - Clase de Renta'!L15</f>
        <v>0</v>
      </c>
      <c r="P24">
        <f>'SR - Clase de Renta'!M15</f>
        <v>0</v>
      </c>
      <c r="Q24">
        <f>'SR - Clase de Renta'!N15</f>
        <v>0</v>
      </c>
    </row>
    <row r="25" spans="1:17" x14ac:dyDescent="0.2">
      <c r="A25" s="83">
        <v>2024</v>
      </c>
      <c r="B25" s="83" t="s">
        <v>166</v>
      </c>
      <c r="C25" t="str">
        <f>'SR - Clase de Renta'!$A$12</f>
        <v>IVM</v>
      </c>
      <c r="D25" t="str">
        <f>'SR - Clase de Renta'!A16</f>
        <v>ORFANDAD</v>
      </c>
      <c r="E25">
        <f>'SR - Clase de Renta'!B16</f>
        <v>121</v>
      </c>
      <c r="F25">
        <f>'SR - Clase de Renta'!C16</f>
        <v>126</v>
      </c>
      <c r="G25">
        <f>'SR - Clase de Renta'!D16</f>
        <v>124</v>
      </c>
      <c r="H25">
        <f>'SR - Clase de Renta'!E16</f>
        <v>123</v>
      </c>
      <c r="I25">
        <f>'SR - Clase de Renta'!F16</f>
        <v>123</v>
      </c>
      <c r="J25">
        <f>'SR - Clase de Renta'!G16</f>
        <v>124</v>
      </c>
      <c r="K25">
        <f>'SR - Clase de Renta'!H16</f>
        <v>0</v>
      </c>
      <c r="L25">
        <f>'SR - Clase de Renta'!I16</f>
        <v>0</v>
      </c>
      <c r="M25">
        <f>'SR - Clase de Renta'!J16</f>
        <v>0</v>
      </c>
      <c r="N25">
        <f>'SR - Clase de Renta'!K16</f>
        <v>0</v>
      </c>
      <c r="O25">
        <f>'SR - Clase de Renta'!L16</f>
        <v>0</v>
      </c>
      <c r="P25">
        <f>'SR - Clase de Renta'!M16</f>
        <v>0</v>
      </c>
      <c r="Q25">
        <f>'SR - Clase de Renta'!N16</f>
        <v>0</v>
      </c>
    </row>
    <row r="26" spans="1:17" x14ac:dyDescent="0.2">
      <c r="A26" s="83">
        <v>2024</v>
      </c>
      <c r="B26" s="83" t="s">
        <v>166</v>
      </c>
      <c r="C26" t="str">
        <f>'SR - Clase de Renta'!$A$12</f>
        <v>IVM</v>
      </c>
      <c r="D26" t="str">
        <f>'SR - Clase de Renta'!A17</f>
        <v>ORFANDAD DOBLE</v>
      </c>
      <c r="E26">
        <f>'SR - Clase de Renta'!B17</f>
        <v>335</v>
      </c>
      <c r="F26">
        <f>'SR - Clase de Renta'!C17</f>
        <v>336</v>
      </c>
      <c r="G26">
        <f>'SR - Clase de Renta'!D17</f>
        <v>338</v>
      </c>
      <c r="H26">
        <f>'SR - Clase de Renta'!E17</f>
        <v>339</v>
      </c>
      <c r="I26">
        <f>'SR - Clase de Renta'!F17</f>
        <v>339</v>
      </c>
      <c r="J26">
        <f>'SR - Clase de Renta'!G17</f>
        <v>339</v>
      </c>
      <c r="K26">
        <f>'SR - Clase de Renta'!H17</f>
        <v>0</v>
      </c>
      <c r="L26">
        <f>'SR - Clase de Renta'!I17</f>
        <v>0</v>
      </c>
      <c r="M26">
        <f>'SR - Clase de Renta'!J17</f>
        <v>0</v>
      </c>
      <c r="N26">
        <f>'SR - Clase de Renta'!K17</f>
        <v>0</v>
      </c>
      <c r="O26">
        <f>'SR - Clase de Renta'!L17</f>
        <v>0</v>
      </c>
      <c r="P26">
        <f>'SR - Clase de Renta'!M17</f>
        <v>0</v>
      </c>
      <c r="Q26">
        <f>'SR - Clase de Renta'!N17</f>
        <v>0</v>
      </c>
    </row>
    <row r="27" spans="1:17" x14ac:dyDescent="0.2">
      <c r="A27" s="83">
        <v>2024</v>
      </c>
      <c r="B27" s="83" t="s">
        <v>166</v>
      </c>
      <c r="C27" t="str">
        <f>'SR - Clase de Renta'!$A$12</f>
        <v>IVM</v>
      </c>
      <c r="D27" t="str">
        <f>'SR - Clase de Renta'!A18</f>
        <v>PADRE</v>
      </c>
      <c r="E27">
        <f>'SR - Clase de Renta'!B18</f>
        <v>3</v>
      </c>
      <c r="F27">
        <f>'SR - Clase de Renta'!C18</f>
        <v>3</v>
      </c>
      <c r="G27">
        <f>'SR - Clase de Renta'!D18</f>
        <v>3</v>
      </c>
      <c r="H27">
        <f>'SR - Clase de Renta'!E18</f>
        <v>3</v>
      </c>
      <c r="I27">
        <f>'SR - Clase de Renta'!F18</f>
        <v>3</v>
      </c>
      <c r="J27">
        <f>'SR - Clase de Renta'!G18</f>
        <v>3</v>
      </c>
      <c r="K27">
        <f>'SR - Clase de Renta'!H18</f>
        <v>0</v>
      </c>
      <c r="L27">
        <f>'SR - Clase de Renta'!I18</f>
        <v>0</v>
      </c>
      <c r="M27">
        <f>'SR - Clase de Renta'!J18</f>
        <v>0</v>
      </c>
      <c r="N27">
        <f>'SR - Clase de Renta'!K18</f>
        <v>0</v>
      </c>
      <c r="O27">
        <f>'SR - Clase de Renta'!L18</f>
        <v>0</v>
      </c>
      <c r="P27">
        <f>'SR - Clase de Renta'!M18</f>
        <v>0</v>
      </c>
      <c r="Q27">
        <f>'SR - Clase de Renta'!N18</f>
        <v>0</v>
      </c>
    </row>
    <row r="28" spans="1:17" x14ac:dyDescent="0.2">
      <c r="A28" s="83">
        <v>2024</v>
      </c>
      <c r="B28" s="83" t="s">
        <v>166</v>
      </c>
      <c r="C28" t="str">
        <f>'SR - Clase de Renta'!$A$12</f>
        <v>IVM</v>
      </c>
      <c r="D28" t="str">
        <f>'SR - Clase de Renta'!A19</f>
        <v>VEJEZ</v>
      </c>
      <c r="E28">
        <f>'SR - Clase de Renta'!B19</f>
        <v>39077</v>
      </c>
      <c r="F28">
        <f>'SR - Clase de Renta'!C19</f>
        <v>38942</v>
      </c>
      <c r="G28">
        <f>'SR - Clase de Renta'!D19</f>
        <v>38723</v>
      </c>
      <c r="H28">
        <f>'SR - Clase de Renta'!E19</f>
        <v>38475</v>
      </c>
      <c r="I28">
        <f>'SR - Clase de Renta'!F19</f>
        <v>38284</v>
      </c>
      <c r="J28">
        <f>'SR - Clase de Renta'!G19</f>
        <v>38072</v>
      </c>
      <c r="K28">
        <f>'SR - Clase de Renta'!H19</f>
        <v>0</v>
      </c>
      <c r="L28">
        <f>'SR - Clase de Renta'!I19</f>
        <v>0</v>
      </c>
      <c r="M28">
        <f>'SR - Clase de Renta'!J19</f>
        <v>0</v>
      </c>
      <c r="N28">
        <f>'SR - Clase de Renta'!K19</f>
        <v>0</v>
      </c>
      <c r="O28">
        <f>'SR - Clase de Renta'!L19</f>
        <v>0</v>
      </c>
      <c r="P28">
        <f>'SR - Clase de Renta'!M19</f>
        <v>0</v>
      </c>
      <c r="Q28">
        <f>'SR - Clase de Renta'!N19</f>
        <v>0</v>
      </c>
    </row>
    <row r="29" spans="1:17" x14ac:dyDescent="0.2">
      <c r="A29" s="83">
        <v>2024</v>
      </c>
      <c r="B29" s="83" t="s">
        <v>166</v>
      </c>
      <c r="C29" t="str">
        <f>'SR - Clase de Renta'!$A$12</f>
        <v>IVM</v>
      </c>
      <c r="D29" t="str">
        <f>'SR - Clase de Renta'!A20</f>
        <v>VIUDEDAD</v>
      </c>
      <c r="E29">
        <f>'SR - Clase de Renta'!B20</f>
        <v>27985</v>
      </c>
      <c r="F29">
        <f>'SR - Clase de Renta'!C20</f>
        <v>27938</v>
      </c>
      <c r="G29">
        <f>'SR - Clase de Renta'!D20</f>
        <v>27882</v>
      </c>
      <c r="H29">
        <f>'SR - Clase de Renta'!E20</f>
        <v>27789</v>
      </c>
      <c r="I29">
        <f>'SR - Clase de Renta'!F20</f>
        <v>27744</v>
      </c>
      <c r="J29">
        <f>'SR - Clase de Renta'!G20</f>
        <v>27675</v>
      </c>
      <c r="K29">
        <f>'SR - Clase de Renta'!H20</f>
        <v>0</v>
      </c>
      <c r="L29">
        <f>'SR - Clase de Renta'!I20</f>
        <v>0</v>
      </c>
      <c r="M29">
        <f>'SR - Clase de Renta'!J20</f>
        <v>0</v>
      </c>
      <c r="N29">
        <f>'SR - Clase de Renta'!K20</f>
        <v>0</v>
      </c>
      <c r="O29">
        <f>'SR - Clase de Renta'!L20</f>
        <v>0</v>
      </c>
      <c r="P29">
        <f>'SR - Clase de Renta'!M20</f>
        <v>0</v>
      </c>
      <c r="Q29">
        <f>'SR - Clase de Renta'!N20</f>
        <v>0</v>
      </c>
    </row>
    <row r="30" spans="1:17" x14ac:dyDescent="0.2">
      <c r="A30" s="83">
        <v>2024</v>
      </c>
      <c r="B30" s="83" t="s">
        <v>166</v>
      </c>
      <c r="C30" t="str">
        <f>'SR - Clase de Renta'!$A$22</f>
        <v>RP</v>
      </c>
      <c r="D30" t="str">
        <f>'SR - Clase de Renta'!A23</f>
        <v>INC.PARCIAL PERMANEN</v>
      </c>
      <c r="E30">
        <f>'SR - Clase de Renta'!B23</f>
        <v>1982</v>
      </c>
      <c r="F30">
        <f>'SR - Clase de Renta'!C23</f>
        <v>1970</v>
      </c>
      <c r="G30">
        <f>'SR - Clase de Renta'!D23</f>
        <v>1962</v>
      </c>
      <c r="H30">
        <f>'SR - Clase de Renta'!E23</f>
        <v>1950</v>
      </c>
      <c r="I30">
        <f>'SR - Clase de Renta'!F23</f>
        <v>1940</v>
      </c>
      <c r="J30">
        <f>'SR - Clase de Renta'!G23</f>
        <v>1929</v>
      </c>
      <c r="K30">
        <f>'SR - Clase de Renta'!H23</f>
        <v>0</v>
      </c>
      <c r="L30">
        <f>'SR - Clase de Renta'!I23</f>
        <v>0</v>
      </c>
      <c r="M30">
        <f>'SR - Clase de Renta'!J23</f>
        <v>0</v>
      </c>
      <c r="N30">
        <f>'SR - Clase de Renta'!K23</f>
        <v>0</v>
      </c>
      <c r="O30">
        <f>'SR - Clase de Renta'!L23</f>
        <v>0</v>
      </c>
      <c r="P30">
        <f>'SR - Clase de Renta'!M23</f>
        <v>0</v>
      </c>
      <c r="Q30">
        <f>'SR - Clase de Renta'!N23</f>
        <v>0</v>
      </c>
    </row>
    <row r="31" spans="1:17" x14ac:dyDescent="0.2">
      <c r="A31" s="83">
        <v>2024</v>
      </c>
      <c r="B31" s="83" t="s">
        <v>166</v>
      </c>
      <c r="C31" t="str">
        <f>'SR - Clase de Renta'!$A$22</f>
        <v>RP</v>
      </c>
      <c r="D31" t="str">
        <f>'SR - Clase de Renta'!A24</f>
        <v>INC.TOTAL PERMANENTE</v>
      </c>
      <c r="E31">
        <f>'SR - Clase de Renta'!B24</f>
        <v>117</v>
      </c>
      <c r="F31">
        <f>'SR - Clase de Renta'!C24</f>
        <v>116</v>
      </c>
      <c r="G31">
        <f>'SR - Clase de Renta'!D24</f>
        <v>116</v>
      </c>
      <c r="H31">
        <f>'SR - Clase de Renta'!E24</f>
        <v>115</v>
      </c>
      <c r="I31">
        <f>'SR - Clase de Renta'!F24</f>
        <v>115</v>
      </c>
      <c r="J31">
        <f>'SR - Clase de Renta'!G24</f>
        <v>115</v>
      </c>
      <c r="K31">
        <f>'SR - Clase de Renta'!H24</f>
        <v>0</v>
      </c>
      <c r="L31">
        <f>'SR - Clase de Renta'!I24</f>
        <v>0</v>
      </c>
      <c r="M31">
        <f>'SR - Clase de Renta'!J24</f>
        <v>0</v>
      </c>
      <c r="N31">
        <f>'SR - Clase de Renta'!K24</f>
        <v>0</v>
      </c>
      <c r="O31">
        <f>'SR - Clase de Renta'!L24</f>
        <v>0</v>
      </c>
      <c r="P31">
        <f>'SR - Clase de Renta'!M24</f>
        <v>0</v>
      </c>
      <c r="Q31">
        <f>'SR - Clase de Renta'!N24</f>
        <v>0</v>
      </c>
    </row>
    <row r="32" spans="1:17" x14ac:dyDescent="0.2">
      <c r="A32" s="83">
        <v>2024</v>
      </c>
      <c r="B32" s="83" t="s">
        <v>166</v>
      </c>
      <c r="C32" t="str">
        <f>'SR - Clase de Renta'!$A$22</f>
        <v>RP</v>
      </c>
      <c r="D32" t="str">
        <f>'SR - Clase de Renta'!A25</f>
        <v>MADRE</v>
      </c>
      <c r="E32">
        <f>'SR - Clase de Renta'!B25</f>
        <v>0</v>
      </c>
      <c r="F32">
        <f>'SR - Clase de Renta'!C25</f>
        <v>0</v>
      </c>
      <c r="G32">
        <f>'SR - Clase de Renta'!D25</f>
        <v>0</v>
      </c>
      <c r="H32">
        <f>'SR - Clase de Renta'!E25</f>
        <v>0</v>
      </c>
      <c r="I32">
        <f>'SR - Clase de Renta'!F25</f>
        <v>0</v>
      </c>
      <c r="J32">
        <f>'SR - Clase de Renta'!G25</f>
        <v>0</v>
      </c>
      <c r="K32">
        <f>'SR - Clase de Renta'!H25</f>
        <v>0</v>
      </c>
      <c r="L32">
        <f>'SR - Clase de Renta'!I25</f>
        <v>0</v>
      </c>
      <c r="M32">
        <f>'SR - Clase de Renta'!J25</f>
        <v>0</v>
      </c>
      <c r="N32">
        <f>'SR - Clase de Renta'!K25</f>
        <v>0</v>
      </c>
      <c r="O32">
        <f>'SR - Clase de Renta'!L25</f>
        <v>0</v>
      </c>
      <c r="P32">
        <f>'SR - Clase de Renta'!M25</f>
        <v>0</v>
      </c>
      <c r="Q32">
        <f>'SR - Clase de Renta'!N25</f>
        <v>0</v>
      </c>
    </row>
    <row r="33" spans="1:17" x14ac:dyDescent="0.2">
      <c r="A33" s="83">
        <v>2024</v>
      </c>
      <c r="B33" s="83" t="s">
        <v>166</v>
      </c>
      <c r="C33" t="str">
        <f>'SR - Clase de Renta'!$A$22</f>
        <v>RP</v>
      </c>
      <c r="D33" t="str">
        <f>'SR - Clase de Renta'!A26</f>
        <v>ORFANDAD</v>
      </c>
      <c r="E33">
        <f>'SR - Clase de Renta'!B26</f>
        <v>21</v>
      </c>
      <c r="F33">
        <f>'SR - Clase de Renta'!C26</f>
        <v>22</v>
      </c>
      <c r="G33">
        <f>'SR - Clase de Renta'!D26</f>
        <v>22</v>
      </c>
      <c r="H33">
        <f>'SR - Clase de Renta'!E26</f>
        <v>23</v>
      </c>
      <c r="I33">
        <f>'SR - Clase de Renta'!F26</f>
        <v>23</v>
      </c>
      <c r="J33">
        <f>'SR - Clase de Renta'!G26</f>
        <v>23</v>
      </c>
      <c r="K33">
        <f>'SR - Clase de Renta'!H26</f>
        <v>0</v>
      </c>
      <c r="L33">
        <f>'SR - Clase de Renta'!I26</f>
        <v>0</v>
      </c>
      <c r="M33">
        <f>'SR - Clase de Renta'!J26</f>
        <v>0</v>
      </c>
      <c r="N33">
        <f>'SR - Clase de Renta'!K26</f>
        <v>0</v>
      </c>
      <c r="O33">
        <f>'SR - Clase de Renta'!L26</f>
        <v>0</v>
      </c>
      <c r="P33">
        <f>'SR - Clase de Renta'!M26</f>
        <v>0</v>
      </c>
      <c r="Q33">
        <f>'SR - Clase de Renta'!N26</f>
        <v>0</v>
      </c>
    </row>
    <row r="34" spans="1:17" x14ac:dyDescent="0.2">
      <c r="A34" s="83">
        <v>2024</v>
      </c>
      <c r="B34" s="83" t="s">
        <v>166</v>
      </c>
      <c r="C34" t="str">
        <f>'SR - Clase de Renta'!$A$22</f>
        <v>RP</v>
      </c>
      <c r="D34" t="str">
        <f>'SR - Clase de Renta'!A27</f>
        <v>ORFANDAD DOBLE</v>
      </c>
      <c r="E34">
        <f>'SR - Clase de Renta'!B27</f>
        <v>79</v>
      </c>
      <c r="F34">
        <f>'SR - Clase de Renta'!C27</f>
        <v>79</v>
      </c>
      <c r="G34">
        <f>'SR - Clase de Renta'!D27</f>
        <v>79</v>
      </c>
      <c r="H34">
        <f>'SR - Clase de Renta'!E27</f>
        <v>78</v>
      </c>
      <c r="I34">
        <f>'SR - Clase de Renta'!F27</f>
        <v>78</v>
      </c>
      <c r="J34">
        <f>'SR - Clase de Renta'!G27</f>
        <v>78</v>
      </c>
      <c r="K34">
        <f>'SR - Clase de Renta'!H27</f>
        <v>0</v>
      </c>
      <c r="L34">
        <f>'SR - Clase de Renta'!I27</f>
        <v>0</v>
      </c>
      <c r="M34">
        <f>'SR - Clase de Renta'!J27</f>
        <v>0</v>
      </c>
      <c r="N34">
        <f>'SR - Clase de Renta'!K27</f>
        <v>0</v>
      </c>
      <c r="O34">
        <f>'SR - Clase de Renta'!L27</f>
        <v>0</v>
      </c>
      <c r="P34">
        <f>'SR - Clase de Renta'!M27</f>
        <v>0</v>
      </c>
      <c r="Q34">
        <f>'SR - Clase de Renta'!N27</f>
        <v>0</v>
      </c>
    </row>
    <row r="35" spans="1:17" x14ac:dyDescent="0.2">
      <c r="A35" s="83">
        <v>2024</v>
      </c>
      <c r="B35" s="83" t="s">
        <v>166</v>
      </c>
      <c r="C35" t="str">
        <f>'SR - Clase de Renta'!$A$22</f>
        <v>RP</v>
      </c>
      <c r="D35" t="str">
        <f>'SR - Clase de Renta'!A28</f>
        <v>PADRE</v>
      </c>
      <c r="E35">
        <f>'SR - Clase de Renta'!B28</f>
        <v>1</v>
      </c>
      <c r="F35">
        <f>'SR - Clase de Renta'!C28</f>
        <v>1</v>
      </c>
      <c r="G35">
        <f>'SR - Clase de Renta'!D28</f>
        <v>1</v>
      </c>
      <c r="H35">
        <f>'SR - Clase de Renta'!E28</f>
        <v>1</v>
      </c>
      <c r="I35">
        <f>'SR - Clase de Renta'!F28</f>
        <v>1</v>
      </c>
      <c r="J35">
        <f>'SR - Clase de Renta'!G28</f>
        <v>1</v>
      </c>
      <c r="K35">
        <f>'SR - Clase de Renta'!H28</f>
        <v>0</v>
      </c>
      <c r="L35">
        <f>'SR - Clase de Renta'!I28</f>
        <v>0</v>
      </c>
      <c r="M35">
        <f>'SR - Clase de Renta'!J28</f>
        <v>0</v>
      </c>
      <c r="N35">
        <f>'SR - Clase de Renta'!K28</f>
        <v>0</v>
      </c>
      <c r="O35">
        <f>'SR - Clase de Renta'!L28</f>
        <v>0</v>
      </c>
      <c r="P35">
        <f>'SR - Clase de Renta'!M28</f>
        <v>0</v>
      </c>
      <c r="Q35">
        <f>'SR - Clase de Renta'!N28</f>
        <v>0</v>
      </c>
    </row>
    <row r="36" spans="1:17" x14ac:dyDescent="0.2">
      <c r="A36" s="83">
        <v>2024</v>
      </c>
      <c r="B36" s="83" t="s">
        <v>166</v>
      </c>
      <c r="C36" t="str">
        <f>'SR - Clase de Renta'!$A$22</f>
        <v>RP</v>
      </c>
      <c r="D36" t="str">
        <f>'SR - Clase de Renta'!A29</f>
        <v>VIUDEDAD</v>
      </c>
      <c r="E36">
        <f>'SR - Clase de Renta'!B29</f>
        <v>4226</v>
      </c>
      <c r="F36">
        <f>'SR - Clase de Renta'!C29</f>
        <v>4224</v>
      </c>
      <c r="G36">
        <f>'SR - Clase de Renta'!D29</f>
        <v>4215</v>
      </c>
      <c r="H36">
        <f>'SR - Clase de Renta'!E29</f>
        <v>4192</v>
      </c>
      <c r="I36">
        <f>'SR - Clase de Renta'!F29</f>
        <v>4183</v>
      </c>
      <c r="J36">
        <f>'SR - Clase de Renta'!G29</f>
        <v>4175</v>
      </c>
      <c r="K36">
        <f>'SR - Clase de Renta'!H29</f>
        <v>0</v>
      </c>
      <c r="L36">
        <f>'SR - Clase de Renta'!I29</f>
        <v>0</v>
      </c>
      <c r="M36">
        <f>'SR - Clase de Renta'!J29</f>
        <v>0</v>
      </c>
      <c r="N36">
        <f>'SR - Clase de Renta'!K29</f>
        <v>0</v>
      </c>
      <c r="O36">
        <f>'SR - Clase de Renta'!L29</f>
        <v>0</v>
      </c>
      <c r="P36">
        <f>'SR - Clase de Renta'!M29</f>
        <v>0</v>
      </c>
      <c r="Q36">
        <f>'SR - Clase de Renta'!N29</f>
        <v>0</v>
      </c>
    </row>
    <row r="37" spans="1:17" x14ac:dyDescent="0.2">
      <c r="A37" s="83">
        <v>2024</v>
      </c>
      <c r="B37" s="83" t="s">
        <v>166</v>
      </c>
      <c r="C37" t="str">
        <f>'SR - Clase de Renta'!$A$38</f>
        <v>EDAD PROMEDIO IVM</v>
      </c>
      <c r="D37" t="str">
        <f>'SR - Clase de Renta'!A39</f>
        <v>HERMANOS</v>
      </c>
      <c r="E37">
        <f>'SR - Clase de Renta'!B39</f>
        <v>89</v>
      </c>
      <c r="F37">
        <f>'SR - Clase de Renta'!C39</f>
        <v>89</v>
      </c>
      <c r="G37">
        <f>'SR - Clase de Renta'!D39</f>
        <v>89</v>
      </c>
      <c r="H37">
        <f>'SR - Clase de Renta'!E39</f>
        <v>89</v>
      </c>
      <c r="I37">
        <f>'SR - Clase de Renta'!F39</f>
        <v>89</v>
      </c>
      <c r="J37">
        <f>'SR - Clase de Renta'!G39</f>
        <v>89</v>
      </c>
      <c r="K37">
        <f>'SR - Clase de Renta'!H39</f>
        <v>0</v>
      </c>
      <c r="L37">
        <f>'SR - Clase de Renta'!I39</f>
        <v>0</v>
      </c>
      <c r="M37">
        <f>'SR - Clase de Renta'!J39</f>
        <v>0</v>
      </c>
      <c r="N37">
        <f>'SR - Clase de Renta'!K39</f>
        <v>0</v>
      </c>
      <c r="O37">
        <f>'SR - Clase de Renta'!L39</f>
        <v>0</v>
      </c>
      <c r="P37">
        <f>'SR - Clase de Renta'!M39</f>
        <v>0</v>
      </c>
      <c r="Q37">
        <f>'SR - Clase de Renta'!N39</f>
        <v>0</v>
      </c>
    </row>
    <row r="38" spans="1:17" x14ac:dyDescent="0.2">
      <c r="A38" s="83">
        <v>2024</v>
      </c>
      <c r="B38" s="83" t="s">
        <v>166</v>
      </c>
      <c r="C38" t="str">
        <f>'SR - Clase de Renta'!$A$38</f>
        <v>EDAD PROMEDIO IVM</v>
      </c>
      <c r="D38" t="str">
        <f>'SR - Clase de Renta'!A40</f>
        <v>INVALIDEZ</v>
      </c>
      <c r="E38">
        <f>'SR - Clase de Renta'!B40</f>
        <v>74</v>
      </c>
      <c r="F38">
        <f>'SR - Clase de Renta'!C40</f>
        <v>74</v>
      </c>
      <c r="G38">
        <f>'SR - Clase de Renta'!D40</f>
        <v>74</v>
      </c>
      <c r="H38">
        <f>'SR - Clase de Renta'!E40</f>
        <v>74</v>
      </c>
      <c r="I38">
        <f>'SR - Clase de Renta'!F40</f>
        <v>74</v>
      </c>
      <c r="J38">
        <f>'SR - Clase de Renta'!G40</f>
        <v>74</v>
      </c>
      <c r="K38">
        <f>'SR - Clase de Renta'!H40</f>
        <v>0</v>
      </c>
      <c r="L38">
        <f>'SR - Clase de Renta'!I40</f>
        <v>0</v>
      </c>
      <c r="M38">
        <f>'SR - Clase de Renta'!J40</f>
        <v>0</v>
      </c>
      <c r="N38">
        <f>'SR - Clase de Renta'!K40</f>
        <v>0</v>
      </c>
      <c r="O38">
        <f>'SR - Clase de Renta'!L40</f>
        <v>0</v>
      </c>
      <c r="P38">
        <f>'SR - Clase de Renta'!M40</f>
        <v>0</v>
      </c>
      <c r="Q38">
        <f>'SR - Clase de Renta'!N40</f>
        <v>0</v>
      </c>
    </row>
    <row r="39" spans="1:17" x14ac:dyDescent="0.2">
      <c r="A39" s="83">
        <v>2024</v>
      </c>
      <c r="B39" s="83" t="s">
        <v>166</v>
      </c>
      <c r="C39" t="str">
        <f>'SR - Clase de Renta'!$A$38</f>
        <v>EDAD PROMEDIO IVM</v>
      </c>
      <c r="D39" t="str">
        <f>'SR - Clase de Renta'!A41</f>
        <v>MADRE</v>
      </c>
      <c r="E39">
        <f>'SR - Clase de Renta'!B41</f>
        <v>0</v>
      </c>
      <c r="F39">
        <f>'SR - Clase de Renta'!C41</f>
        <v>0</v>
      </c>
      <c r="G39">
        <f>'SR - Clase de Renta'!D41</f>
        <v>0</v>
      </c>
      <c r="H39">
        <f>'SR - Clase de Renta'!E41</f>
        <v>0</v>
      </c>
      <c r="I39">
        <f>'SR - Clase de Renta'!F41</f>
        <v>0</v>
      </c>
      <c r="J39">
        <f>'SR - Clase de Renta'!G41</f>
        <v>0</v>
      </c>
      <c r="K39">
        <f>'SR - Clase de Renta'!H41</f>
        <v>0</v>
      </c>
      <c r="L39">
        <f>'SR - Clase de Renta'!I41</f>
        <v>0</v>
      </c>
      <c r="M39">
        <f>'SR - Clase de Renta'!J41</f>
        <v>0</v>
      </c>
      <c r="N39">
        <f>'SR - Clase de Renta'!K41</f>
        <v>0</v>
      </c>
      <c r="O39">
        <f>'SR - Clase de Renta'!L41</f>
        <v>0</v>
      </c>
      <c r="P39">
        <f>'SR - Clase de Renta'!M41</f>
        <v>0</v>
      </c>
      <c r="Q39">
        <f>'SR - Clase de Renta'!N41</f>
        <v>0</v>
      </c>
    </row>
    <row r="40" spans="1:17" x14ac:dyDescent="0.2">
      <c r="A40" s="83">
        <v>2024</v>
      </c>
      <c r="B40" s="83" t="s">
        <v>166</v>
      </c>
      <c r="C40" t="str">
        <f>'SR - Clase de Renta'!$A$38</f>
        <v>EDAD PROMEDIO IVM</v>
      </c>
      <c r="D40" t="str">
        <f>'SR - Clase de Renta'!A42</f>
        <v>ORFANDAD</v>
      </c>
      <c r="E40">
        <f>'SR - Clase de Renta'!B42</f>
        <v>38</v>
      </c>
      <c r="F40">
        <f>'SR - Clase de Renta'!C42</f>
        <v>37</v>
      </c>
      <c r="G40">
        <f>'SR - Clase de Renta'!D42</f>
        <v>38</v>
      </c>
      <c r="H40">
        <f>'SR - Clase de Renta'!E42</f>
        <v>38</v>
      </c>
      <c r="I40">
        <f>'SR - Clase de Renta'!F42</f>
        <v>38</v>
      </c>
      <c r="J40">
        <f>'SR - Clase de Renta'!G42</f>
        <v>38</v>
      </c>
      <c r="K40">
        <f>'SR - Clase de Renta'!H42</f>
        <v>0</v>
      </c>
      <c r="L40">
        <f>'SR - Clase de Renta'!I42</f>
        <v>0</v>
      </c>
      <c r="M40">
        <f>'SR - Clase de Renta'!J42</f>
        <v>0</v>
      </c>
      <c r="N40">
        <f>'SR - Clase de Renta'!K42</f>
        <v>0</v>
      </c>
      <c r="O40">
        <f>'SR - Clase de Renta'!L42</f>
        <v>0</v>
      </c>
      <c r="P40">
        <f>'SR - Clase de Renta'!M42</f>
        <v>0</v>
      </c>
      <c r="Q40">
        <f>'SR - Clase de Renta'!N42</f>
        <v>0</v>
      </c>
    </row>
    <row r="41" spans="1:17" x14ac:dyDescent="0.2">
      <c r="A41" s="83">
        <v>2024</v>
      </c>
      <c r="B41" s="83" t="s">
        <v>166</v>
      </c>
      <c r="C41" t="str">
        <f>'SR - Clase de Renta'!$A$38</f>
        <v>EDAD PROMEDIO IVM</v>
      </c>
      <c r="D41" t="str">
        <f>'SR - Clase de Renta'!A43</f>
        <v>ORFANDAD DOBLE</v>
      </c>
      <c r="E41">
        <f>'SR - Clase de Renta'!B43</f>
        <v>48</v>
      </c>
      <c r="F41">
        <f>'SR - Clase de Renta'!C43</f>
        <v>48</v>
      </c>
      <c r="G41">
        <f>'SR - Clase de Renta'!D43</f>
        <v>48</v>
      </c>
      <c r="H41">
        <f>'SR - Clase de Renta'!E43</f>
        <v>48</v>
      </c>
      <c r="I41">
        <f>'SR - Clase de Renta'!F43</f>
        <v>49</v>
      </c>
      <c r="J41">
        <f>'SR - Clase de Renta'!G43</f>
        <v>49</v>
      </c>
      <c r="K41">
        <f>'SR - Clase de Renta'!H43</f>
        <v>0</v>
      </c>
      <c r="L41">
        <f>'SR - Clase de Renta'!I43</f>
        <v>0</v>
      </c>
      <c r="M41">
        <f>'SR - Clase de Renta'!J43</f>
        <v>0</v>
      </c>
      <c r="N41">
        <f>'SR - Clase de Renta'!K43</f>
        <v>0</v>
      </c>
      <c r="O41">
        <f>'SR - Clase de Renta'!L43</f>
        <v>0</v>
      </c>
      <c r="P41">
        <f>'SR - Clase de Renta'!M43</f>
        <v>0</v>
      </c>
      <c r="Q41">
        <f>'SR - Clase de Renta'!N43</f>
        <v>0</v>
      </c>
    </row>
    <row r="42" spans="1:17" x14ac:dyDescent="0.2">
      <c r="A42" s="83">
        <v>2024</v>
      </c>
      <c r="B42" s="83" t="s">
        <v>166</v>
      </c>
      <c r="C42" t="str">
        <f>'SR - Clase de Renta'!$A$38</f>
        <v>EDAD PROMEDIO IVM</v>
      </c>
      <c r="D42" t="str">
        <f>'SR - Clase de Renta'!A44</f>
        <v>PADRE</v>
      </c>
      <c r="E42">
        <f>'SR - Clase de Renta'!B44</f>
        <v>86</v>
      </c>
      <c r="F42">
        <f>'SR - Clase de Renta'!C44</f>
        <v>86</v>
      </c>
      <c r="G42">
        <f>'SR - Clase de Renta'!D44</f>
        <v>86</v>
      </c>
      <c r="H42">
        <f>'SR - Clase de Renta'!E44</f>
        <v>86</v>
      </c>
      <c r="I42">
        <f>'SR - Clase de Renta'!F44</f>
        <v>86</v>
      </c>
      <c r="J42">
        <f>'SR - Clase de Renta'!G44</f>
        <v>87</v>
      </c>
      <c r="K42">
        <f>'SR - Clase de Renta'!H44</f>
        <v>0</v>
      </c>
      <c r="L42">
        <f>'SR - Clase de Renta'!I44</f>
        <v>0</v>
      </c>
      <c r="M42">
        <f>'SR - Clase de Renta'!J44</f>
        <v>0</v>
      </c>
      <c r="N42">
        <f>'SR - Clase de Renta'!K44</f>
        <v>0</v>
      </c>
      <c r="O42">
        <f>'SR - Clase de Renta'!L44</f>
        <v>0</v>
      </c>
      <c r="P42">
        <f>'SR - Clase de Renta'!M44</f>
        <v>0</v>
      </c>
      <c r="Q42">
        <f>'SR - Clase de Renta'!N44</f>
        <v>0</v>
      </c>
    </row>
    <row r="43" spans="1:17" x14ac:dyDescent="0.2">
      <c r="A43" s="83">
        <v>2024</v>
      </c>
      <c r="B43" s="83" t="s">
        <v>166</v>
      </c>
      <c r="C43" t="str">
        <f>'SR - Clase de Renta'!$A$38</f>
        <v>EDAD PROMEDIO IVM</v>
      </c>
      <c r="D43" t="str">
        <f>'SR - Clase de Renta'!A45</f>
        <v>VEJEZ</v>
      </c>
      <c r="E43">
        <f>'SR - Clase de Renta'!B45</f>
        <v>81</v>
      </c>
      <c r="F43">
        <f>'SR - Clase de Renta'!C45</f>
        <v>81</v>
      </c>
      <c r="G43">
        <f>'SR - Clase de Renta'!D45</f>
        <v>81</v>
      </c>
      <c r="H43">
        <f>'SR - Clase de Renta'!E45</f>
        <v>81</v>
      </c>
      <c r="I43">
        <f>'SR - Clase de Renta'!F45</f>
        <v>81</v>
      </c>
      <c r="J43">
        <f>'SR - Clase de Renta'!G45</f>
        <v>81</v>
      </c>
      <c r="K43">
        <f>'SR - Clase de Renta'!H45</f>
        <v>0</v>
      </c>
      <c r="L43">
        <f>'SR - Clase de Renta'!I45</f>
        <v>0</v>
      </c>
      <c r="M43">
        <f>'SR - Clase de Renta'!J45</f>
        <v>0</v>
      </c>
      <c r="N43">
        <f>'SR - Clase de Renta'!K45</f>
        <v>0</v>
      </c>
      <c r="O43">
        <f>'SR - Clase de Renta'!L45</f>
        <v>0</v>
      </c>
      <c r="P43">
        <f>'SR - Clase de Renta'!M45</f>
        <v>0</v>
      </c>
      <c r="Q43">
        <f>'SR - Clase de Renta'!N45</f>
        <v>0</v>
      </c>
    </row>
    <row r="44" spans="1:17" x14ac:dyDescent="0.2">
      <c r="A44" s="83">
        <v>2024</v>
      </c>
      <c r="B44" s="83" t="s">
        <v>166</v>
      </c>
      <c r="C44" t="str">
        <f>'SR - Clase de Renta'!$A$38</f>
        <v>EDAD PROMEDIO IVM</v>
      </c>
      <c r="D44" t="str">
        <f>'SR - Clase de Renta'!A46</f>
        <v>VIUDEDAD</v>
      </c>
      <c r="E44">
        <f>'SR - Clase de Renta'!B46</f>
        <v>78</v>
      </c>
      <c r="F44">
        <f>'SR - Clase de Renta'!C46</f>
        <v>78</v>
      </c>
      <c r="G44">
        <f>'SR - Clase de Renta'!D46</f>
        <v>78</v>
      </c>
      <c r="H44">
        <f>'SR - Clase de Renta'!E46</f>
        <v>78</v>
      </c>
      <c r="I44">
        <f>'SR - Clase de Renta'!F46</f>
        <v>78</v>
      </c>
      <c r="J44">
        <f>'SR - Clase de Renta'!G46</f>
        <v>78</v>
      </c>
      <c r="K44">
        <f>'SR - Clase de Renta'!H46</f>
        <v>0</v>
      </c>
      <c r="L44">
        <f>'SR - Clase de Renta'!I46</f>
        <v>0</v>
      </c>
      <c r="M44">
        <f>'SR - Clase de Renta'!J46</f>
        <v>0</v>
      </c>
      <c r="N44">
        <f>'SR - Clase de Renta'!K46</f>
        <v>0</v>
      </c>
      <c r="O44">
        <f>'SR - Clase de Renta'!L46</f>
        <v>0</v>
      </c>
      <c r="P44">
        <f>'SR - Clase de Renta'!M46</f>
        <v>0</v>
      </c>
      <c r="Q44">
        <f>'SR - Clase de Renta'!N46</f>
        <v>0</v>
      </c>
    </row>
    <row r="45" spans="1:17" x14ac:dyDescent="0.2">
      <c r="A45" s="83">
        <v>2024</v>
      </c>
      <c r="B45" s="83" t="s">
        <v>166</v>
      </c>
      <c r="C45" t="str">
        <f>'SR - Clase de Renta'!$A$47</f>
        <v>EDAD ALTA IVM</v>
      </c>
      <c r="D45" t="str">
        <f>'SR - Clase de Renta'!A48</f>
        <v>HERMANOS</v>
      </c>
      <c r="E45">
        <f>'SR - Clase de Renta'!B48</f>
        <v>89</v>
      </c>
      <c r="F45">
        <f>'SR - Clase de Renta'!C48</f>
        <v>89</v>
      </c>
      <c r="G45">
        <f>'SR - Clase de Renta'!D48</f>
        <v>89</v>
      </c>
      <c r="H45">
        <f>'SR - Clase de Renta'!E48</f>
        <v>89</v>
      </c>
      <c r="I45">
        <f>'SR - Clase de Renta'!F48</f>
        <v>89</v>
      </c>
      <c r="J45">
        <f>'SR - Clase de Renta'!G48</f>
        <v>89</v>
      </c>
      <c r="K45">
        <f>'SR - Clase de Renta'!H48</f>
        <v>0</v>
      </c>
      <c r="L45">
        <f>'SR - Clase de Renta'!I48</f>
        <v>0</v>
      </c>
      <c r="M45">
        <f>'SR - Clase de Renta'!J48</f>
        <v>0</v>
      </c>
      <c r="N45">
        <f>'SR - Clase de Renta'!K48</f>
        <v>0</v>
      </c>
      <c r="O45">
        <f>'SR - Clase de Renta'!L48</f>
        <v>0</v>
      </c>
      <c r="P45">
        <f>'SR - Clase de Renta'!M48</f>
        <v>0</v>
      </c>
      <c r="Q45">
        <f>'SR - Clase de Renta'!N48</f>
        <v>0</v>
      </c>
    </row>
    <row r="46" spans="1:17" x14ac:dyDescent="0.2">
      <c r="A46" s="83">
        <v>2024</v>
      </c>
      <c r="B46" s="83" t="s">
        <v>166</v>
      </c>
      <c r="C46" t="str">
        <f>'SR - Clase de Renta'!$A$47</f>
        <v>EDAD ALTA IVM</v>
      </c>
      <c r="D46" t="str">
        <f>'SR - Clase de Renta'!A49</f>
        <v>INVALIDEZ</v>
      </c>
      <c r="E46">
        <f>'SR - Clase de Renta'!B49</f>
        <v>105</v>
      </c>
      <c r="F46">
        <f>'SR - Clase de Renta'!C49</f>
        <v>105</v>
      </c>
      <c r="G46">
        <f>'SR - Clase de Renta'!D49</f>
        <v>105</v>
      </c>
      <c r="H46">
        <f>'SR - Clase de Renta'!E49</f>
        <v>105</v>
      </c>
      <c r="I46">
        <f>'SR - Clase de Renta'!F49</f>
        <v>105</v>
      </c>
      <c r="J46">
        <f>'SR - Clase de Renta'!G49</f>
        <v>105</v>
      </c>
      <c r="K46">
        <f>'SR - Clase de Renta'!H49</f>
        <v>0</v>
      </c>
      <c r="L46">
        <f>'SR - Clase de Renta'!I49</f>
        <v>0</v>
      </c>
      <c r="M46">
        <f>'SR - Clase de Renta'!J49</f>
        <v>0</v>
      </c>
      <c r="N46">
        <f>'SR - Clase de Renta'!K49</f>
        <v>0</v>
      </c>
      <c r="O46">
        <f>'SR - Clase de Renta'!L49</f>
        <v>0</v>
      </c>
      <c r="P46">
        <f>'SR - Clase de Renta'!M49</f>
        <v>0</v>
      </c>
      <c r="Q46">
        <f>'SR - Clase de Renta'!N49</f>
        <v>0</v>
      </c>
    </row>
    <row r="47" spans="1:17" x14ac:dyDescent="0.2">
      <c r="A47" s="83">
        <v>2024</v>
      </c>
      <c r="B47" s="83" t="s">
        <v>166</v>
      </c>
      <c r="C47" t="str">
        <f>'SR - Clase de Renta'!$A$47</f>
        <v>EDAD ALTA IVM</v>
      </c>
      <c r="D47" t="str">
        <f>'SR - Clase de Renta'!A50</f>
        <v>MADRE</v>
      </c>
      <c r="E47">
        <f>'SR - Clase de Renta'!B50</f>
        <v>0</v>
      </c>
      <c r="F47">
        <f>'SR - Clase de Renta'!C50</f>
        <v>0</v>
      </c>
      <c r="G47">
        <f>'SR - Clase de Renta'!D50</f>
        <v>0</v>
      </c>
      <c r="H47">
        <f>'SR - Clase de Renta'!E50</f>
        <v>0</v>
      </c>
      <c r="I47">
        <f>'SR - Clase de Renta'!F50</f>
        <v>0</v>
      </c>
      <c r="J47">
        <f>'SR - Clase de Renta'!G50</f>
        <v>0</v>
      </c>
      <c r="K47">
        <f>'SR - Clase de Renta'!H50</f>
        <v>0</v>
      </c>
      <c r="L47">
        <f>'SR - Clase de Renta'!I50</f>
        <v>0</v>
      </c>
      <c r="M47">
        <f>'SR - Clase de Renta'!J50</f>
        <v>0</v>
      </c>
      <c r="N47">
        <f>'SR - Clase de Renta'!K50</f>
        <v>0</v>
      </c>
      <c r="O47">
        <f>'SR - Clase de Renta'!L50</f>
        <v>0</v>
      </c>
      <c r="P47">
        <f>'SR - Clase de Renta'!M50</f>
        <v>0</v>
      </c>
      <c r="Q47">
        <f>'SR - Clase de Renta'!N50</f>
        <v>0</v>
      </c>
    </row>
    <row r="48" spans="1:17" x14ac:dyDescent="0.2">
      <c r="A48" s="83">
        <v>2024</v>
      </c>
      <c r="B48" s="83" t="s">
        <v>166</v>
      </c>
      <c r="C48" t="str">
        <f>'SR - Clase de Renta'!$A$47</f>
        <v>EDAD ALTA IVM</v>
      </c>
      <c r="D48" t="str">
        <f>'SR - Clase de Renta'!A51</f>
        <v>ORFANDAD</v>
      </c>
      <c r="E48">
        <f>'SR - Clase de Renta'!B51</f>
        <v>71</v>
      </c>
      <c r="F48">
        <f>'SR - Clase de Renta'!C51</f>
        <v>71</v>
      </c>
      <c r="G48">
        <f>'SR - Clase de Renta'!D51</f>
        <v>71</v>
      </c>
      <c r="H48">
        <f>'SR - Clase de Renta'!E51</f>
        <v>71</v>
      </c>
      <c r="I48">
        <f>'SR - Clase de Renta'!F51</f>
        <v>71</v>
      </c>
      <c r="J48">
        <f>'SR - Clase de Renta'!G51</f>
        <v>71</v>
      </c>
      <c r="K48">
        <f>'SR - Clase de Renta'!H51</f>
        <v>0</v>
      </c>
      <c r="L48">
        <f>'SR - Clase de Renta'!I51</f>
        <v>0</v>
      </c>
      <c r="M48">
        <f>'SR - Clase de Renta'!J51</f>
        <v>0</v>
      </c>
      <c r="N48">
        <f>'SR - Clase de Renta'!K51</f>
        <v>0</v>
      </c>
      <c r="O48">
        <f>'SR - Clase de Renta'!L51</f>
        <v>0</v>
      </c>
      <c r="P48">
        <f>'SR - Clase de Renta'!M51</f>
        <v>0</v>
      </c>
      <c r="Q48">
        <f>'SR - Clase de Renta'!N51</f>
        <v>0</v>
      </c>
    </row>
    <row r="49" spans="1:17" x14ac:dyDescent="0.2">
      <c r="A49" s="83">
        <v>2024</v>
      </c>
      <c r="B49" s="83" t="s">
        <v>166</v>
      </c>
      <c r="C49" t="str">
        <f>'SR - Clase de Renta'!$A$47</f>
        <v>EDAD ALTA IVM</v>
      </c>
      <c r="D49" t="str">
        <f>'SR - Clase de Renta'!A52</f>
        <v>ORFANDAD DOBLE</v>
      </c>
      <c r="E49">
        <f>'SR - Clase de Renta'!B52</f>
        <v>82</v>
      </c>
      <c r="F49">
        <f>'SR - Clase de Renta'!C52</f>
        <v>82</v>
      </c>
      <c r="G49">
        <f>'SR - Clase de Renta'!D52</f>
        <v>82</v>
      </c>
      <c r="H49">
        <f>'SR - Clase de Renta'!E52</f>
        <v>82</v>
      </c>
      <c r="I49">
        <f>'SR - Clase de Renta'!F52</f>
        <v>82</v>
      </c>
      <c r="J49">
        <f>'SR - Clase de Renta'!G52</f>
        <v>82</v>
      </c>
      <c r="K49">
        <f>'SR - Clase de Renta'!H52</f>
        <v>0</v>
      </c>
      <c r="L49">
        <f>'SR - Clase de Renta'!I52</f>
        <v>0</v>
      </c>
      <c r="M49">
        <f>'SR - Clase de Renta'!J52</f>
        <v>0</v>
      </c>
      <c r="N49">
        <f>'SR - Clase de Renta'!K52</f>
        <v>0</v>
      </c>
      <c r="O49">
        <f>'SR - Clase de Renta'!L52</f>
        <v>0</v>
      </c>
      <c r="P49">
        <f>'SR - Clase de Renta'!M52</f>
        <v>0</v>
      </c>
      <c r="Q49">
        <f>'SR - Clase de Renta'!N52</f>
        <v>0</v>
      </c>
    </row>
    <row r="50" spans="1:17" x14ac:dyDescent="0.2">
      <c r="A50" s="83">
        <v>2024</v>
      </c>
      <c r="B50" s="83" t="s">
        <v>166</v>
      </c>
      <c r="C50" t="str">
        <f>'SR - Clase de Renta'!$A$47</f>
        <v>EDAD ALTA IVM</v>
      </c>
      <c r="D50" t="str">
        <f>'SR - Clase de Renta'!A53</f>
        <v>PADRE</v>
      </c>
      <c r="E50">
        <f>'SR - Clase de Renta'!B53</f>
        <v>91</v>
      </c>
      <c r="F50">
        <f>'SR - Clase de Renta'!C53</f>
        <v>91</v>
      </c>
      <c r="G50">
        <f>'SR - Clase de Renta'!D53</f>
        <v>91</v>
      </c>
      <c r="H50">
        <f>'SR - Clase de Renta'!E53</f>
        <v>91</v>
      </c>
      <c r="I50">
        <f>'SR - Clase de Renta'!F53</f>
        <v>91</v>
      </c>
      <c r="J50">
        <f>'SR - Clase de Renta'!G53</f>
        <v>92</v>
      </c>
      <c r="K50">
        <f>'SR - Clase de Renta'!H53</f>
        <v>0</v>
      </c>
      <c r="L50">
        <f>'SR - Clase de Renta'!I53</f>
        <v>0</v>
      </c>
      <c r="M50">
        <f>'SR - Clase de Renta'!J53</f>
        <v>0</v>
      </c>
      <c r="N50">
        <f>'SR - Clase de Renta'!K53</f>
        <v>0</v>
      </c>
      <c r="O50">
        <f>'SR - Clase de Renta'!L53</f>
        <v>0</v>
      </c>
      <c r="P50">
        <f>'SR - Clase de Renta'!M53</f>
        <v>0</v>
      </c>
      <c r="Q50">
        <f>'SR - Clase de Renta'!N53</f>
        <v>0</v>
      </c>
    </row>
    <row r="51" spans="1:17" x14ac:dyDescent="0.2">
      <c r="A51" s="83">
        <v>2024</v>
      </c>
      <c r="B51" s="83" t="s">
        <v>166</v>
      </c>
      <c r="C51" t="str">
        <f>'SR - Clase de Renta'!$A$47</f>
        <v>EDAD ALTA IVM</v>
      </c>
      <c r="D51" t="str">
        <f>'SR - Clase de Renta'!A54</f>
        <v>VEJEZ</v>
      </c>
      <c r="E51">
        <f>'SR - Clase de Renta'!B54</f>
        <v>106</v>
      </c>
      <c r="F51">
        <f>'SR - Clase de Renta'!C54</f>
        <v>106</v>
      </c>
      <c r="G51">
        <f>'SR - Clase de Renta'!D54</f>
        <v>106</v>
      </c>
      <c r="H51">
        <f>'SR - Clase de Renta'!E54</f>
        <v>106</v>
      </c>
      <c r="I51">
        <f>'SR - Clase de Renta'!F54</f>
        <v>106</v>
      </c>
      <c r="J51">
        <f>'SR - Clase de Renta'!G54</f>
        <v>106</v>
      </c>
      <c r="K51">
        <f>'SR - Clase de Renta'!H54</f>
        <v>0</v>
      </c>
      <c r="L51">
        <f>'SR - Clase de Renta'!I54</f>
        <v>0</v>
      </c>
      <c r="M51">
        <f>'SR - Clase de Renta'!J54</f>
        <v>0</v>
      </c>
      <c r="N51">
        <f>'SR - Clase de Renta'!K54</f>
        <v>0</v>
      </c>
      <c r="O51">
        <f>'SR - Clase de Renta'!L54</f>
        <v>0</v>
      </c>
      <c r="P51">
        <f>'SR - Clase de Renta'!M54</f>
        <v>0</v>
      </c>
      <c r="Q51">
        <f>'SR - Clase de Renta'!N54</f>
        <v>0</v>
      </c>
    </row>
    <row r="52" spans="1:17" x14ac:dyDescent="0.2">
      <c r="A52" s="83">
        <v>2024</v>
      </c>
      <c r="B52" s="83" t="s">
        <v>166</v>
      </c>
      <c r="C52" t="str">
        <f>'SR - Clase de Renta'!$A$47</f>
        <v>EDAD ALTA IVM</v>
      </c>
      <c r="D52" t="str">
        <f>'SR - Clase de Renta'!A55</f>
        <v>VIUDEDAD</v>
      </c>
      <c r="E52">
        <f>'SR - Clase de Renta'!B55</f>
        <v>104</v>
      </c>
      <c r="F52">
        <f>'SR - Clase de Renta'!C55</f>
        <v>104</v>
      </c>
      <c r="G52">
        <f>'SR - Clase de Renta'!D55</f>
        <v>104</v>
      </c>
      <c r="H52">
        <f>'SR - Clase de Renta'!E55</f>
        <v>104</v>
      </c>
      <c r="I52">
        <f>'SR - Clase de Renta'!F55</f>
        <v>104</v>
      </c>
      <c r="J52">
        <f>'SR - Clase de Renta'!G55</f>
        <v>104</v>
      </c>
      <c r="K52">
        <f>'SR - Clase de Renta'!H55</f>
        <v>0</v>
      </c>
      <c r="L52">
        <f>'SR - Clase de Renta'!I55</f>
        <v>0</v>
      </c>
      <c r="M52">
        <f>'SR - Clase de Renta'!J55</f>
        <v>0</v>
      </c>
      <c r="N52">
        <f>'SR - Clase de Renta'!K55</f>
        <v>0</v>
      </c>
      <c r="O52">
        <f>'SR - Clase de Renta'!L55</f>
        <v>0</v>
      </c>
      <c r="P52">
        <f>'SR - Clase de Renta'!M55</f>
        <v>0</v>
      </c>
      <c r="Q52">
        <f>'SR - Clase de Renta'!N55</f>
        <v>0</v>
      </c>
    </row>
    <row r="53" spans="1:17" x14ac:dyDescent="0.2">
      <c r="A53" s="83">
        <v>2024</v>
      </c>
      <c r="B53" s="83" t="s">
        <v>166</v>
      </c>
      <c r="C53" t="str">
        <f>'SR - Clase de Renta'!$A$56</f>
        <v>EDAD BAJA IVM</v>
      </c>
      <c r="D53" t="str">
        <f>'SR - Clase de Renta'!A57</f>
        <v>HERMANOS</v>
      </c>
      <c r="E53">
        <f>'SR - Clase de Renta'!B57</f>
        <v>89</v>
      </c>
      <c r="F53">
        <f>'SR - Clase de Renta'!C57</f>
        <v>89</v>
      </c>
      <c r="G53">
        <f>'SR - Clase de Renta'!D57</f>
        <v>89</v>
      </c>
      <c r="H53">
        <f>'SR - Clase de Renta'!E57</f>
        <v>89</v>
      </c>
      <c r="I53">
        <f>'SR - Clase de Renta'!F57</f>
        <v>89</v>
      </c>
      <c r="J53">
        <f>'SR - Clase de Renta'!G57</f>
        <v>89</v>
      </c>
      <c r="K53">
        <f>'SR - Clase de Renta'!H57</f>
        <v>0</v>
      </c>
      <c r="L53">
        <f>'SR - Clase de Renta'!I57</f>
        <v>0</v>
      </c>
      <c r="M53">
        <f>'SR - Clase de Renta'!J57</f>
        <v>0</v>
      </c>
      <c r="N53">
        <f>'SR - Clase de Renta'!K57</f>
        <v>0</v>
      </c>
      <c r="O53">
        <f>'SR - Clase de Renta'!L57</f>
        <v>0</v>
      </c>
      <c r="P53">
        <f>'SR - Clase de Renta'!M57</f>
        <v>0</v>
      </c>
      <c r="Q53">
        <f>'SR - Clase de Renta'!N57</f>
        <v>0</v>
      </c>
    </row>
    <row r="54" spans="1:17" x14ac:dyDescent="0.2">
      <c r="A54" s="83">
        <v>2024</v>
      </c>
      <c r="B54" s="83" t="s">
        <v>166</v>
      </c>
      <c r="C54" t="str">
        <f>'SR - Clase de Renta'!$A$56</f>
        <v>EDAD BAJA IVM</v>
      </c>
      <c r="D54" t="str">
        <f>'SR - Clase de Renta'!A58</f>
        <v>INVALIDEZ</v>
      </c>
      <c r="E54">
        <f>'SR - Clase de Renta'!B58</f>
        <v>53</v>
      </c>
      <c r="F54">
        <f>'SR - Clase de Renta'!C58</f>
        <v>53</v>
      </c>
      <c r="G54">
        <f>'SR - Clase de Renta'!D58</f>
        <v>53</v>
      </c>
      <c r="H54">
        <f>'SR - Clase de Renta'!E58</f>
        <v>53</v>
      </c>
      <c r="I54">
        <f>'SR - Clase de Renta'!F58</f>
        <v>53</v>
      </c>
      <c r="J54">
        <f>'SR - Clase de Renta'!G58</f>
        <v>53</v>
      </c>
      <c r="K54">
        <f>'SR - Clase de Renta'!H58</f>
        <v>0</v>
      </c>
      <c r="L54">
        <f>'SR - Clase de Renta'!I58</f>
        <v>0</v>
      </c>
      <c r="M54">
        <f>'SR - Clase de Renta'!J58</f>
        <v>0</v>
      </c>
      <c r="N54">
        <f>'SR - Clase de Renta'!K58</f>
        <v>0</v>
      </c>
      <c r="O54">
        <f>'SR - Clase de Renta'!L58</f>
        <v>0</v>
      </c>
      <c r="P54">
        <f>'SR - Clase de Renta'!M58</f>
        <v>0</v>
      </c>
      <c r="Q54">
        <f>'SR - Clase de Renta'!N58</f>
        <v>0</v>
      </c>
    </row>
    <row r="55" spans="1:17" x14ac:dyDescent="0.2">
      <c r="A55" s="83">
        <v>2024</v>
      </c>
      <c r="B55" s="83" t="s">
        <v>166</v>
      </c>
      <c r="C55" t="str">
        <f>'SR - Clase de Renta'!$A$56</f>
        <v>EDAD BAJA IVM</v>
      </c>
      <c r="D55" t="str">
        <f>'SR - Clase de Renta'!A59</f>
        <v>MADRE</v>
      </c>
      <c r="E55">
        <f>'SR - Clase de Renta'!B59</f>
        <v>0</v>
      </c>
      <c r="F55">
        <f>'SR - Clase de Renta'!C59</f>
        <v>0</v>
      </c>
      <c r="G55">
        <f>'SR - Clase de Renta'!D59</f>
        <v>0</v>
      </c>
      <c r="H55">
        <f>'SR - Clase de Renta'!E59</f>
        <v>0</v>
      </c>
      <c r="I55">
        <f>'SR - Clase de Renta'!F59</f>
        <v>0</v>
      </c>
      <c r="J55">
        <f>'SR - Clase de Renta'!G59</f>
        <v>0</v>
      </c>
      <c r="K55">
        <f>'SR - Clase de Renta'!H59</f>
        <v>0</v>
      </c>
      <c r="L55">
        <f>'SR - Clase de Renta'!I59</f>
        <v>0</v>
      </c>
      <c r="M55">
        <f>'SR - Clase de Renta'!J59</f>
        <v>0</v>
      </c>
      <c r="N55">
        <f>'SR - Clase de Renta'!K59</f>
        <v>0</v>
      </c>
      <c r="O55">
        <f>'SR - Clase de Renta'!L59</f>
        <v>0</v>
      </c>
      <c r="P55">
        <f>'SR - Clase de Renta'!M59</f>
        <v>0</v>
      </c>
      <c r="Q55">
        <f>'SR - Clase de Renta'!N59</f>
        <v>0</v>
      </c>
    </row>
    <row r="56" spans="1:17" x14ac:dyDescent="0.2">
      <c r="A56" s="83">
        <v>2024</v>
      </c>
      <c r="B56" s="83" t="s">
        <v>166</v>
      </c>
      <c r="C56" t="str">
        <f>'SR - Clase de Renta'!$A$56</f>
        <v>EDAD BAJA IVM</v>
      </c>
      <c r="D56" t="str">
        <f>'SR - Clase de Renta'!A60</f>
        <v>ORFANDAD</v>
      </c>
      <c r="E56">
        <f>'SR - Clase de Renta'!B60</f>
        <v>9</v>
      </c>
      <c r="F56">
        <f>'SR - Clase de Renta'!C60</f>
        <v>9</v>
      </c>
      <c r="G56">
        <f>'SR - Clase de Renta'!D60</f>
        <v>9</v>
      </c>
      <c r="H56">
        <f>'SR - Clase de Renta'!E60</f>
        <v>9</v>
      </c>
      <c r="I56">
        <f>'SR - Clase de Renta'!F60</f>
        <v>9</v>
      </c>
      <c r="J56">
        <f>'SR - Clase de Renta'!G60</f>
        <v>9</v>
      </c>
      <c r="K56">
        <f>'SR - Clase de Renta'!H60</f>
        <v>0</v>
      </c>
      <c r="L56">
        <f>'SR - Clase de Renta'!I60</f>
        <v>0</v>
      </c>
      <c r="M56">
        <f>'SR - Clase de Renta'!J60</f>
        <v>0</v>
      </c>
      <c r="N56">
        <f>'SR - Clase de Renta'!K60</f>
        <v>0</v>
      </c>
      <c r="O56">
        <f>'SR - Clase de Renta'!L60</f>
        <v>0</v>
      </c>
      <c r="P56">
        <f>'SR - Clase de Renta'!M60</f>
        <v>0</v>
      </c>
      <c r="Q56">
        <f>'SR - Clase de Renta'!N60</f>
        <v>0</v>
      </c>
    </row>
    <row r="57" spans="1:17" x14ac:dyDescent="0.2">
      <c r="A57" s="83">
        <v>2024</v>
      </c>
      <c r="B57" s="83" t="s">
        <v>166</v>
      </c>
      <c r="C57" t="str">
        <f>'SR - Clase de Renta'!$A$56</f>
        <v>EDAD BAJA IVM</v>
      </c>
      <c r="D57" t="str">
        <f>'SR - Clase de Renta'!A61</f>
        <v>ORFANDAD DOBLE</v>
      </c>
      <c r="E57">
        <f>'SR - Clase de Renta'!B61</f>
        <v>2</v>
      </c>
      <c r="F57">
        <f>'SR - Clase de Renta'!C61</f>
        <v>3</v>
      </c>
      <c r="G57">
        <f>'SR - Clase de Renta'!D61</f>
        <v>3</v>
      </c>
      <c r="H57">
        <f>'SR - Clase de Renta'!E61</f>
        <v>3</v>
      </c>
      <c r="I57">
        <f>'SR - Clase de Renta'!F61</f>
        <v>3</v>
      </c>
      <c r="J57">
        <f>'SR - Clase de Renta'!G61</f>
        <v>3</v>
      </c>
      <c r="K57">
        <f>'SR - Clase de Renta'!H61</f>
        <v>0</v>
      </c>
      <c r="L57">
        <f>'SR - Clase de Renta'!I61</f>
        <v>0</v>
      </c>
      <c r="M57">
        <f>'SR - Clase de Renta'!J61</f>
        <v>0</v>
      </c>
      <c r="N57">
        <f>'SR - Clase de Renta'!K61</f>
        <v>0</v>
      </c>
      <c r="O57">
        <f>'SR - Clase de Renta'!L61</f>
        <v>0</v>
      </c>
      <c r="P57">
        <f>'SR - Clase de Renta'!M61</f>
        <v>0</v>
      </c>
      <c r="Q57">
        <f>'SR - Clase de Renta'!N61</f>
        <v>0</v>
      </c>
    </row>
    <row r="58" spans="1:17" x14ac:dyDescent="0.2">
      <c r="A58" s="83">
        <v>2024</v>
      </c>
      <c r="B58" s="83" t="s">
        <v>166</v>
      </c>
      <c r="C58" t="str">
        <f>'SR - Clase de Renta'!$A$56</f>
        <v>EDAD BAJA IVM</v>
      </c>
      <c r="D58" t="str">
        <f>'SR - Clase de Renta'!A62</f>
        <v>PADRE</v>
      </c>
      <c r="E58">
        <f>'SR - Clase de Renta'!B62</f>
        <v>79</v>
      </c>
      <c r="F58">
        <f>'SR - Clase de Renta'!C62</f>
        <v>79</v>
      </c>
      <c r="G58">
        <f>'SR - Clase de Renta'!D62</f>
        <v>79</v>
      </c>
      <c r="H58">
        <f>'SR - Clase de Renta'!E62</f>
        <v>79</v>
      </c>
      <c r="I58">
        <f>'SR - Clase de Renta'!F62</f>
        <v>79</v>
      </c>
      <c r="J58">
        <f>'SR - Clase de Renta'!G62</f>
        <v>79</v>
      </c>
      <c r="K58">
        <f>'SR - Clase de Renta'!H62</f>
        <v>0</v>
      </c>
      <c r="L58">
        <f>'SR - Clase de Renta'!I62</f>
        <v>0</v>
      </c>
      <c r="M58">
        <f>'SR - Clase de Renta'!J62</f>
        <v>0</v>
      </c>
      <c r="N58">
        <f>'SR - Clase de Renta'!K62</f>
        <v>0</v>
      </c>
      <c r="O58">
        <f>'SR - Clase de Renta'!L62</f>
        <v>0</v>
      </c>
      <c r="P58">
        <f>'SR - Clase de Renta'!M62</f>
        <v>0</v>
      </c>
      <c r="Q58">
        <f>'SR - Clase de Renta'!N62</f>
        <v>0</v>
      </c>
    </row>
    <row r="59" spans="1:17" x14ac:dyDescent="0.2">
      <c r="A59" s="83">
        <v>2024</v>
      </c>
      <c r="B59" s="83" t="s">
        <v>166</v>
      </c>
      <c r="C59" t="str">
        <f>'SR - Clase de Renta'!$A$56</f>
        <v>EDAD BAJA IVM</v>
      </c>
      <c r="D59" t="str">
        <f>'SR - Clase de Renta'!A63</f>
        <v>VEJEZ</v>
      </c>
      <c r="E59">
        <f>'SR - Clase de Renta'!B63</f>
        <v>68</v>
      </c>
      <c r="F59">
        <f>'SR - Clase de Renta'!C63</f>
        <v>68</v>
      </c>
      <c r="G59">
        <f>'SR - Clase de Renta'!D63</f>
        <v>68</v>
      </c>
      <c r="H59">
        <f>'SR - Clase de Renta'!E63</f>
        <v>68</v>
      </c>
      <c r="I59">
        <f>'SR - Clase de Renta'!F63</f>
        <v>68</v>
      </c>
      <c r="J59">
        <f>'SR - Clase de Renta'!G63</f>
        <v>68</v>
      </c>
      <c r="K59">
        <f>'SR - Clase de Renta'!H63</f>
        <v>0</v>
      </c>
      <c r="L59">
        <f>'SR - Clase de Renta'!I63</f>
        <v>0</v>
      </c>
      <c r="M59">
        <f>'SR - Clase de Renta'!J63</f>
        <v>0</v>
      </c>
      <c r="N59">
        <f>'SR - Clase de Renta'!K63</f>
        <v>0</v>
      </c>
      <c r="O59">
        <f>'SR - Clase de Renta'!L63</f>
        <v>0</v>
      </c>
      <c r="P59">
        <f>'SR - Clase de Renta'!M63</f>
        <v>0</v>
      </c>
      <c r="Q59">
        <f>'SR - Clase de Renta'!N63</f>
        <v>0</v>
      </c>
    </row>
    <row r="60" spans="1:17" x14ac:dyDescent="0.2">
      <c r="A60" s="83">
        <v>2024</v>
      </c>
      <c r="B60" s="83" t="s">
        <v>166</v>
      </c>
      <c r="C60" t="str">
        <f>'SR - Clase de Renta'!$A$56</f>
        <v>EDAD BAJA IVM</v>
      </c>
      <c r="D60" t="str">
        <f>'SR - Clase de Renta'!A64</f>
        <v>VIUDEDAD</v>
      </c>
      <c r="E60">
        <f>'SR - Clase de Renta'!B64</f>
        <v>36</v>
      </c>
      <c r="F60">
        <f>'SR - Clase de Renta'!C64</f>
        <v>36</v>
      </c>
      <c r="G60">
        <f>'SR - Clase de Renta'!D64</f>
        <v>36</v>
      </c>
      <c r="H60">
        <f>'SR - Clase de Renta'!E64</f>
        <v>36</v>
      </c>
      <c r="I60">
        <f>'SR - Clase de Renta'!F64</f>
        <v>36</v>
      </c>
      <c r="J60">
        <f>'SR - Clase de Renta'!G64</f>
        <v>36</v>
      </c>
      <c r="K60">
        <f>'SR - Clase de Renta'!H64</f>
        <v>0</v>
      </c>
      <c r="L60">
        <f>'SR - Clase de Renta'!I64</f>
        <v>0</v>
      </c>
      <c r="M60">
        <f>'SR - Clase de Renta'!J64</f>
        <v>0</v>
      </c>
      <c r="N60">
        <f>'SR - Clase de Renta'!K64</f>
        <v>0</v>
      </c>
      <c r="O60">
        <f>'SR - Clase de Renta'!L64</f>
        <v>0</v>
      </c>
      <c r="P60">
        <f>'SR - Clase de Renta'!M64</f>
        <v>0</v>
      </c>
      <c r="Q60">
        <f>'SR - Clase de Renta'!N64</f>
        <v>0</v>
      </c>
    </row>
    <row r="61" spans="1:17" x14ac:dyDescent="0.2">
      <c r="A61" s="83">
        <v>2024</v>
      </c>
      <c r="B61" s="83" t="s">
        <v>166</v>
      </c>
      <c r="C61" t="str">
        <f>'SR - Clase de Renta'!$A$65</f>
        <v>EDAD PROMEDIO RP</v>
      </c>
      <c r="D61" t="str">
        <f>'SR - Clase de Renta'!A66</f>
        <v>INC.PARCIAL PERMANEN</v>
      </c>
      <c r="E61">
        <f>'SR - Clase de Renta'!B66</f>
        <v>71</v>
      </c>
      <c r="F61">
        <f>'SR - Clase de Renta'!C66</f>
        <v>71</v>
      </c>
      <c r="G61">
        <f>'SR - Clase de Renta'!D66</f>
        <v>71</v>
      </c>
      <c r="H61">
        <f>'SR - Clase de Renta'!E66</f>
        <v>71</v>
      </c>
      <c r="I61">
        <f>'SR - Clase de Renta'!F66</f>
        <v>71</v>
      </c>
      <c r="J61">
        <f>'SR - Clase de Renta'!G66</f>
        <v>71</v>
      </c>
      <c r="K61">
        <f>'SR - Clase de Renta'!H66</f>
        <v>0</v>
      </c>
      <c r="L61">
        <f>'SR - Clase de Renta'!I66</f>
        <v>0</v>
      </c>
      <c r="M61">
        <f>'SR - Clase de Renta'!J66</f>
        <v>0</v>
      </c>
      <c r="N61">
        <f>'SR - Clase de Renta'!K66</f>
        <v>0</v>
      </c>
      <c r="O61">
        <f>'SR - Clase de Renta'!L66</f>
        <v>0</v>
      </c>
      <c r="P61">
        <f>'SR - Clase de Renta'!M66</f>
        <v>0</v>
      </c>
      <c r="Q61">
        <f>'SR - Clase de Renta'!N66</f>
        <v>0</v>
      </c>
    </row>
    <row r="62" spans="1:17" x14ac:dyDescent="0.2">
      <c r="A62" s="83">
        <v>2024</v>
      </c>
      <c r="B62" s="83" t="s">
        <v>166</v>
      </c>
      <c r="C62" t="str">
        <f>'SR - Clase de Renta'!$A$65</f>
        <v>EDAD PROMEDIO RP</v>
      </c>
      <c r="D62" t="str">
        <f>'SR - Clase de Renta'!A67</f>
        <v>INC.TOTAL PERMANENTE</v>
      </c>
      <c r="E62">
        <f>'SR - Clase de Renta'!B67</f>
        <v>71</v>
      </c>
      <c r="F62">
        <f>'SR - Clase de Renta'!C67</f>
        <v>71</v>
      </c>
      <c r="G62">
        <f>'SR - Clase de Renta'!D67</f>
        <v>71</v>
      </c>
      <c r="H62">
        <f>'SR - Clase de Renta'!E67</f>
        <v>71</v>
      </c>
      <c r="I62">
        <f>'SR - Clase de Renta'!F67</f>
        <v>71</v>
      </c>
      <c r="J62">
        <f>'SR - Clase de Renta'!G67</f>
        <v>71</v>
      </c>
      <c r="K62">
        <f>'SR - Clase de Renta'!H67</f>
        <v>0</v>
      </c>
      <c r="L62">
        <f>'SR - Clase de Renta'!I67</f>
        <v>0</v>
      </c>
      <c r="M62">
        <f>'SR - Clase de Renta'!J67</f>
        <v>0</v>
      </c>
      <c r="N62">
        <f>'SR - Clase de Renta'!K67</f>
        <v>0</v>
      </c>
      <c r="O62">
        <f>'SR - Clase de Renta'!L67</f>
        <v>0</v>
      </c>
      <c r="P62">
        <f>'SR - Clase de Renta'!M67</f>
        <v>0</v>
      </c>
      <c r="Q62">
        <f>'SR - Clase de Renta'!N67</f>
        <v>0</v>
      </c>
    </row>
    <row r="63" spans="1:17" x14ac:dyDescent="0.2">
      <c r="A63" s="83">
        <v>2024</v>
      </c>
      <c r="B63" s="83" t="s">
        <v>166</v>
      </c>
      <c r="C63" t="str">
        <f>'SR - Clase de Renta'!$A$65</f>
        <v>EDAD PROMEDIO RP</v>
      </c>
      <c r="D63" t="str">
        <f>'SR - Clase de Renta'!A68</f>
        <v>MADRE</v>
      </c>
      <c r="E63">
        <f>'SR - Clase de Renta'!B68</f>
        <v>0</v>
      </c>
      <c r="F63">
        <f>'SR - Clase de Renta'!C68</f>
        <v>0</v>
      </c>
      <c r="G63">
        <f>'SR - Clase de Renta'!D68</f>
        <v>0</v>
      </c>
      <c r="H63">
        <f>'SR - Clase de Renta'!E68</f>
        <v>0</v>
      </c>
      <c r="I63">
        <f>'SR - Clase de Renta'!F68</f>
        <v>0</v>
      </c>
      <c r="J63">
        <f>'SR - Clase de Renta'!G68</f>
        <v>0</v>
      </c>
      <c r="K63">
        <f>'SR - Clase de Renta'!H68</f>
        <v>0</v>
      </c>
      <c r="L63">
        <f>'SR - Clase de Renta'!I68</f>
        <v>0</v>
      </c>
      <c r="M63">
        <f>'SR - Clase de Renta'!J68</f>
        <v>0</v>
      </c>
      <c r="N63">
        <f>'SR - Clase de Renta'!K68</f>
        <v>0</v>
      </c>
      <c r="O63">
        <f>'SR - Clase de Renta'!L68</f>
        <v>0</v>
      </c>
      <c r="P63">
        <f>'SR - Clase de Renta'!M68</f>
        <v>0</v>
      </c>
      <c r="Q63">
        <f>'SR - Clase de Renta'!N68</f>
        <v>0</v>
      </c>
    </row>
    <row r="64" spans="1:17" x14ac:dyDescent="0.2">
      <c r="A64" s="83">
        <v>2024</v>
      </c>
      <c r="B64" s="83" t="s">
        <v>166</v>
      </c>
      <c r="C64" t="str">
        <f>'SR - Clase de Renta'!$A$65</f>
        <v>EDAD PROMEDIO RP</v>
      </c>
      <c r="D64" t="str">
        <f>'SR - Clase de Renta'!A69</f>
        <v>ORFANDAD</v>
      </c>
      <c r="E64">
        <f>'SR - Clase de Renta'!B69</f>
        <v>37</v>
      </c>
      <c r="F64">
        <f>'SR - Clase de Renta'!C69</f>
        <v>39</v>
      </c>
      <c r="G64">
        <f>'SR - Clase de Renta'!D69</f>
        <v>39</v>
      </c>
      <c r="H64">
        <f>'SR - Clase de Renta'!E69</f>
        <v>40</v>
      </c>
      <c r="I64">
        <f>'SR - Clase de Renta'!F69</f>
        <v>40</v>
      </c>
      <c r="J64">
        <f>'SR - Clase de Renta'!G69</f>
        <v>40</v>
      </c>
      <c r="K64">
        <f>'SR - Clase de Renta'!H69</f>
        <v>0</v>
      </c>
      <c r="L64">
        <f>'SR - Clase de Renta'!I69</f>
        <v>0</v>
      </c>
      <c r="M64">
        <f>'SR - Clase de Renta'!J69</f>
        <v>0</v>
      </c>
      <c r="N64">
        <f>'SR - Clase de Renta'!K69</f>
        <v>0</v>
      </c>
      <c r="O64">
        <f>'SR - Clase de Renta'!L69</f>
        <v>0</v>
      </c>
      <c r="P64">
        <f>'SR - Clase de Renta'!M69</f>
        <v>0</v>
      </c>
      <c r="Q64">
        <f>'SR - Clase de Renta'!N69</f>
        <v>0</v>
      </c>
    </row>
    <row r="65" spans="1:17" x14ac:dyDescent="0.2">
      <c r="A65" s="83">
        <v>2024</v>
      </c>
      <c r="B65" s="83" t="s">
        <v>166</v>
      </c>
      <c r="C65" t="str">
        <f>'SR - Clase de Renta'!$A$65</f>
        <v>EDAD PROMEDIO RP</v>
      </c>
      <c r="D65" t="str">
        <f>'SR - Clase de Renta'!A70</f>
        <v>ORFANDAD DOBLE</v>
      </c>
      <c r="E65">
        <f>'SR - Clase de Renta'!B70</f>
        <v>52</v>
      </c>
      <c r="F65">
        <f>'SR - Clase de Renta'!C70</f>
        <v>52</v>
      </c>
      <c r="G65">
        <f>'SR - Clase de Renta'!D70</f>
        <v>52</v>
      </c>
      <c r="H65">
        <f>'SR - Clase de Renta'!E70</f>
        <v>52</v>
      </c>
      <c r="I65">
        <f>'SR - Clase de Renta'!F70</f>
        <v>52</v>
      </c>
      <c r="J65">
        <f>'SR - Clase de Renta'!G70</f>
        <v>52</v>
      </c>
      <c r="K65">
        <f>'SR - Clase de Renta'!H70</f>
        <v>0</v>
      </c>
      <c r="L65">
        <f>'SR - Clase de Renta'!I70</f>
        <v>0</v>
      </c>
      <c r="M65">
        <f>'SR - Clase de Renta'!J70</f>
        <v>0</v>
      </c>
      <c r="N65">
        <f>'SR - Clase de Renta'!K70</f>
        <v>0</v>
      </c>
      <c r="O65">
        <f>'SR - Clase de Renta'!L70</f>
        <v>0</v>
      </c>
      <c r="P65">
        <f>'SR - Clase de Renta'!M70</f>
        <v>0</v>
      </c>
      <c r="Q65">
        <f>'SR - Clase de Renta'!N70</f>
        <v>0</v>
      </c>
    </row>
    <row r="66" spans="1:17" x14ac:dyDescent="0.2">
      <c r="A66" s="83">
        <v>2024</v>
      </c>
      <c r="B66" s="83" t="s">
        <v>166</v>
      </c>
      <c r="C66" t="str">
        <f>'SR - Clase de Renta'!$A$65</f>
        <v>EDAD PROMEDIO RP</v>
      </c>
      <c r="D66" t="str">
        <f>'SR - Clase de Renta'!A71</f>
        <v>PADRE</v>
      </c>
      <c r="E66">
        <f>'SR - Clase de Renta'!B71</f>
        <v>82</v>
      </c>
      <c r="F66">
        <f>'SR - Clase de Renta'!C71</f>
        <v>82</v>
      </c>
      <c r="G66">
        <f>'SR - Clase de Renta'!D71</f>
        <v>82</v>
      </c>
      <c r="H66">
        <f>'SR - Clase de Renta'!E71</f>
        <v>82</v>
      </c>
      <c r="I66">
        <f>'SR - Clase de Renta'!F71</f>
        <v>82</v>
      </c>
      <c r="J66">
        <f>'SR - Clase de Renta'!G71</f>
        <v>82</v>
      </c>
      <c r="K66">
        <f>'SR - Clase de Renta'!H71</f>
        <v>0</v>
      </c>
      <c r="L66">
        <f>'SR - Clase de Renta'!I71</f>
        <v>0</v>
      </c>
      <c r="M66">
        <f>'SR - Clase de Renta'!J71</f>
        <v>0</v>
      </c>
      <c r="N66">
        <f>'SR - Clase de Renta'!K71</f>
        <v>0</v>
      </c>
      <c r="O66">
        <f>'SR - Clase de Renta'!L71</f>
        <v>0</v>
      </c>
      <c r="P66">
        <f>'SR - Clase de Renta'!M71</f>
        <v>0</v>
      </c>
      <c r="Q66">
        <f>'SR - Clase de Renta'!N71</f>
        <v>0</v>
      </c>
    </row>
    <row r="67" spans="1:17" x14ac:dyDescent="0.2">
      <c r="A67" s="83">
        <v>2024</v>
      </c>
      <c r="B67" s="83" t="s">
        <v>166</v>
      </c>
      <c r="C67" t="str">
        <f>'SR - Clase de Renta'!$A$65</f>
        <v>EDAD PROMEDIO RP</v>
      </c>
      <c r="D67" t="str">
        <f>'SR - Clase de Renta'!A72</f>
        <v>VIUDEDAD</v>
      </c>
      <c r="E67">
        <f>'SR - Clase de Renta'!B72</f>
        <v>74</v>
      </c>
      <c r="F67">
        <f>'SR - Clase de Renta'!C72</f>
        <v>74</v>
      </c>
      <c r="G67">
        <f>'SR - Clase de Renta'!D72</f>
        <v>74</v>
      </c>
      <c r="H67">
        <f>'SR - Clase de Renta'!E72</f>
        <v>74</v>
      </c>
      <c r="I67">
        <f>'SR - Clase de Renta'!F72</f>
        <v>74</v>
      </c>
      <c r="J67">
        <f>'SR - Clase de Renta'!G72</f>
        <v>74</v>
      </c>
      <c r="K67">
        <f>'SR - Clase de Renta'!H72</f>
        <v>0</v>
      </c>
      <c r="L67">
        <f>'SR - Clase de Renta'!I72</f>
        <v>0</v>
      </c>
      <c r="M67">
        <f>'SR - Clase de Renta'!J72</f>
        <v>0</v>
      </c>
      <c r="N67">
        <f>'SR - Clase de Renta'!K72</f>
        <v>0</v>
      </c>
      <c r="O67">
        <f>'SR - Clase de Renta'!L72</f>
        <v>0</v>
      </c>
      <c r="P67">
        <f>'SR - Clase de Renta'!M72</f>
        <v>0</v>
      </c>
      <c r="Q67">
        <f>'SR - Clase de Renta'!N72</f>
        <v>0</v>
      </c>
    </row>
    <row r="68" spans="1:17" x14ac:dyDescent="0.2">
      <c r="A68" s="83">
        <v>2024</v>
      </c>
      <c r="B68" s="83" t="s">
        <v>166</v>
      </c>
      <c r="C68" t="str">
        <f>'SR - Clase de Renta'!$A$73</f>
        <v>EDAD ALTA RP</v>
      </c>
      <c r="D68" t="str">
        <f>'SR - Clase de Renta'!A74</f>
        <v>INC.PARCIAL PERMANEN</v>
      </c>
      <c r="E68">
        <f>'SR - Clase de Renta'!B74</f>
        <v>98</v>
      </c>
      <c r="F68">
        <f>'SR - Clase de Renta'!C74</f>
        <v>98</v>
      </c>
      <c r="G68">
        <f>'SR - Clase de Renta'!D74</f>
        <v>99</v>
      </c>
      <c r="H68">
        <f>'SR - Clase de Renta'!E74</f>
        <v>99</v>
      </c>
      <c r="I68">
        <f>'SR - Clase de Renta'!F74</f>
        <v>99</v>
      </c>
      <c r="J68">
        <f>'SR - Clase de Renta'!G74</f>
        <v>98</v>
      </c>
      <c r="K68">
        <f>'SR - Clase de Renta'!H74</f>
        <v>0</v>
      </c>
      <c r="L68">
        <f>'SR - Clase de Renta'!I74</f>
        <v>0</v>
      </c>
      <c r="M68">
        <f>'SR - Clase de Renta'!J74</f>
        <v>0</v>
      </c>
      <c r="N68">
        <f>'SR - Clase de Renta'!K74</f>
        <v>0</v>
      </c>
      <c r="O68">
        <f>'SR - Clase de Renta'!L74</f>
        <v>0</v>
      </c>
      <c r="P68">
        <f>'SR - Clase de Renta'!M74</f>
        <v>0</v>
      </c>
      <c r="Q68">
        <f>'SR - Clase de Renta'!N74</f>
        <v>0</v>
      </c>
    </row>
    <row r="69" spans="1:17" x14ac:dyDescent="0.2">
      <c r="A69" s="83">
        <v>2024</v>
      </c>
      <c r="B69" s="83" t="s">
        <v>166</v>
      </c>
      <c r="C69" t="str">
        <f>'SR - Clase de Renta'!$A$73</f>
        <v>EDAD ALTA RP</v>
      </c>
      <c r="D69" t="str">
        <f>'SR - Clase de Renta'!A75</f>
        <v>INC.TOTAL PERMANENTE</v>
      </c>
      <c r="E69">
        <f>'SR - Clase de Renta'!B75</f>
        <v>88</v>
      </c>
      <c r="F69">
        <f>'SR - Clase de Renta'!C75</f>
        <v>88</v>
      </c>
      <c r="G69">
        <f>'SR - Clase de Renta'!D75</f>
        <v>88</v>
      </c>
      <c r="H69">
        <f>'SR - Clase de Renta'!E75</f>
        <v>88</v>
      </c>
      <c r="I69">
        <f>'SR - Clase de Renta'!F75</f>
        <v>89</v>
      </c>
      <c r="J69">
        <f>'SR - Clase de Renta'!G75</f>
        <v>89</v>
      </c>
      <c r="K69">
        <f>'SR - Clase de Renta'!H75</f>
        <v>0</v>
      </c>
      <c r="L69">
        <f>'SR - Clase de Renta'!I75</f>
        <v>0</v>
      </c>
      <c r="M69">
        <f>'SR - Clase de Renta'!J75</f>
        <v>0</v>
      </c>
      <c r="N69">
        <f>'SR - Clase de Renta'!K75</f>
        <v>0</v>
      </c>
      <c r="O69">
        <f>'SR - Clase de Renta'!L75</f>
        <v>0</v>
      </c>
      <c r="P69">
        <f>'SR - Clase de Renta'!M75</f>
        <v>0</v>
      </c>
      <c r="Q69">
        <f>'SR - Clase de Renta'!N75</f>
        <v>0</v>
      </c>
    </row>
    <row r="70" spans="1:17" x14ac:dyDescent="0.2">
      <c r="A70" s="83">
        <v>2024</v>
      </c>
      <c r="B70" s="83" t="s">
        <v>166</v>
      </c>
      <c r="C70" t="str">
        <f>'SR - Clase de Renta'!$A$73</f>
        <v>EDAD ALTA RP</v>
      </c>
      <c r="D70" t="str">
        <f>'SR - Clase de Renta'!A76</f>
        <v>MADRE</v>
      </c>
      <c r="E70">
        <f>'SR - Clase de Renta'!B76</f>
        <v>0</v>
      </c>
      <c r="F70">
        <f>'SR - Clase de Renta'!C76</f>
        <v>0</v>
      </c>
      <c r="G70">
        <f>'SR - Clase de Renta'!D76</f>
        <v>0</v>
      </c>
      <c r="H70">
        <f>'SR - Clase de Renta'!E76</f>
        <v>0</v>
      </c>
      <c r="I70">
        <f>'SR - Clase de Renta'!F76</f>
        <v>0</v>
      </c>
      <c r="J70">
        <f>'SR - Clase de Renta'!G76</f>
        <v>0</v>
      </c>
      <c r="K70">
        <f>'SR - Clase de Renta'!H76</f>
        <v>0</v>
      </c>
      <c r="L70">
        <f>'SR - Clase de Renta'!I76</f>
        <v>0</v>
      </c>
      <c r="M70">
        <f>'SR - Clase de Renta'!J76</f>
        <v>0</v>
      </c>
      <c r="N70">
        <f>'SR - Clase de Renta'!K76</f>
        <v>0</v>
      </c>
      <c r="O70">
        <f>'SR - Clase de Renta'!L76</f>
        <v>0</v>
      </c>
      <c r="P70">
        <f>'SR - Clase de Renta'!M76</f>
        <v>0</v>
      </c>
      <c r="Q70">
        <f>'SR - Clase de Renta'!N76</f>
        <v>0</v>
      </c>
    </row>
    <row r="71" spans="1:17" x14ac:dyDescent="0.2">
      <c r="A71" s="83">
        <v>2024</v>
      </c>
      <c r="B71" s="83" t="s">
        <v>166</v>
      </c>
      <c r="C71" t="str">
        <f>'SR - Clase de Renta'!$A$73</f>
        <v>EDAD ALTA RP</v>
      </c>
      <c r="D71" t="str">
        <f>'SR - Clase de Renta'!A77</f>
        <v>ORFANDAD</v>
      </c>
      <c r="E71">
        <f>'SR - Clase de Renta'!B77</f>
        <v>77</v>
      </c>
      <c r="F71">
        <f>'SR - Clase de Renta'!C77</f>
        <v>77</v>
      </c>
      <c r="G71">
        <f>'SR - Clase de Renta'!D77</f>
        <v>77</v>
      </c>
      <c r="H71">
        <f>'SR - Clase de Renta'!E77</f>
        <v>77</v>
      </c>
      <c r="I71">
        <f>'SR - Clase de Renta'!F77</f>
        <v>77</v>
      </c>
      <c r="J71">
        <f>'SR - Clase de Renta'!G77</f>
        <v>77</v>
      </c>
      <c r="K71">
        <f>'SR - Clase de Renta'!H77</f>
        <v>0</v>
      </c>
      <c r="L71">
        <f>'SR - Clase de Renta'!I77</f>
        <v>0</v>
      </c>
      <c r="M71">
        <f>'SR - Clase de Renta'!J77</f>
        <v>0</v>
      </c>
      <c r="N71">
        <f>'SR - Clase de Renta'!K77</f>
        <v>0</v>
      </c>
      <c r="O71">
        <f>'SR - Clase de Renta'!L77</f>
        <v>0</v>
      </c>
      <c r="P71">
        <f>'SR - Clase de Renta'!M77</f>
        <v>0</v>
      </c>
      <c r="Q71">
        <f>'SR - Clase de Renta'!N77</f>
        <v>0</v>
      </c>
    </row>
    <row r="72" spans="1:17" x14ac:dyDescent="0.2">
      <c r="A72" s="83">
        <v>2024</v>
      </c>
      <c r="B72" s="83" t="s">
        <v>166</v>
      </c>
      <c r="C72" t="str">
        <f>'SR - Clase de Renta'!$A$73</f>
        <v>EDAD ALTA RP</v>
      </c>
      <c r="D72" t="str">
        <f>'SR - Clase de Renta'!A78</f>
        <v>ORFANDAD DOBLE</v>
      </c>
      <c r="E72">
        <f>'SR - Clase de Renta'!B78</f>
        <v>73</v>
      </c>
      <c r="F72">
        <f>'SR - Clase de Renta'!C78</f>
        <v>73</v>
      </c>
      <c r="G72">
        <f>'SR - Clase de Renta'!D78</f>
        <v>73</v>
      </c>
      <c r="H72">
        <f>'SR - Clase de Renta'!E78</f>
        <v>73</v>
      </c>
      <c r="I72">
        <f>'SR - Clase de Renta'!F78</f>
        <v>73</v>
      </c>
      <c r="J72">
        <f>'SR - Clase de Renta'!G78</f>
        <v>73</v>
      </c>
      <c r="K72">
        <f>'SR - Clase de Renta'!H78</f>
        <v>0</v>
      </c>
      <c r="L72">
        <f>'SR - Clase de Renta'!I78</f>
        <v>0</v>
      </c>
      <c r="M72">
        <f>'SR - Clase de Renta'!J78</f>
        <v>0</v>
      </c>
      <c r="N72">
        <f>'SR - Clase de Renta'!K78</f>
        <v>0</v>
      </c>
      <c r="O72">
        <f>'SR - Clase de Renta'!L78</f>
        <v>0</v>
      </c>
      <c r="P72">
        <f>'SR - Clase de Renta'!M78</f>
        <v>0</v>
      </c>
      <c r="Q72">
        <f>'SR - Clase de Renta'!N78</f>
        <v>0</v>
      </c>
    </row>
    <row r="73" spans="1:17" x14ac:dyDescent="0.2">
      <c r="A73" s="83">
        <v>2024</v>
      </c>
      <c r="B73" s="83" t="s">
        <v>166</v>
      </c>
      <c r="C73" t="str">
        <f>'SR - Clase de Renta'!$A$73</f>
        <v>EDAD ALTA RP</v>
      </c>
      <c r="D73" t="str">
        <f>'SR - Clase de Renta'!A79</f>
        <v>PADRE</v>
      </c>
      <c r="E73">
        <f>'SR - Clase de Renta'!B79</f>
        <v>82</v>
      </c>
      <c r="F73">
        <f>'SR - Clase de Renta'!C79</f>
        <v>82</v>
      </c>
      <c r="G73">
        <f>'SR - Clase de Renta'!D79</f>
        <v>82</v>
      </c>
      <c r="H73">
        <f>'SR - Clase de Renta'!E79</f>
        <v>82</v>
      </c>
      <c r="I73">
        <f>'SR - Clase de Renta'!F79</f>
        <v>82</v>
      </c>
      <c r="J73">
        <f>'SR - Clase de Renta'!G79</f>
        <v>82</v>
      </c>
      <c r="K73">
        <f>'SR - Clase de Renta'!H79</f>
        <v>0</v>
      </c>
      <c r="L73">
        <f>'SR - Clase de Renta'!I79</f>
        <v>0</v>
      </c>
      <c r="M73">
        <f>'SR - Clase de Renta'!J79</f>
        <v>0</v>
      </c>
      <c r="N73">
        <f>'SR - Clase de Renta'!K79</f>
        <v>0</v>
      </c>
      <c r="O73">
        <f>'SR - Clase de Renta'!L79</f>
        <v>0</v>
      </c>
      <c r="P73">
        <f>'SR - Clase de Renta'!M79</f>
        <v>0</v>
      </c>
      <c r="Q73">
        <f>'SR - Clase de Renta'!N79</f>
        <v>0</v>
      </c>
    </row>
    <row r="74" spans="1:17" x14ac:dyDescent="0.2">
      <c r="A74" s="83">
        <v>2024</v>
      </c>
      <c r="B74" s="83" t="s">
        <v>166</v>
      </c>
      <c r="C74" t="str">
        <f>'SR - Clase de Renta'!$A$73</f>
        <v>EDAD ALTA RP</v>
      </c>
      <c r="D74" t="str">
        <f>'SR - Clase de Renta'!A80</f>
        <v>VIUDEDAD</v>
      </c>
      <c r="E74">
        <f>'SR - Clase de Renta'!B80</f>
        <v>102</v>
      </c>
      <c r="F74">
        <f>'SR - Clase de Renta'!C80</f>
        <v>102</v>
      </c>
      <c r="G74">
        <f>'SR - Clase de Renta'!D80</f>
        <v>102</v>
      </c>
      <c r="H74">
        <f>'SR - Clase de Renta'!E80</f>
        <v>102</v>
      </c>
      <c r="I74">
        <f>'SR - Clase de Renta'!F80</f>
        <v>102</v>
      </c>
      <c r="J74">
        <f>'SR - Clase de Renta'!G80</f>
        <v>102</v>
      </c>
      <c r="K74">
        <f>'SR - Clase de Renta'!H80</f>
        <v>0</v>
      </c>
      <c r="L74">
        <f>'SR - Clase de Renta'!I80</f>
        <v>0</v>
      </c>
      <c r="M74">
        <f>'SR - Clase de Renta'!J80</f>
        <v>0</v>
      </c>
      <c r="N74">
        <f>'SR - Clase de Renta'!K80</f>
        <v>0</v>
      </c>
      <c r="O74">
        <f>'SR - Clase de Renta'!L80</f>
        <v>0</v>
      </c>
      <c r="P74">
        <f>'SR - Clase de Renta'!M80</f>
        <v>0</v>
      </c>
      <c r="Q74">
        <f>'SR - Clase de Renta'!N80</f>
        <v>0</v>
      </c>
    </row>
    <row r="75" spans="1:17" x14ac:dyDescent="0.2">
      <c r="A75" s="83">
        <v>2024</v>
      </c>
      <c r="B75" s="83" t="s">
        <v>166</v>
      </c>
      <c r="C75" t="str">
        <f>'SR - Clase de Renta'!$A$81</f>
        <v>EDAD BAJA RP</v>
      </c>
      <c r="D75" t="str">
        <f>'SR - Clase de Renta'!A82</f>
        <v>INC.PARCIAL PERMANEN</v>
      </c>
      <c r="E75">
        <f>'SR - Clase de Renta'!B82</f>
        <v>45</v>
      </c>
      <c r="F75">
        <f>'SR - Clase de Renta'!C82</f>
        <v>45</v>
      </c>
      <c r="G75">
        <f>'SR - Clase de Renta'!D82</f>
        <v>45</v>
      </c>
      <c r="H75">
        <f>'SR - Clase de Renta'!E82</f>
        <v>45</v>
      </c>
      <c r="I75">
        <f>'SR - Clase de Renta'!F82</f>
        <v>45</v>
      </c>
      <c r="J75">
        <f>'SR - Clase de Renta'!G82</f>
        <v>46</v>
      </c>
      <c r="K75">
        <f>'SR - Clase de Renta'!H82</f>
        <v>0</v>
      </c>
      <c r="L75">
        <f>'SR - Clase de Renta'!I82</f>
        <v>0</v>
      </c>
      <c r="M75">
        <f>'SR - Clase de Renta'!J82</f>
        <v>0</v>
      </c>
      <c r="N75">
        <f>'SR - Clase de Renta'!K82</f>
        <v>0</v>
      </c>
      <c r="O75">
        <f>'SR - Clase de Renta'!L82</f>
        <v>0</v>
      </c>
      <c r="P75">
        <f>'SR - Clase de Renta'!M82</f>
        <v>0</v>
      </c>
      <c r="Q75">
        <f>'SR - Clase de Renta'!N82</f>
        <v>0</v>
      </c>
    </row>
    <row r="76" spans="1:17" x14ac:dyDescent="0.2">
      <c r="A76" s="83">
        <v>2024</v>
      </c>
      <c r="B76" s="83" t="s">
        <v>166</v>
      </c>
      <c r="C76" t="str">
        <f>'SR - Clase de Renta'!$A$81</f>
        <v>EDAD BAJA RP</v>
      </c>
      <c r="D76" t="str">
        <f>'SR - Clase de Renta'!A83</f>
        <v>INC.TOTAL PERMANENTE</v>
      </c>
      <c r="E76">
        <f>'SR - Clase de Renta'!B83</f>
        <v>49</v>
      </c>
      <c r="F76">
        <f>'SR - Clase de Renta'!C83</f>
        <v>49</v>
      </c>
      <c r="G76">
        <f>'SR - Clase de Renta'!D83</f>
        <v>49</v>
      </c>
      <c r="H76">
        <f>'SR - Clase de Renta'!E83</f>
        <v>50</v>
      </c>
      <c r="I76">
        <f>'SR - Clase de Renta'!F83</f>
        <v>50</v>
      </c>
      <c r="J76">
        <f>'SR - Clase de Renta'!G83</f>
        <v>50</v>
      </c>
      <c r="K76">
        <f>'SR - Clase de Renta'!H83</f>
        <v>0</v>
      </c>
      <c r="L76">
        <f>'SR - Clase de Renta'!I83</f>
        <v>0</v>
      </c>
      <c r="M76">
        <f>'SR - Clase de Renta'!J83</f>
        <v>0</v>
      </c>
      <c r="N76">
        <f>'SR - Clase de Renta'!K83</f>
        <v>0</v>
      </c>
      <c r="O76">
        <f>'SR - Clase de Renta'!L83</f>
        <v>0</v>
      </c>
      <c r="P76">
        <f>'SR - Clase de Renta'!M83</f>
        <v>0</v>
      </c>
      <c r="Q76">
        <f>'SR - Clase de Renta'!N83</f>
        <v>0</v>
      </c>
    </row>
    <row r="77" spans="1:17" x14ac:dyDescent="0.2">
      <c r="A77" s="83">
        <v>2024</v>
      </c>
      <c r="B77" s="83" t="s">
        <v>166</v>
      </c>
      <c r="C77" t="str">
        <f>'SR - Clase de Renta'!$A$81</f>
        <v>EDAD BAJA RP</v>
      </c>
      <c r="D77" t="str">
        <f>'SR - Clase de Renta'!A84</f>
        <v>MADRE</v>
      </c>
      <c r="E77">
        <f>'SR - Clase de Renta'!B84</f>
        <v>0</v>
      </c>
      <c r="F77">
        <f>'SR - Clase de Renta'!C84</f>
        <v>0</v>
      </c>
      <c r="G77">
        <f>'SR - Clase de Renta'!D84</f>
        <v>0</v>
      </c>
      <c r="H77">
        <f>'SR - Clase de Renta'!E84</f>
        <v>0</v>
      </c>
      <c r="I77">
        <f>'SR - Clase de Renta'!F84</f>
        <v>0</v>
      </c>
      <c r="J77">
        <f>'SR - Clase de Renta'!G84</f>
        <v>0</v>
      </c>
      <c r="K77">
        <f>'SR - Clase de Renta'!H84</f>
        <v>0</v>
      </c>
      <c r="L77">
        <f>'SR - Clase de Renta'!I84</f>
        <v>0</v>
      </c>
      <c r="M77">
        <f>'SR - Clase de Renta'!J84</f>
        <v>0</v>
      </c>
      <c r="N77">
        <f>'SR - Clase de Renta'!K84</f>
        <v>0</v>
      </c>
      <c r="O77">
        <f>'SR - Clase de Renta'!L84</f>
        <v>0</v>
      </c>
      <c r="P77">
        <f>'SR - Clase de Renta'!M84</f>
        <v>0</v>
      </c>
      <c r="Q77">
        <f>'SR - Clase de Renta'!N84</f>
        <v>0</v>
      </c>
    </row>
    <row r="78" spans="1:17" x14ac:dyDescent="0.2">
      <c r="A78" s="83">
        <v>2024</v>
      </c>
      <c r="B78" s="83" t="s">
        <v>166</v>
      </c>
      <c r="C78" t="str">
        <f>'SR - Clase de Renta'!$A$81</f>
        <v>EDAD BAJA RP</v>
      </c>
      <c r="D78" t="str">
        <f>'SR - Clase de Renta'!A85</f>
        <v>ORFANDAD</v>
      </c>
      <c r="E78">
        <f>'SR - Clase de Renta'!B85</f>
        <v>14</v>
      </c>
      <c r="F78">
        <f>'SR - Clase de Renta'!C85</f>
        <v>14</v>
      </c>
      <c r="G78">
        <f>'SR - Clase de Renta'!D85</f>
        <v>14</v>
      </c>
      <c r="H78">
        <f>'SR - Clase de Renta'!E85</f>
        <v>14</v>
      </c>
      <c r="I78">
        <f>'SR - Clase de Renta'!F85</f>
        <v>14</v>
      </c>
      <c r="J78">
        <f>'SR - Clase de Renta'!G85</f>
        <v>14</v>
      </c>
      <c r="K78">
        <f>'SR - Clase de Renta'!H85</f>
        <v>0</v>
      </c>
      <c r="L78">
        <f>'SR - Clase de Renta'!I85</f>
        <v>0</v>
      </c>
      <c r="M78">
        <f>'SR - Clase de Renta'!J85</f>
        <v>0</v>
      </c>
      <c r="N78">
        <f>'SR - Clase de Renta'!K85</f>
        <v>0</v>
      </c>
      <c r="O78">
        <f>'SR - Clase de Renta'!L85</f>
        <v>0</v>
      </c>
      <c r="P78">
        <f>'SR - Clase de Renta'!M85</f>
        <v>0</v>
      </c>
      <c r="Q78">
        <f>'SR - Clase de Renta'!N85</f>
        <v>0</v>
      </c>
    </row>
    <row r="79" spans="1:17" x14ac:dyDescent="0.2">
      <c r="A79" s="83">
        <v>2024</v>
      </c>
      <c r="B79" s="83" t="s">
        <v>166</v>
      </c>
      <c r="C79" t="str">
        <f>'SR - Clase de Renta'!$A$81</f>
        <v>EDAD BAJA RP</v>
      </c>
      <c r="D79" t="str">
        <f>'SR - Clase de Renta'!A86</f>
        <v>ORFANDAD DOBLE</v>
      </c>
      <c r="E79">
        <f>'SR - Clase de Renta'!B86</f>
        <v>15</v>
      </c>
      <c r="F79">
        <f>'SR - Clase de Renta'!C86</f>
        <v>15</v>
      </c>
      <c r="G79">
        <f>'SR - Clase de Renta'!D86</f>
        <v>15</v>
      </c>
      <c r="H79">
        <f>'SR - Clase de Renta'!E86</f>
        <v>16</v>
      </c>
      <c r="I79">
        <f>'SR - Clase de Renta'!F86</f>
        <v>16</v>
      </c>
      <c r="J79">
        <f>'SR - Clase de Renta'!G86</f>
        <v>16</v>
      </c>
      <c r="K79">
        <f>'SR - Clase de Renta'!H86</f>
        <v>0</v>
      </c>
      <c r="L79">
        <f>'SR - Clase de Renta'!I86</f>
        <v>0</v>
      </c>
      <c r="M79">
        <f>'SR - Clase de Renta'!J86</f>
        <v>0</v>
      </c>
      <c r="N79">
        <f>'SR - Clase de Renta'!K86</f>
        <v>0</v>
      </c>
      <c r="O79">
        <f>'SR - Clase de Renta'!L86</f>
        <v>0</v>
      </c>
      <c r="P79">
        <f>'SR - Clase de Renta'!M86</f>
        <v>0</v>
      </c>
      <c r="Q79">
        <f>'SR - Clase de Renta'!N86</f>
        <v>0</v>
      </c>
    </row>
    <row r="80" spans="1:17" x14ac:dyDescent="0.2">
      <c r="A80" s="83">
        <v>2024</v>
      </c>
      <c r="B80" s="83" t="s">
        <v>166</v>
      </c>
      <c r="C80" t="str">
        <f>'SR - Clase de Renta'!$A$81</f>
        <v>EDAD BAJA RP</v>
      </c>
      <c r="D80" t="str">
        <f>'SR - Clase de Renta'!A87</f>
        <v>PADRE</v>
      </c>
      <c r="E80">
        <f>'SR - Clase de Renta'!B87</f>
        <v>82</v>
      </c>
      <c r="F80">
        <f>'SR - Clase de Renta'!C87</f>
        <v>82</v>
      </c>
      <c r="G80">
        <f>'SR - Clase de Renta'!D87</f>
        <v>82</v>
      </c>
      <c r="H80">
        <f>'SR - Clase de Renta'!E87</f>
        <v>82</v>
      </c>
      <c r="I80">
        <f>'SR - Clase de Renta'!F87</f>
        <v>82</v>
      </c>
      <c r="J80">
        <f>'SR - Clase de Renta'!G87</f>
        <v>82</v>
      </c>
      <c r="K80">
        <f>'SR - Clase de Renta'!H87</f>
        <v>0</v>
      </c>
      <c r="L80">
        <f>'SR - Clase de Renta'!I87</f>
        <v>0</v>
      </c>
      <c r="M80">
        <f>'SR - Clase de Renta'!J87</f>
        <v>0</v>
      </c>
      <c r="N80">
        <f>'SR - Clase de Renta'!K87</f>
        <v>0</v>
      </c>
      <c r="O80">
        <f>'SR - Clase de Renta'!L87</f>
        <v>0</v>
      </c>
      <c r="P80">
        <f>'SR - Clase de Renta'!M87</f>
        <v>0</v>
      </c>
      <c r="Q80">
        <f>'SR - Clase de Renta'!N87</f>
        <v>0</v>
      </c>
    </row>
    <row r="81" spans="1:17" x14ac:dyDescent="0.2">
      <c r="A81" s="83">
        <v>2024</v>
      </c>
      <c r="B81" s="83" t="s">
        <v>166</v>
      </c>
      <c r="C81" t="str">
        <f>'SR - Clase de Renta'!$A$81</f>
        <v>EDAD BAJA RP</v>
      </c>
      <c r="D81" t="str">
        <f>'SR - Clase de Renta'!A88</f>
        <v>VIUDEDAD</v>
      </c>
      <c r="E81">
        <f>'SR - Clase de Renta'!B88</f>
        <v>33</v>
      </c>
      <c r="F81">
        <f>'SR - Clase de Renta'!C88</f>
        <v>33</v>
      </c>
      <c r="G81">
        <f>'SR - Clase de Renta'!D88</f>
        <v>34</v>
      </c>
      <c r="H81">
        <f>'SR - Clase de Renta'!E88</f>
        <v>34</v>
      </c>
      <c r="I81">
        <f>'SR - Clase de Renta'!F88</f>
        <v>34</v>
      </c>
      <c r="J81">
        <f>'SR - Clase de Renta'!G88</f>
        <v>34</v>
      </c>
      <c r="K81">
        <f>'SR - Clase de Renta'!H88</f>
        <v>0</v>
      </c>
      <c r="L81">
        <f>'SR - Clase de Renta'!I88</f>
        <v>0</v>
      </c>
      <c r="M81">
        <f>'SR - Clase de Renta'!J88</f>
        <v>0</v>
      </c>
      <c r="N81">
        <f>'SR - Clase de Renta'!K88</f>
        <v>0</v>
      </c>
      <c r="O81">
        <f>'SR - Clase de Renta'!L88</f>
        <v>0</v>
      </c>
      <c r="P81">
        <f>'SR - Clase de Renta'!M88</f>
        <v>0</v>
      </c>
      <c r="Q81">
        <f>'SR - Clase de Renta'!N88</f>
        <v>0</v>
      </c>
    </row>
    <row r="82" spans="1:17" s="81" customFormat="1" x14ac:dyDescent="0.2">
      <c r="A82" s="83">
        <v>2024</v>
      </c>
      <c r="B82" s="81" t="str">
        <f>'SR - Sector'!$A$11</f>
        <v>Sector</v>
      </c>
      <c r="C82" s="81" t="str">
        <f>'SR - Sector'!$A$11</f>
        <v>Sector</v>
      </c>
      <c r="D82" s="81" t="str">
        <f>'SR - Sector'!A12</f>
        <v>SS.UNIVERSITARIOS</v>
      </c>
      <c r="E82" s="81">
        <f>'SR - Sector'!B12</f>
        <v>1709</v>
      </c>
      <c r="F82" s="81">
        <f>'SR - Sector'!C12</f>
        <v>1702</v>
      </c>
      <c r="G82" s="81">
        <f>'SR - Sector'!D12</f>
        <v>1699</v>
      </c>
      <c r="H82" s="81">
        <f>'SR - Sector'!E12</f>
        <v>1689</v>
      </c>
      <c r="I82" s="81">
        <f>'SR - Sector'!F12</f>
        <v>1684</v>
      </c>
      <c r="J82" s="81">
        <f>'SR - Sector'!G12</f>
        <v>1680</v>
      </c>
      <c r="K82" s="81">
        <f>'SR - Sector'!H12</f>
        <v>0</v>
      </c>
      <c r="L82" s="81">
        <f>'SR - Sector'!I12</f>
        <v>0</v>
      </c>
      <c r="M82" s="81">
        <f>'SR - Sector'!J12</f>
        <v>0</v>
      </c>
      <c r="N82" s="81">
        <f>'SR - Sector'!K12</f>
        <v>0</v>
      </c>
      <c r="O82" s="81">
        <f>'SR - Sector'!L12</f>
        <v>0</v>
      </c>
      <c r="P82" s="81">
        <f>'SR - Sector'!M12</f>
        <v>0</v>
      </c>
      <c r="Q82" s="81">
        <f>'SR - Sector'!N12</f>
        <v>0</v>
      </c>
    </row>
    <row r="83" spans="1:17" s="81" customFormat="1" x14ac:dyDescent="0.2">
      <c r="A83" s="83">
        <v>2024</v>
      </c>
      <c r="B83" s="81" t="str">
        <f>'SR - Sector'!$A$11</f>
        <v>Sector</v>
      </c>
      <c r="C83" s="81" t="str">
        <f>'SR - Sector'!$A$11</f>
        <v>Sector</v>
      </c>
      <c r="D83" s="81" t="str">
        <f>'SR - Sector'!A13</f>
        <v>SAGUAPAC</v>
      </c>
      <c r="E83" s="81">
        <f>'SR - Sector'!B13</f>
        <v>6</v>
      </c>
      <c r="F83" s="81">
        <f>'SR - Sector'!C13</f>
        <v>6</v>
      </c>
      <c r="G83" s="81">
        <f>'SR - Sector'!D13</f>
        <v>5</v>
      </c>
      <c r="H83" s="81">
        <f>'SR - Sector'!E13</f>
        <v>6</v>
      </c>
      <c r="I83" s="81">
        <f>'SR - Sector'!F13</f>
        <v>6</v>
      </c>
      <c r="J83" s="81">
        <f>'SR - Sector'!G13</f>
        <v>6</v>
      </c>
      <c r="K83" s="81">
        <f>'SR - Sector'!H13</f>
        <v>0</v>
      </c>
      <c r="L83" s="81">
        <f>'SR - Sector'!I13</f>
        <v>0</v>
      </c>
      <c r="M83" s="81">
        <f>'SR - Sector'!J13</f>
        <v>0</v>
      </c>
      <c r="N83" s="81">
        <f>'SR - Sector'!K13</f>
        <v>0</v>
      </c>
      <c r="O83" s="81">
        <f>'SR - Sector'!L13</f>
        <v>0</v>
      </c>
      <c r="P83" s="81">
        <f>'SR - Sector'!M13</f>
        <v>0</v>
      </c>
      <c r="Q83" s="81">
        <f>'SR - Sector'!N13</f>
        <v>0</v>
      </c>
    </row>
    <row r="84" spans="1:17" s="81" customFormat="1" x14ac:dyDescent="0.2">
      <c r="A84" s="83">
        <v>2024</v>
      </c>
      <c r="B84" s="81" t="str">
        <f>'SR - Sector'!$A$11</f>
        <v>Sector</v>
      </c>
      <c r="C84" s="81" t="str">
        <f>'SR - Sector'!$A$11</f>
        <v>Sector</v>
      </c>
      <c r="D84" s="81" t="str">
        <f>'SR - Sector'!A14</f>
        <v>FERROVIARIOS 91</v>
      </c>
      <c r="E84" s="81">
        <f>'SR - Sector'!B14</f>
        <v>360</v>
      </c>
      <c r="F84" s="81">
        <f>'SR - Sector'!C14</f>
        <v>359</v>
      </c>
      <c r="G84" s="81">
        <f>'SR - Sector'!D14</f>
        <v>355</v>
      </c>
      <c r="H84" s="81">
        <f>'SR - Sector'!E14</f>
        <v>354</v>
      </c>
      <c r="I84" s="81">
        <f>'SR - Sector'!F14</f>
        <v>335</v>
      </c>
      <c r="J84" s="81">
        <f>'SR - Sector'!G14</f>
        <v>336</v>
      </c>
      <c r="K84" s="81">
        <f>'SR - Sector'!H14</f>
        <v>0</v>
      </c>
      <c r="L84" s="81">
        <f>'SR - Sector'!I14</f>
        <v>0</v>
      </c>
      <c r="M84" s="81">
        <f>'SR - Sector'!J14</f>
        <v>0</v>
      </c>
      <c r="N84" s="81">
        <f>'SR - Sector'!K14</f>
        <v>0</v>
      </c>
      <c r="O84" s="81">
        <f>'SR - Sector'!L14</f>
        <v>0</v>
      </c>
      <c r="P84" s="81">
        <f>'SR - Sector'!M14</f>
        <v>0</v>
      </c>
      <c r="Q84" s="81">
        <f>'SR - Sector'!N14</f>
        <v>0</v>
      </c>
    </row>
    <row r="85" spans="1:17" s="81" customFormat="1" x14ac:dyDescent="0.2">
      <c r="A85" s="83">
        <v>2024</v>
      </c>
      <c r="B85" s="81" t="str">
        <f>'SR - Sector'!$A$11</f>
        <v>Sector</v>
      </c>
      <c r="C85" s="81" t="str">
        <f>'SR - Sector'!$A$11</f>
        <v>Sector</v>
      </c>
      <c r="D85" s="81" t="str">
        <f>'SR - Sector'!A15</f>
        <v>ASOCIACION COTEL</v>
      </c>
      <c r="E85" s="81">
        <f>'SR - Sector'!B15</f>
        <v>122</v>
      </c>
      <c r="F85" s="81">
        <f>'SR - Sector'!C15</f>
        <v>121</v>
      </c>
      <c r="G85" s="81">
        <f>'SR - Sector'!D15</f>
        <v>120</v>
      </c>
      <c r="H85" s="81">
        <f>'SR - Sector'!E15</f>
        <v>120</v>
      </c>
      <c r="I85" s="81">
        <f>'SR - Sector'!F15</f>
        <v>119</v>
      </c>
      <c r="J85" s="81">
        <f>'SR - Sector'!G15</f>
        <v>117</v>
      </c>
      <c r="K85" s="81">
        <f>'SR - Sector'!H15</f>
        <v>0</v>
      </c>
      <c r="L85" s="81">
        <f>'SR - Sector'!I15</f>
        <v>0</v>
      </c>
      <c r="M85" s="81">
        <f>'SR - Sector'!J15</f>
        <v>0</v>
      </c>
      <c r="N85" s="81">
        <f>'SR - Sector'!K15</f>
        <v>0</v>
      </c>
      <c r="O85" s="81">
        <f>'SR - Sector'!L15</f>
        <v>0</v>
      </c>
      <c r="P85" s="81">
        <f>'SR - Sector'!M15</f>
        <v>0</v>
      </c>
      <c r="Q85" s="81">
        <f>'SR - Sector'!N15</f>
        <v>0</v>
      </c>
    </row>
    <row r="86" spans="1:17" s="81" customFormat="1" x14ac:dyDescent="0.2">
      <c r="A86" s="83">
        <v>2024</v>
      </c>
      <c r="B86" s="81" t="str">
        <f>'SR - Sector'!$A$11</f>
        <v>Sector</v>
      </c>
      <c r="C86" s="81" t="str">
        <f>'SR - Sector'!$A$11</f>
        <v>Sector</v>
      </c>
      <c r="D86" s="81" t="str">
        <f>'SR - Sector'!A16</f>
        <v>BANCO DEL ESTADO</v>
      </c>
      <c r="E86" s="81">
        <f>'SR - Sector'!B16</f>
        <v>262</v>
      </c>
      <c r="F86" s="81">
        <f>'SR - Sector'!C16</f>
        <v>261</v>
      </c>
      <c r="G86" s="81">
        <f>'SR - Sector'!D16</f>
        <v>260</v>
      </c>
      <c r="H86" s="81">
        <f>'SR - Sector'!E16</f>
        <v>259</v>
      </c>
      <c r="I86" s="81">
        <f>'SR - Sector'!F16</f>
        <v>259</v>
      </c>
      <c r="J86" s="81">
        <f>'SR - Sector'!G16</f>
        <v>258</v>
      </c>
      <c r="K86" s="81">
        <f>'SR - Sector'!H16</f>
        <v>0</v>
      </c>
      <c r="L86" s="81">
        <f>'SR - Sector'!I16</f>
        <v>0</v>
      </c>
      <c r="M86" s="81">
        <f>'SR - Sector'!J16</f>
        <v>0</v>
      </c>
      <c r="N86" s="81">
        <f>'SR - Sector'!K16</f>
        <v>0</v>
      </c>
      <c r="O86" s="81">
        <f>'SR - Sector'!L16</f>
        <v>0</v>
      </c>
      <c r="P86" s="81">
        <f>'SR - Sector'!M16</f>
        <v>0</v>
      </c>
      <c r="Q86" s="81">
        <f>'SR - Sector'!N16</f>
        <v>0</v>
      </c>
    </row>
    <row r="87" spans="1:17" s="81" customFormat="1" x14ac:dyDescent="0.2">
      <c r="A87" s="83">
        <v>2024</v>
      </c>
      <c r="B87" s="81" t="str">
        <f>'SR - Sector'!$A$11</f>
        <v>Sector</v>
      </c>
      <c r="C87" s="81" t="str">
        <f>'SR - Sector'!$A$11</f>
        <v>Sector</v>
      </c>
      <c r="D87" s="81" t="str">
        <f>'SR - Sector'!A17</f>
        <v>BANCO AGRICOLA</v>
      </c>
      <c r="E87" s="81">
        <f>'SR - Sector'!B17</f>
        <v>119</v>
      </c>
      <c r="F87" s="81">
        <f>'SR - Sector'!C17</f>
        <v>119</v>
      </c>
      <c r="G87" s="81">
        <f>'SR - Sector'!D17</f>
        <v>119</v>
      </c>
      <c r="H87" s="81">
        <f>'SR - Sector'!E17</f>
        <v>119</v>
      </c>
      <c r="I87" s="81">
        <f>'SR - Sector'!F17</f>
        <v>118</v>
      </c>
      <c r="J87" s="81">
        <f>'SR - Sector'!G17</f>
        <v>118</v>
      </c>
      <c r="K87" s="81">
        <f>'SR - Sector'!H17</f>
        <v>0</v>
      </c>
      <c r="L87" s="81">
        <f>'SR - Sector'!I17</f>
        <v>0</v>
      </c>
      <c r="M87" s="81">
        <f>'SR - Sector'!J17</f>
        <v>0</v>
      </c>
      <c r="N87" s="81">
        <f>'SR - Sector'!K17</f>
        <v>0</v>
      </c>
      <c r="O87" s="81">
        <f>'SR - Sector'!L17</f>
        <v>0</v>
      </c>
      <c r="P87" s="81">
        <f>'SR - Sector'!M17</f>
        <v>0</v>
      </c>
      <c r="Q87" s="81">
        <f>'SR - Sector'!N17</f>
        <v>0</v>
      </c>
    </row>
    <row r="88" spans="1:17" s="81" customFormat="1" x14ac:dyDescent="0.2">
      <c r="A88" s="83">
        <v>2024</v>
      </c>
      <c r="B88" s="81" t="str">
        <f>'SR - Sector'!$A$11</f>
        <v>Sector</v>
      </c>
      <c r="C88" s="81" t="str">
        <f>'SR - Sector'!$A$11</f>
        <v>Sector</v>
      </c>
      <c r="D88" s="81" t="str">
        <f>'SR - Sector'!A18</f>
        <v>BANCA ESTATAL</v>
      </c>
      <c r="E88" s="81">
        <f>'SR - Sector'!B18</f>
        <v>352</v>
      </c>
      <c r="F88" s="81">
        <f>'SR - Sector'!C18</f>
        <v>351</v>
      </c>
      <c r="G88" s="81">
        <f>'SR - Sector'!D18</f>
        <v>349</v>
      </c>
      <c r="H88" s="81">
        <f>'SR - Sector'!E18</f>
        <v>347</v>
      </c>
      <c r="I88" s="81">
        <f>'SR - Sector'!F18</f>
        <v>345</v>
      </c>
      <c r="J88" s="81">
        <f>'SR - Sector'!G18</f>
        <v>343</v>
      </c>
      <c r="K88" s="81">
        <f>'SR - Sector'!H18</f>
        <v>0</v>
      </c>
      <c r="L88" s="81">
        <f>'SR - Sector'!I18</f>
        <v>0</v>
      </c>
      <c r="M88" s="81">
        <f>'SR - Sector'!J18</f>
        <v>0</v>
      </c>
      <c r="N88" s="81">
        <f>'SR - Sector'!K18</f>
        <v>0</v>
      </c>
      <c r="O88" s="81">
        <f>'SR - Sector'!L18</f>
        <v>0</v>
      </c>
      <c r="P88" s="81">
        <f>'SR - Sector'!M18</f>
        <v>0</v>
      </c>
      <c r="Q88" s="81">
        <f>'SR - Sector'!N18</f>
        <v>0</v>
      </c>
    </row>
    <row r="89" spans="1:17" s="81" customFormat="1" x14ac:dyDescent="0.2">
      <c r="A89" s="83">
        <v>2024</v>
      </c>
      <c r="B89" s="81" t="str">
        <f>'SR - Sector'!$A$11</f>
        <v>Sector</v>
      </c>
      <c r="C89" s="81" t="str">
        <f>'SR - Sector'!$A$11</f>
        <v>Sector</v>
      </c>
      <c r="D89" s="81" t="str">
        <f>'SR - Sector'!A19</f>
        <v>BANCA PRIVADA</v>
      </c>
      <c r="E89" s="81">
        <f>'SR - Sector'!B19</f>
        <v>929</v>
      </c>
      <c r="F89" s="81">
        <f>'SR - Sector'!C19</f>
        <v>929</v>
      </c>
      <c r="G89" s="81">
        <f>'SR - Sector'!D19</f>
        <v>922</v>
      </c>
      <c r="H89" s="81">
        <f>'SR - Sector'!E19</f>
        <v>920</v>
      </c>
      <c r="I89" s="81">
        <f>'SR - Sector'!F19</f>
        <v>916</v>
      </c>
      <c r="J89" s="81">
        <f>'SR - Sector'!G19</f>
        <v>917</v>
      </c>
      <c r="K89" s="81">
        <f>'SR - Sector'!H19</f>
        <v>0</v>
      </c>
      <c r="L89" s="81">
        <f>'SR - Sector'!I19</f>
        <v>0</v>
      </c>
      <c r="M89" s="81">
        <f>'SR - Sector'!J19</f>
        <v>0</v>
      </c>
      <c r="N89" s="81">
        <f>'SR - Sector'!K19</f>
        <v>0</v>
      </c>
      <c r="O89" s="81">
        <f>'SR - Sector'!L19</f>
        <v>0</v>
      </c>
      <c r="P89" s="81">
        <f>'SR - Sector'!M19</f>
        <v>0</v>
      </c>
      <c r="Q89" s="81">
        <f>'SR - Sector'!N19</f>
        <v>0</v>
      </c>
    </row>
    <row r="90" spans="1:17" s="81" customFormat="1" x14ac:dyDescent="0.2">
      <c r="A90" s="83">
        <v>2024</v>
      </c>
      <c r="B90" s="81" t="str">
        <f>'SR - Sector'!$A$11</f>
        <v>Sector</v>
      </c>
      <c r="C90" s="81" t="str">
        <f>'SR - Sector'!$A$11</f>
        <v>Sector</v>
      </c>
      <c r="D90" s="81" t="str">
        <f>'SR - Sector'!A20</f>
        <v>SALUD</v>
      </c>
      <c r="E90" s="81">
        <f>'SR - Sector'!B20</f>
        <v>576</v>
      </c>
      <c r="F90" s="81">
        <f>'SR - Sector'!C20</f>
        <v>576</v>
      </c>
      <c r="G90" s="81">
        <f>'SR - Sector'!D20</f>
        <v>574</v>
      </c>
      <c r="H90" s="81">
        <f>'SR - Sector'!E20</f>
        <v>570</v>
      </c>
      <c r="I90" s="81">
        <f>'SR - Sector'!F20</f>
        <v>568</v>
      </c>
      <c r="J90" s="81">
        <f>'SR - Sector'!G20</f>
        <v>566</v>
      </c>
      <c r="K90" s="81">
        <f>'SR - Sector'!H20</f>
        <v>0</v>
      </c>
      <c r="L90" s="81">
        <f>'SR - Sector'!I20</f>
        <v>0</v>
      </c>
      <c r="M90" s="81">
        <f>'SR - Sector'!J20</f>
        <v>0</v>
      </c>
      <c r="N90" s="81">
        <f>'SR - Sector'!K20</f>
        <v>0</v>
      </c>
      <c r="O90" s="81">
        <f>'SR - Sector'!L20</f>
        <v>0</v>
      </c>
      <c r="P90" s="81">
        <f>'SR - Sector'!M20</f>
        <v>0</v>
      </c>
      <c r="Q90" s="81">
        <f>'SR - Sector'!N20</f>
        <v>0</v>
      </c>
    </row>
    <row r="91" spans="1:17" s="81" customFormat="1" x14ac:dyDescent="0.2">
      <c r="A91" s="83">
        <v>2024</v>
      </c>
      <c r="B91" s="81" t="str">
        <f>'SR - Sector'!$A$11</f>
        <v>Sector</v>
      </c>
      <c r="C91" s="81" t="str">
        <f>'SR - Sector'!$A$11</f>
        <v>Sector</v>
      </c>
      <c r="D91" s="81" t="str">
        <f>'SR - Sector'!A21</f>
        <v>CONSTRUCCION</v>
      </c>
      <c r="E91" s="81">
        <f>'SR - Sector'!B21</f>
        <v>276</v>
      </c>
      <c r="F91" s="81">
        <f>'SR - Sector'!C21</f>
        <v>278</v>
      </c>
      <c r="G91" s="81">
        <f>'SR - Sector'!D21</f>
        <v>278</v>
      </c>
      <c r="H91" s="81">
        <f>'SR - Sector'!E21</f>
        <v>277</v>
      </c>
      <c r="I91" s="81">
        <f>'SR - Sector'!F21</f>
        <v>275</v>
      </c>
      <c r="J91" s="81">
        <f>'SR - Sector'!G21</f>
        <v>275</v>
      </c>
      <c r="K91" s="81">
        <f>'SR - Sector'!H21</f>
        <v>0</v>
      </c>
      <c r="L91" s="81">
        <f>'SR - Sector'!I21</f>
        <v>0</v>
      </c>
      <c r="M91" s="81">
        <f>'SR - Sector'!J21</f>
        <v>0</v>
      </c>
      <c r="N91" s="81">
        <f>'SR - Sector'!K21</f>
        <v>0</v>
      </c>
      <c r="O91" s="81">
        <f>'SR - Sector'!L21</f>
        <v>0</v>
      </c>
      <c r="P91" s="81">
        <f>'SR - Sector'!M21</f>
        <v>0</v>
      </c>
      <c r="Q91" s="81">
        <f>'SR - Sector'!N21</f>
        <v>0</v>
      </c>
    </row>
    <row r="92" spans="1:17" s="81" customFormat="1" x14ac:dyDescent="0.2">
      <c r="A92" s="83">
        <v>2024</v>
      </c>
      <c r="B92" s="81" t="str">
        <f>'SR - Sector'!$A$11</f>
        <v>Sector</v>
      </c>
      <c r="C92" s="81" t="str">
        <f>'SR - Sector'!$A$11</f>
        <v>Sector</v>
      </c>
      <c r="D92" s="81" t="str">
        <f>'SR - Sector'!A22</f>
        <v>BANCO MINERO</v>
      </c>
      <c r="E92" s="81">
        <f>'SR - Sector'!B22</f>
        <v>197</v>
      </c>
      <c r="F92" s="81">
        <f>'SR - Sector'!C22</f>
        <v>196</v>
      </c>
      <c r="G92" s="81">
        <f>'SR - Sector'!D22</f>
        <v>193</v>
      </c>
      <c r="H92" s="81">
        <f>'SR - Sector'!E22</f>
        <v>193</v>
      </c>
      <c r="I92" s="81">
        <f>'SR - Sector'!F22</f>
        <v>193</v>
      </c>
      <c r="J92" s="81">
        <f>'SR - Sector'!G22</f>
        <v>191</v>
      </c>
      <c r="K92" s="81">
        <f>'SR - Sector'!H22</f>
        <v>0</v>
      </c>
      <c r="L92" s="81">
        <f>'SR - Sector'!I22</f>
        <v>0</v>
      </c>
      <c r="M92" s="81">
        <f>'SR - Sector'!J22</f>
        <v>0</v>
      </c>
      <c r="N92" s="81">
        <f>'SR - Sector'!K22</f>
        <v>0</v>
      </c>
      <c r="O92" s="81">
        <f>'SR - Sector'!L22</f>
        <v>0</v>
      </c>
      <c r="P92" s="81">
        <f>'SR - Sector'!M22</f>
        <v>0</v>
      </c>
      <c r="Q92" s="81">
        <f>'SR - Sector'!N22</f>
        <v>0</v>
      </c>
    </row>
    <row r="93" spans="1:17" s="81" customFormat="1" x14ac:dyDescent="0.2">
      <c r="A93" s="83">
        <v>2024</v>
      </c>
      <c r="B93" s="81" t="str">
        <f>'SR - Sector'!$A$11</f>
        <v>Sector</v>
      </c>
      <c r="C93" s="81" t="str">
        <f>'SR - Sector'!$A$11</f>
        <v>Sector</v>
      </c>
      <c r="D93" s="81" t="str">
        <f>'SR - Sector'!A23</f>
        <v>FDO.C.SS.FAB</v>
      </c>
      <c r="E93" s="81">
        <f>'SR - Sector'!B23</f>
        <v>7</v>
      </c>
      <c r="F93" s="81">
        <f>'SR - Sector'!C23</f>
        <v>7</v>
      </c>
      <c r="G93" s="81">
        <f>'SR - Sector'!D23</f>
        <v>7</v>
      </c>
      <c r="H93" s="81">
        <f>'SR - Sector'!E23</f>
        <v>7</v>
      </c>
      <c r="I93" s="81">
        <f>'SR - Sector'!F23</f>
        <v>7</v>
      </c>
      <c r="J93" s="81">
        <f>'SR - Sector'!G23</f>
        <v>7</v>
      </c>
      <c r="K93" s="81">
        <f>'SR - Sector'!H23</f>
        <v>0</v>
      </c>
      <c r="L93" s="81">
        <f>'SR - Sector'!I23</f>
        <v>0</v>
      </c>
      <c r="M93" s="81">
        <f>'SR - Sector'!J23</f>
        <v>0</v>
      </c>
      <c r="N93" s="81">
        <f>'SR - Sector'!K23</f>
        <v>0</v>
      </c>
      <c r="O93" s="81">
        <f>'SR - Sector'!L23</f>
        <v>0</v>
      </c>
      <c r="P93" s="81">
        <f>'SR - Sector'!M23</f>
        <v>0</v>
      </c>
      <c r="Q93" s="81">
        <f>'SR - Sector'!N23</f>
        <v>0</v>
      </c>
    </row>
    <row r="94" spans="1:17" x14ac:dyDescent="0.2">
      <c r="A94" s="83">
        <v>2024</v>
      </c>
      <c r="B94" s="80" t="str">
        <f>'SR - Sector'!$A$11</f>
        <v>Sector</v>
      </c>
      <c r="C94" t="str">
        <f>'SR - Sector'!$A$11</f>
        <v>Sector</v>
      </c>
      <c r="D94" t="str">
        <f>'SR - Sector'!A24</f>
        <v>FERROVIARIO Y R.A.</v>
      </c>
      <c r="E94">
        <f>'SR - Sector'!B24</f>
        <v>2885</v>
      </c>
      <c r="F94">
        <f>'SR - Sector'!C24</f>
        <v>2870</v>
      </c>
      <c r="G94">
        <f>'SR - Sector'!D24</f>
        <v>2862</v>
      </c>
      <c r="H94">
        <f>'SR - Sector'!E24</f>
        <v>2842</v>
      </c>
      <c r="I94">
        <f>'SR - Sector'!F24</f>
        <v>2851</v>
      </c>
      <c r="J94">
        <f>'SR - Sector'!G24</f>
        <v>2842</v>
      </c>
      <c r="K94">
        <f>'SR - Sector'!H24</f>
        <v>0</v>
      </c>
      <c r="L94">
        <f>'SR - Sector'!I24</f>
        <v>0</v>
      </c>
      <c r="M94">
        <f>'SR - Sector'!J24</f>
        <v>0</v>
      </c>
      <c r="N94">
        <f>'SR - Sector'!K24</f>
        <v>0</v>
      </c>
      <c r="O94">
        <f>'SR - Sector'!L24</f>
        <v>0</v>
      </c>
      <c r="P94">
        <f>'SR - Sector'!M24</f>
        <v>0</v>
      </c>
      <c r="Q94">
        <f>'SR - Sector'!N24</f>
        <v>0</v>
      </c>
    </row>
    <row r="95" spans="1:17" x14ac:dyDescent="0.2">
      <c r="A95" s="83">
        <v>2024</v>
      </c>
      <c r="B95" s="80" t="str">
        <f>'SR - Sector'!$A$11</f>
        <v>Sector</v>
      </c>
      <c r="C95" t="str">
        <f>'SR - Sector'!$A$11</f>
        <v>Sector</v>
      </c>
      <c r="D95" t="str">
        <f>'SR - Sector'!A25</f>
        <v>ADUANAS</v>
      </c>
      <c r="E95">
        <f>'SR - Sector'!B25</f>
        <v>462</v>
      </c>
      <c r="F95">
        <f>'SR - Sector'!C25</f>
        <v>459</v>
      </c>
      <c r="G95">
        <f>'SR - Sector'!D25</f>
        <v>455</v>
      </c>
      <c r="H95">
        <f>'SR - Sector'!E25</f>
        <v>451</v>
      </c>
      <c r="I95">
        <f>'SR - Sector'!F25</f>
        <v>452</v>
      </c>
      <c r="J95">
        <f>'SR - Sector'!G25</f>
        <v>448</v>
      </c>
      <c r="K95">
        <f>'SR - Sector'!H25</f>
        <v>0</v>
      </c>
      <c r="L95">
        <f>'SR - Sector'!I25</f>
        <v>0</v>
      </c>
      <c r="M95">
        <f>'SR - Sector'!J25</f>
        <v>0</v>
      </c>
      <c r="N95">
        <f>'SR - Sector'!K25</f>
        <v>0</v>
      </c>
      <c r="O95">
        <f>'SR - Sector'!L25</f>
        <v>0</v>
      </c>
      <c r="P95">
        <f>'SR - Sector'!M25</f>
        <v>0</v>
      </c>
      <c r="Q95">
        <f>'SR - Sector'!N25</f>
        <v>0</v>
      </c>
    </row>
    <row r="96" spans="1:17" x14ac:dyDescent="0.2">
      <c r="A96" s="83">
        <v>2024</v>
      </c>
      <c r="B96" s="80" t="str">
        <f>'SR - Sector'!$A$11</f>
        <v>Sector</v>
      </c>
      <c r="C96" t="str">
        <f>'SR - Sector'!$A$11</f>
        <v>Sector</v>
      </c>
      <c r="D96" t="str">
        <f>'SR - Sector'!A26</f>
        <v>COMIBOL</v>
      </c>
      <c r="E96">
        <f>'SR - Sector'!B26</f>
        <v>7086</v>
      </c>
      <c r="F96">
        <f>'SR - Sector'!C26</f>
        <v>7072</v>
      </c>
      <c r="G96">
        <f>'SR - Sector'!D26</f>
        <v>7033</v>
      </c>
      <c r="H96">
        <f>'SR - Sector'!E26</f>
        <v>6972</v>
      </c>
      <c r="I96">
        <f>'SR - Sector'!F26</f>
        <v>6941</v>
      </c>
      <c r="J96">
        <f>'SR - Sector'!G26</f>
        <v>6899</v>
      </c>
      <c r="K96">
        <f>'SR - Sector'!H26</f>
        <v>0</v>
      </c>
      <c r="L96">
        <f>'SR - Sector'!I26</f>
        <v>0</v>
      </c>
      <c r="M96">
        <f>'SR - Sector'!J26</f>
        <v>0</v>
      </c>
      <c r="N96">
        <f>'SR - Sector'!K26</f>
        <v>0</v>
      </c>
      <c r="O96">
        <f>'SR - Sector'!L26</f>
        <v>0</v>
      </c>
      <c r="P96">
        <f>'SR - Sector'!M26</f>
        <v>0</v>
      </c>
      <c r="Q96">
        <f>'SR - Sector'!N26</f>
        <v>0</v>
      </c>
    </row>
    <row r="97" spans="1:17" x14ac:dyDescent="0.2">
      <c r="A97" s="83">
        <v>2024</v>
      </c>
      <c r="B97" s="80" t="str">
        <f>'SR - Sector'!$A$11</f>
        <v>Sector</v>
      </c>
      <c r="C97" t="str">
        <f>'SR - Sector'!$A$11</f>
        <v>Sector</v>
      </c>
      <c r="D97" t="str">
        <f>'SR - Sector'!A27</f>
        <v>MINERIA PRIVADA</v>
      </c>
      <c r="E97">
        <f>'SR - Sector'!B27</f>
        <v>3161</v>
      </c>
      <c r="F97">
        <f>'SR - Sector'!C27</f>
        <v>3148</v>
      </c>
      <c r="G97">
        <f>'SR - Sector'!D27</f>
        <v>3135</v>
      </c>
      <c r="H97">
        <f>'SR - Sector'!E27</f>
        <v>3123</v>
      </c>
      <c r="I97">
        <f>'SR - Sector'!F27</f>
        <v>3113</v>
      </c>
      <c r="J97">
        <f>'SR - Sector'!G27</f>
        <v>3105</v>
      </c>
      <c r="K97">
        <f>'SR - Sector'!H27</f>
        <v>0</v>
      </c>
      <c r="L97">
        <f>'SR - Sector'!I27</f>
        <v>0</v>
      </c>
      <c r="M97">
        <f>'SR - Sector'!J27</f>
        <v>0</v>
      </c>
      <c r="N97">
        <f>'SR - Sector'!K27</f>
        <v>0</v>
      </c>
      <c r="O97">
        <f>'SR - Sector'!L27</f>
        <v>0</v>
      </c>
      <c r="P97">
        <f>'SR - Sector'!M27</f>
        <v>0</v>
      </c>
      <c r="Q97">
        <f>'SR - Sector'!N27</f>
        <v>0</v>
      </c>
    </row>
    <row r="98" spans="1:17" x14ac:dyDescent="0.2">
      <c r="A98" s="83">
        <v>2024</v>
      </c>
      <c r="B98" s="80" t="str">
        <f>'SR - Sector'!$A$11</f>
        <v>Sector</v>
      </c>
      <c r="C98" t="str">
        <f>'SR - Sector'!$A$11</f>
        <v>Sector</v>
      </c>
      <c r="D98" t="str">
        <f>'SR - Sector'!A28</f>
        <v>ADM. PUBLICA</v>
      </c>
      <c r="E98">
        <f>'SR - Sector'!B28</f>
        <v>4199</v>
      </c>
      <c r="F98">
        <f>'SR - Sector'!C28</f>
        <v>4189</v>
      </c>
      <c r="G98">
        <f>'SR - Sector'!D28</f>
        <v>4167</v>
      </c>
      <c r="H98">
        <f>'SR - Sector'!E28</f>
        <v>4150</v>
      </c>
      <c r="I98">
        <f>'SR - Sector'!F28</f>
        <v>4134</v>
      </c>
      <c r="J98">
        <f>'SR - Sector'!G28</f>
        <v>4121</v>
      </c>
      <c r="K98">
        <f>'SR - Sector'!H28</f>
        <v>0</v>
      </c>
      <c r="L98">
        <f>'SR - Sector'!I28</f>
        <v>0</v>
      </c>
      <c r="M98">
        <f>'SR - Sector'!J28</f>
        <v>0</v>
      </c>
      <c r="N98">
        <f>'SR - Sector'!K28</f>
        <v>0</v>
      </c>
      <c r="O98">
        <f>'SR - Sector'!L28</f>
        <v>0</v>
      </c>
      <c r="P98">
        <f>'SR - Sector'!M28</f>
        <v>0</v>
      </c>
      <c r="Q98">
        <f>'SR - Sector'!N28</f>
        <v>0</v>
      </c>
    </row>
    <row r="99" spans="1:17" x14ac:dyDescent="0.2">
      <c r="A99" s="83">
        <v>2024</v>
      </c>
      <c r="B99" s="80" t="str">
        <f>'SR - Sector'!$A$11</f>
        <v>Sector</v>
      </c>
      <c r="C99" t="str">
        <f>'SR - Sector'!$A$11</f>
        <v>Sector</v>
      </c>
      <c r="D99" t="str">
        <f>'SR - Sector'!A29</f>
        <v>COOPERATIVAS</v>
      </c>
      <c r="E99">
        <f>'SR - Sector'!B29</f>
        <v>4424</v>
      </c>
      <c r="F99">
        <f>'SR - Sector'!C29</f>
        <v>4415</v>
      </c>
      <c r="G99">
        <f>'SR - Sector'!D29</f>
        <v>4396</v>
      </c>
      <c r="H99">
        <f>'SR - Sector'!E29</f>
        <v>4386</v>
      </c>
      <c r="I99">
        <f>'SR - Sector'!F29</f>
        <v>4372</v>
      </c>
      <c r="J99">
        <f>'SR - Sector'!G29</f>
        <v>4351</v>
      </c>
      <c r="K99">
        <f>'SR - Sector'!H29</f>
        <v>0</v>
      </c>
      <c r="L99">
        <f>'SR - Sector'!I29</f>
        <v>0</v>
      </c>
      <c r="M99">
        <f>'SR - Sector'!J29</f>
        <v>0</v>
      </c>
      <c r="N99">
        <f>'SR - Sector'!K29</f>
        <v>0</v>
      </c>
      <c r="O99">
        <f>'SR - Sector'!L29</f>
        <v>0</v>
      </c>
      <c r="P99">
        <f>'SR - Sector'!M29</f>
        <v>0</v>
      </c>
      <c r="Q99">
        <f>'SR - Sector'!N29</f>
        <v>0</v>
      </c>
    </row>
    <row r="100" spans="1:17" x14ac:dyDescent="0.2">
      <c r="A100" s="83">
        <v>2024</v>
      </c>
      <c r="B100" s="80" t="str">
        <f>'SR - Sector'!$A$11</f>
        <v>Sector</v>
      </c>
      <c r="C100" t="str">
        <f>'SR - Sector'!$A$11</f>
        <v>Sector</v>
      </c>
      <c r="D100" t="str">
        <f>'SR - Sector'!A30</f>
        <v>VARIOS</v>
      </c>
      <c r="E100">
        <f>'SR - Sector'!B30</f>
        <v>988</v>
      </c>
      <c r="F100">
        <f>'SR - Sector'!C30</f>
        <v>984</v>
      </c>
      <c r="G100">
        <f>'SR - Sector'!D30</f>
        <v>983</v>
      </c>
      <c r="H100">
        <f>'SR - Sector'!E30</f>
        <v>974</v>
      </c>
      <c r="I100">
        <f>'SR - Sector'!F30</f>
        <v>970</v>
      </c>
      <c r="J100">
        <f>'SR - Sector'!G30</f>
        <v>966</v>
      </c>
      <c r="K100">
        <f>'SR - Sector'!H30</f>
        <v>0</v>
      </c>
      <c r="L100">
        <f>'SR - Sector'!I30</f>
        <v>0</v>
      </c>
      <c r="M100">
        <f>'SR - Sector'!J30</f>
        <v>0</v>
      </c>
      <c r="N100">
        <f>'SR - Sector'!K30</f>
        <v>0</v>
      </c>
      <c r="O100">
        <f>'SR - Sector'!L30</f>
        <v>0</v>
      </c>
      <c r="P100">
        <f>'SR - Sector'!M30</f>
        <v>0</v>
      </c>
      <c r="Q100">
        <f>'SR - Sector'!N30</f>
        <v>0</v>
      </c>
    </row>
    <row r="101" spans="1:17" x14ac:dyDescent="0.2">
      <c r="A101" s="83">
        <v>2024</v>
      </c>
      <c r="B101" s="80" t="str">
        <f>'SR - Sector'!$A$11</f>
        <v>Sector</v>
      </c>
      <c r="C101" t="str">
        <f>'SR - Sector'!$A$11</f>
        <v>Sector</v>
      </c>
      <c r="D101" t="str">
        <f>'SR - Sector'!A31</f>
        <v>COMERCIO</v>
      </c>
      <c r="E101">
        <f>'SR - Sector'!B31</f>
        <v>3130</v>
      </c>
      <c r="F101">
        <f>'SR - Sector'!C31</f>
        <v>3121</v>
      </c>
      <c r="G101">
        <f>'SR - Sector'!D31</f>
        <v>3106</v>
      </c>
      <c r="H101">
        <f>'SR - Sector'!E31</f>
        <v>3088</v>
      </c>
      <c r="I101">
        <f>'SR - Sector'!F31</f>
        <v>3070</v>
      </c>
      <c r="J101">
        <f>'SR - Sector'!G31</f>
        <v>3055</v>
      </c>
      <c r="K101">
        <f>'SR - Sector'!H31</f>
        <v>0</v>
      </c>
      <c r="L101">
        <f>'SR - Sector'!I31</f>
        <v>0</v>
      </c>
      <c r="M101">
        <f>'SR - Sector'!J31</f>
        <v>0</v>
      </c>
      <c r="N101">
        <f>'SR - Sector'!K31</f>
        <v>0</v>
      </c>
      <c r="O101">
        <f>'SR - Sector'!L31</f>
        <v>0</v>
      </c>
      <c r="P101">
        <f>'SR - Sector'!M31</f>
        <v>0</v>
      </c>
      <c r="Q101">
        <f>'SR - Sector'!N31</f>
        <v>0</v>
      </c>
    </row>
    <row r="102" spans="1:17" x14ac:dyDescent="0.2">
      <c r="A102" s="83">
        <v>2024</v>
      </c>
      <c r="B102" s="80" t="str">
        <f>'SR - Sector'!$A$11</f>
        <v>Sector</v>
      </c>
      <c r="C102" t="str">
        <f>'SR - Sector'!$A$11</f>
        <v>Sector</v>
      </c>
      <c r="D102" t="str">
        <f>'SR - Sector'!A32</f>
        <v>POLICIA BOLIVIANA</v>
      </c>
      <c r="E102">
        <f>'SR - Sector'!B32</f>
        <v>2282</v>
      </c>
      <c r="F102">
        <f>'SR - Sector'!C32</f>
        <v>2281</v>
      </c>
      <c r="G102">
        <f>'SR - Sector'!D32</f>
        <v>2274</v>
      </c>
      <c r="H102">
        <f>'SR - Sector'!E32</f>
        <v>2258</v>
      </c>
      <c r="I102">
        <f>'SR - Sector'!F32</f>
        <v>2253</v>
      </c>
      <c r="J102">
        <f>'SR - Sector'!G32</f>
        <v>2247</v>
      </c>
      <c r="K102">
        <f>'SR - Sector'!H32</f>
        <v>0</v>
      </c>
      <c r="L102">
        <f>'SR - Sector'!I32</f>
        <v>0</v>
      </c>
      <c r="M102">
        <f>'SR - Sector'!J32</f>
        <v>0</v>
      </c>
      <c r="N102">
        <f>'SR - Sector'!K32</f>
        <v>0</v>
      </c>
      <c r="O102">
        <f>'SR - Sector'!L32</f>
        <v>0</v>
      </c>
      <c r="P102">
        <f>'SR - Sector'!M32</f>
        <v>0</v>
      </c>
      <c r="Q102">
        <f>'SR - Sector'!N32</f>
        <v>0</v>
      </c>
    </row>
    <row r="103" spans="1:17" x14ac:dyDescent="0.2">
      <c r="A103" s="83">
        <v>2024</v>
      </c>
      <c r="B103" s="80" t="str">
        <f>'SR - Sector'!$A$11</f>
        <v>Sector</v>
      </c>
      <c r="C103" t="str">
        <f>'SR - Sector'!$A$11</f>
        <v>Sector</v>
      </c>
      <c r="D103" t="str">
        <f>'SR - Sector'!A33</f>
        <v>JUDICIAL [ADMINIST.]</v>
      </c>
      <c r="E103">
        <f>'SR - Sector'!B33</f>
        <v>20</v>
      </c>
      <c r="F103">
        <f>'SR - Sector'!C33</f>
        <v>20</v>
      </c>
      <c r="G103">
        <f>'SR - Sector'!D33</f>
        <v>20</v>
      </c>
      <c r="H103">
        <f>'SR - Sector'!E33</f>
        <v>20</v>
      </c>
      <c r="I103">
        <f>'SR - Sector'!F33</f>
        <v>20</v>
      </c>
      <c r="J103">
        <f>'SR - Sector'!G33</f>
        <v>20</v>
      </c>
      <c r="K103">
        <f>'SR - Sector'!H33</f>
        <v>0</v>
      </c>
      <c r="L103">
        <f>'SR - Sector'!I33</f>
        <v>0</v>
      </c>
      <c r="M103">
        <f>'SR - Sector'!J33</f>
        <v>0</v>
      </c>
      <c r="N103">
        <f>'SR - Sector'!K33</f>
        <v>0</v>
      </c>
      <c r="O103">
        <f>'SR - Sector'!L33</f>
        <v>0</v>
      </c>
      <c r="P103">
        <f>'SR - Sector'!M33</f>
        <v>0</v>
      </c>
      <c r="Q103">
        <f>'SR - Sector'!N33</f>
        <v>0</v>
      </c>
    </row>
    <row r="104" spans="1:17" x14ac:dyDescent="0.2">
      <c r="A104" s="83">
        <v>2024</v>
      </c>
      <c r="B104" s="80" t="str">
        <f>'SR - Sector'!$A$11</f>
        <v>Sector</v>
      </c>
      <c r="C104" t="str">
        <f>'SR - Sector'!$A$11</f>
        <v>Sector</v>
      </c>
      <c r="D104" t="str">
        <f>'SR - Sector'!A34</f>
        <v>FABRIL</v>
      </c>
      <c r="E104">
        <f>'SR - Sector'!B34</f>
        <v>5306</v>
      </c>
      <c r="F104">
        <f>'SR - Sector'!C34</f>
        <v>5284</v>
      </c>
      <c r="G104">
        <f>'SR - Sector'!D34</f>
        <v>5268</v>
      </c>
      <c r="H104">
        <f>'SR - Sector'!E34</f>
        <v>5234</v>
      </c>
      <c r="I104">
        <f>'SR - Sector'!F34</f>
        <v>5206</v>
      </c>
      <c r="J104">
        <f>'SR - Sector'!G34</f>
        <v>5170</v>
      </c>
      <c r="K104">
        <f>'SR - Sector'!H34</f>
        <v>0</v>
      </c>
      <c r="L104">
        <f>'SR - Sector'!I34</f>
        <v>0</v>
      </c>
      <c r="M104">
        <f>'SR - Sector'!J34</f>
        <v>0</v>
      </c>
      <c r="N104">
        <f>'SR - Sector'!K34</f>
        <v>0</v>
      </c>
      <c r="O104">
        <f>'SR - Sector'!L34</f>
        <v>0</v>
      </c>
      <c r="P104">
        <f>'SR - Sector'!M34</f>
        <v>0</v>
      </c>
      <c r="Q104">
        <f>'SR - Sector'!N34</f>
        <v>0</v>
      </c>
    </row>
    <row r="105" spans="1:17" x14ac:dyDescent="0.2">
      <c r="A105" s="83">
        <v>2024</v>
      </c>
      <c r="B105" s="80" t="str">
        <f>'SR - Sector'!$A$11</f>
        <v>Sector</v>
      </c>
      <c r="C105" t="str">
        <f>'SR - Sector'!$A$11</f>
        <v>Sector</v>
      </c>
      <c r="D105" t="str">
        <f>'SR - Sector'!A35</f>
        <v>CAMINOS</v>
      </c>
      <c r="E105">
        <f>'SR - Sector'!B35</f>
        <v>1455</v>
      </c>
      <c r="F105">
        <f>'SR - Sector'!C35</f>
        <v>1448</v>
      </c>
      <c r="G105">
        <f>'SR - Sector'!D35</f>
        <v>1442</v>
      </c>
      <c r="H105">
        <f>'SR - Sector'!E35</f>
        <v>1430</v>
      </c>
      <c r="I105">
        <f>'SR - Sector'!F35</f>
        <v>1427</v>
      </c>
      <c r="J105">
        <f>'SR - Sector'!G35</f>
        <v>1423</v>
      </c>
      <c r="K105">
        <f>'SR - Sector'!H35</f>
        <v>0</v>
      </c>
      <c r="L105">
        <f>'SR - Sector'!I35</f>
        <v>0</v>
      </c>
      <c r="M105">
        <f>'SR - Sector'!J35</f>
        <v>0</v>
      </c>
      <c r="N105">
        <f>'SR - Sector'!K35</f>
        <v>0</v>
      </c>
      <c r="O105">
        <f>'SR - Sector'!L35</f>
        <v>0</v>
      </c>
      <c r="P105">
        <f>'SR - Sector'!M35</f>
        <v>0</v>
      </c>
      <c r="Q105">
        <f>'SR - Sector'!N35</f>
        <v>0</v>
      </c>
    </row>
    <row r="106" spans="1:17" x14ac:dyDescent="0.2">
      <c r="A106" s="83">
        <v>2024</v>
      </c>
      <c r="B106" s="80" t="str">
        <f>'SR - Sector'!$A$11</f>
        <v>Sector</v>
      </c>
      <c r="C106" t="str">
        <f>'SR - Sector'!$A$11</f>
        <v>Sector</v>
      </c>
      <c r="D106" t="str">
        <f>'SR - Sector'!A36</f>
        <v>MAGISTERIO</v>
      </c>
      <c r="E106">
        <f>'SR - Sector'!B36</f>
        <v>20064</v>
      </c>
      <c r="F106">
        <f>'SR - Sector'!C36</f>
        <v>20017</v>
      </c>
      <c r="G106">
        <f>'SR - Sector'!D36</f>
        <v>19944</v>
      </c>
      <c r="H106">
        <f>'SR - Sector'!E36</f>
        <v>19869</v>
      </c>
      <c r="I106">
        <f>'SR - Sector'!F36</f>
        <v>19796</v>
      </c>
      <c r="J106">
        <f>'SR - Sector'!G36</f>
        <v>19742</v>
      </c>
      <c r="K106">
        <f>'SR - Sector'!H36</f>
        <v>0</v>
      </c>
      <c r="L106">
        <f>'SR - Sector'!I36</f>
        <v>0</v>
      </c>
      <c r="M106">
        <f>'SR - Sector'!J36</f>
        <v>0</v>
      </c>
      <c r="N106">
        <f>'SR - Sector'!K36</f>
        <v>0</v>
      </c>
      <c r="O106">
        <f>'SR - Sector'!L36</f>
        <v>0</v>
      </c>
      <c r="P106">
        <f>'SR - Sector'!M36</f>
        <v>0</v>
      </c>
      <c r="Q106">
        <f>'SR - Sector'!N36</f>
        <v>0</v>
      </c>
    </row>
    <row r="107" spans="1:17" x14ac:dyDescent="0.2">
      <c r="A107" s="83">
        <v>2024</v>
      </c>
      <c r="B107" s="80" t="str">
        <f>'SR - Sector'!$A$11</f>
        <v>Sector</v>
      </c>
      <c r="C107" t="str">
        <f>'SR - Sector'!$A$11</f>
        <v>Sector</v>
      </c>
      <c r="D107" t="str">
        <f>'SR - Sector'!A37</f>
        <v>COMUNICACIONES</v>
      </c>
      <c r="E107">
        <f>'SR - Sector'!B37</f>
        <v>1033</v>
      </c>
      <c r="F107">
        <f>'SR - Sector'!C37</f>
        <v>1032</v>
      </c>
      <c r="G107">
        <f>'SR - Sector'!D37</f>
        <v>1027</v>
      </c>
      <c r="H107">
        <f>'SR - Sector'!E37</f>
        <v>1020</v>
      </c>
      <c r="I107">
        <f>'SR - Sector'!F37</f>
        <v>1016</v>
      </c>
      <c r="J107">
        <f>'SR - Sector'!G37</f>
        <v>1012</v>
      </c>
      <c r="K107">
        <f>'SR - Sector'!H37</f>
        <v>0</v>
      </c>
      <c r="L107">
        <f>'SR - Sector'!I37</f>
        <v>0</v>
      </c>
      <c r="M107">
        <f>'SR - Sector'!J37</f>
        <v>0</v>
      </c>
      <c r="N107">
        <f>'SR - Sector'!K37</f>
        <v>0</v>
      </c>
      <c r="O107">
        <f>'SR - Sector'!L37</f>
        <v>0</v>
      </c>
      <c r="P107">
        <f>'SR - Sector'!M37</f>
        <v>0</v>
      </c>
      <c r="Q107">
        <f>'SR - Sector'!N37</f>
        <v>0</v>
      </c>
    </row>
    <row r="108" spans="1:17" x14ac:dyDescent="0.2">
      <c r="A108" s="83">
        <v>2024</v>
      </c>
      <c r="B108" s="80" t="str">
        <f>'SR - Sector'!$A$11</f>
        <v>Sector</v>
      </c>
      <c r="C108" t="str">
        <f>'SR - Sector'!$A$11</f>
        <v>Sector</v>
      </c>
      <c r="D108" t="str">
        <f>'SR - Sector'!A38</f>
        <v>METALURGIA</v>
      </c>
      <c r="E108">
        <f>'SR - Sector'!B38</f>
        <v>536</v>
      </c>
      <c r="F108">
        <f>'SR - Sector'!C38</f>
        <v>533</v>
      </c>
      <c r="G108">
        <f>'SR - Sector'!D38</f>
        <v>532</v>
      </c>
      <c r="H108">
        <f>'SR - Sector'!E38</f>
        <v>530</v>
      </c>
      <c r="I108">
        <f>'SR - Sector'!F38</f>
        <v>530</v>
      </c>
      <c r="J108">
        <f>'SR - Sector'!G38</f>
        <v>527</v>
      </c>
      <c r="K108">
        <f>'SR - Sector'!H38</f>
        <v>0</v>
      </c>
      <c r="L108">
        <f>'SR - Sector'!I38</f>
        <v>0</v>
      </c>
      <c r="M108">
        <f>'SR - Sector'!J38</f>
        <v>0</v>
      </c>
      <c r="N108">
        <f>'SR - Sector'!K38</f>
        <v>0</v>
      </c>
      <c r="O108">
        <f>'SR - Sector'!L38</f>
        <v>0</v>
      </c>
      <c r="P108">
        <f>'SR - Sector'!M38</f>
        <v>0</v>
      </c>
      <c r="Q108">
        <f>'SR - Sector'!N38</f>
        <v>0</v>
      </c>
    </row>
    <row r="109" spans="1:17" x14ac:dyDescent="0.2">
      <c r="A109" s="83">
        <v>2024</v>
      </c>
      <c r="B109" s="80" t="str">
        <f>'SR - Sector'!$A$11</f>
        <v>Sector</v>
      </c>
      <c r="C109" t="str">
        <f>'SR - Sector'!$A$11</f>
        <v>Sector</v>
      </c>
      <c r="D109" t="str">
        <f>'SR - Sector'!A39</f>
        <v>Y.P.F.B.</v>
      </c>
      <c r="E109">
        <f>'SR - Sector'!B39</f>
        <v>2724</v>
      </c>
      <c r="F109">
        <f>'SR - Sector'!C39</f>
        <v>2721</v>
      </c>
      <c r="G109">
        <f>'SR - Sector'!D39</f>
        <v>2718</v>
      </c>
      <c r="H109">
        <f>'SR - Sector'!E39</f>
        <v>2699</v>
      </c>
      <c r="I109">
        <f>'SR - Sector'!F39</f>
        <v>2694</v>
      </c>
      <c r="J109">
        <f>'SR - Sector'!G39</f>
        <v>2676</v>
      </c>
      <c r="K109">
        <f>'SR - Sector'!H39</f>
        <v>0</v>
      </c>
      <c r="L109">
        <f>'SR - Sector'!I39</f>
        <v>0</v>
      </c>
      <c r="M109">
        <f>'SR - Sector'!J39</f>
        <v>0</v>
      </c>
      <c r="N109">
        <f>'SR - Sector'!K39</f>
        <v>0</v>
      </c>
      <c r="O109">
        <f>'SR - Sector'!L39</f>
        <v>0</v>
      </c>
      <c r="P109">
        <f>'SR - Sector'!M39</f>
        <v>0</v>
      </c>
      <c r="Q109">
        <f>'SR - Sector'!N39</f>
        <v>0</v>
      </c>
    </row>
    <row r="110" spans="1:17" x14ac:dyDescent="0.2">
      <c r="A110" s="83">
        <v>2024</v>
      </c>
      <c r="B110" s="80" t="str">
        <f>'SR - Sector'!$A$11</f>
        <v>Sector</v>
      </c>
      <c r="C110" t="str">
        <f>'SR - Sector'!$A$11</f>
        <v>Sector</v>
      </c>
      <c r="D110" t="str">
        <f>'SR - Sector'!A40</f>
        <v>CAJA SALUD PETROLERA</v>
      </c>
      <c r="E110">
        <f>'SR - Sector'!B40</f>
        <v>2093</v>
      </c>
      <c r="F110">
        <f>'SR - Sector'!C40</f>
        <v>2094</v>
      </c>
      <c r="G110">
        <f>'SR - Sector'!D40</f>
        <v>2094</v>
      </c>
      <c r="H110">
        <f>'SR - Sector'!E40</f>
        <v>2083</v>
      </c>
      <c r="I110">
        <f>'SR - Sector'!F40</f>
        <v>2074</v>
      </c>
      <c r="J110">
        <f>'SR - Sector'!G40</f>
        <v>2066</v>
      </c>
      <c r="K110">
        <f>'SR - Sector'!H40</f>
        <v>0</v>
      </c>
      <c r="L110">
        <f>'SR - Sector'!I40</f>
        <v>0</v>
      </c>
      <c r="M110">
        <f>'SR - Sector'!J40</f>
        <v>0</v>
      </c>
      <c r="N110">
        <f>'SR - Sector'!K40</f>
        <v>0</v>
      </c>
      <c r="O110">
        <f>'SR - Sector'!L40</f>
        <v>0</v>
      </c>
      <c r="P110">
        <f>'SR - Sector'!M40</f>
        <v>0</v>
      </c>
      <c r="Q110">
        <f>'SR - Sector'!N40</f>
        <v>0</v>
      </c>
    </row>
    <row r="111" spans="1:17" x14ac:dyDescent="0.2">
      <c r="A111" s="83">
        <v>2024</v>
      </c>
      <c r="B111" s="80" t="str">
        <f>'SR - Sector'!$A$11</f>
        <v>Sector</v>
      </c>
      <c r="C111" t="str">
        <f>'SR - Sector'!$A$11</f>
        <v>Sector</v>
      </c>
      <c r="D111" t="str">
        <f>'SR - Sector'!A41</f>
        <v>SINEC STA.CRUZ</v>
      </c>
      <c r="E111">
        <f>'SR - Sector'!B41</f>
        <v>226</v>
      </c>
      <c r="F111">
        <f>'SR - Sector'!C41</f>
        <v>226</v>
      </c>
      <c r="G111">
        <f>'SR - Sector'!D41</f>
        <v>224</v>
      </c>
      <c r="H111">
        <f>'SR - Sector'!E41</f>
        <v>222</v>
      </c>
      <c r="I111">
        <f>'SR - Sector'!F41</f>
        <v>222</v>
      </c>
      <c r="J111">
        <f>'SR - Sector'!G41</f>
        <v>220</v>
      </c>
      <c r="K111">
        <f>'SR - Sector'!H41</f>
        <v>0</v>
      </c>
      <c r="L111">
        <f>'SR - Sector'!I41</f>
        <v>0</v>
      </c>
      <c r="M111">
        <f>'SR - Sector'!J41</f>
        <v>0</v>
      </c>
      <c r="N111">
        <f>'SR - Sector'!K41</f>
        <v>0</v>
      </c>
      <c r="O111">
        <f>'SR - Sector'!L41</f>
        <v>0</v>
      </c>
      <c r="P111">
        <f>'SR - Sector'!M41</f>
        <v>0</v>
      </c>
      <c r="Q111">
        <f>'SR - Sector'!N41</f>
        <v>0</v>
      </c>
    </row>
    <row r="112" spans="1:17" x14ac:dyDescent="0.2">
      <c r="A112" s="83">
        <v>2024</v>
      </c>
      <c r="B112" s="80" t="str">
        <f>'SR - Sector'!$A$11</f>
        <v>Sector</v>
      </c>
      <c r="C112" t="str">
        <f>'SR - Sector'!$A$11</f>
        <v>Sector</v>
      </c>
      <c r="D112" t="str">
        <f>'SR - Sector'!A42</f>
        <v>MUNICIPALES</v>
      </c>
      <c r="E112">
        <f>'SR - Sector'!B42</f>
        <v>2587</v>
      </c>
      <c r="F112">
        <f>'SR - Sector'!C42</f>
        <v>2576</v>
      </c>
      <c r="G112">
        <f>'SR - Sector'!D42</f>
        <v>2564</v>
      </c>
      <c r="H112">
        <f>'SR - Sector'!E42</f>
        <v>2546</v>
      </c>
      <c r="I112">
        <f>'SR - Sector'!F42</f>
        <v>2538</v>
      </c>
      <c r="J112">
        <f>'SR - Sector'!G42</f>
        <v>2529</v>
      </c>
      <c r="K112">
        <f>'SR - Sector'!H42</f>
        <v>0</v>
      </c>
      <c r="L112">
        <f>'SR - Sector'!I42</f>
        <v>0</v>
      </c>
      <c r="M112">
        <f>'SR - Sector'!J42</f>
        <v>0</v>
      </c>
      <c r="N112">
        <f>'SR - Sector'!K42</f>
        <v>0</v>
      </c>
      <c r="O112">
        <f>'SR - Sector'!L42</f>
        <v>0</v>
      </c>
      <c r="P112">
        <f>'SR - Sector'!M42</f>
        <v>0</v>
      </c>
      <c r="Q112">
        <f>'SR - Sector'!N42</f>
        <v>0</v>
      </c>
    </row>
    <row r="113" spans="1:17" x14ac:dyDescent="0.2">
      <c r="A113" s="83">
        <v>2024</v>
      </c>
      <c r="B113" s="80" t="str">
        <f>'SR - Sector'!$A$11</f>
        <v>Sector</v>
      </c>
      <c r="C113" t="str">
        <f>'SR - Sector'!$A$11</f>
        <v>Sector</v>
      </c>
      <c r="D113" t="str">
        <f>'SR - Sector'!A43</f>
        <v>MEDICO Y R.A.</v>
      </c>
      <c r="E113">
        <f>'SR - Sector'!B43</f>
        <v>858</v>
      </c>
      <c r="F113">
        <f>'SR - Sector'!C43</f>
        <v>855</v>
      </c>
      <c r="G113">
        <f>'SR - Sector'!D43</f>
        <v>847</v>
      </c>
      <c r="H113">
        <f>'SR - Sector'!E43</f>
        <v>845</v>
      </c>
      <c r="I113">
        <f>'SR - Sector'!F43</f>
        <v>845</v>
      </c>
      <c r="J113">
        <f>'SR - Sector'!G43</f>
        <v>837</v>
      </c>
      <c r="K113">
        <f>'SR - Sector'!H43</f>
        <v>0</v>
      </c>
      <c r="L113">
        <f>'SR - Sector'!I43</f>
        <v>0</v>
      </c>
      <c r="M113">
        <f>'SR - Sector'!J43</f>
        <v>0</v>
      </c>
      <c r="N113">
        <f>'SR - Sector'!K43</f>
        <v>0</v>
      </c>
      <c r="O113">
        <f>'SR - Sector'!L43</f>
        <v>0</v>
      </c>
      <c r="P113">
        <f>'SR - Sector'!M43</f>
        <v>0</v>
      </c>
      <c r="Q113">
        <f>'SR - Sector'!N43</f>
        <v>0</v>
      </c>
    </row>
    <row r="114" spans="1:17" x14ac:dyDescent="0.2">
      <c r="A114" s="83">
        <v>2024</v>
      </c>
      <c r="B114" s="80" t="str">
        <f>'SR - Sector'!$A$11</f>
        <v>Sector</v>
      </c>
      <c r="C114" t="str">
        <f>'SR - Sector'!$A$11</f>
        <v>Sector</v>
      </c>
      <c r="D114" t="str">
        <f>'SR - Sector'!A44</f>
        <v>CORPORAC.DESARROLLO</v>
      </c>
      <c r="E114">
        <f>'SR - Sector'!B44</f>
        <v>1433</v>
      </c>
      <c r="F114">
        <f>'SR - Sector'!C44</f>
        <v>1433</v>
      </c>
      <c r="G114">
        <f>'SR - Sector'!D44</f>
        <v>1426</v>
      </c>
      <c r="H114">
        <f>'SR - Sector'!E44</f>
        <v>1424</v>
      </c>
      <c r="I114">
        <f>'SR - Sector'!F44</f>
        <v>1421</v>
      </c>
      <c r="J114">
        <f>'SR - Sector'!G44</f>
        <v>1412</v>
      </c>
      <c r="K114">
        <f>'SR - Sector'!H44</f>
        <v>0</v>
      </c>
      <c r="L114">
        <f>'SR - Sector'!I44</f>
        <v>0</v>
      </c>
      <c r="M114">
        <f>'SR - Sector'!J44</f>
        <v>0</v>
      </c>
      <c r="N114">
        <f>'SR - Sector'!K44</f>
        <v>0</v>
      </c>
      <c r="O114">
        <f>'SR - Sector'!L44</f>
        <v>0</v>
      </c>
      <c r="P114">
        <f>'SR - Sector'!M44</f>
        <v>0</v>
      </c>
      <c r="Q114">
        <f>'SR - Sector'!N44</f>
        <v>0</v>
      </c>
    </row>
    <row r="115" spans="1:17" x14ac:dyDescent="0.2">
      <c r="A115" s="83">
        <v>2024</v>
      </c>
      <c r="B115" s="80" t="str">
        <f>'SR - Sector'!$A$11</f>
        <v>Sector</v>
      </c>
      <c r="C115" t="str">
        <f>'SR - Sector'!$A$11</f>
        <v>Sector</v>
      </c>
      <c r="D115" t="str">
        <f>'SR - Sector'!A45</f>
        <v>AERONAUTICA</v>
      </c>
      <c r="E115">
        <f>'SR - Sector'!B45</f>
        <v>316</v>
      </c>
      <c r="F115">
        <f>'SR - Sector'!C45</f>
        <v>313</v>
      </c>
      <c r="G115">
        <f>'SR - Sector'!D45</f>
        <v>313</v>
      </c>
      <c r="H115">
        <f>'SR - Sector'!E45</f>
        <v>314</v>
      </c>
      <c r="I115">
        <f>'SR - Sector'!F45</f>
        <v>315</v>
      </c>
      <c r="J115">
        <f>'SR - Sector'!G45</f>
        <v>315</v>
      </c>
      <c r="K115">
        <f>'SR - Sector'!H45</f>
        <v>0</v>
      </c>
      <c r="L115">
        <f>'SR - Sector'!I45</f>
        <v>0</v>
      </c>
      <c r="M115">
        <f>'SR - Sector'!J45</f>
        <v>0</v>
      </c>
      <c r="N115">
        <f>'SR - Sector'!K45</f>
        <v>0</v>
      </c>
      <c r="O115">
        <f>'SR - Sector'!L45</f>
        <v>0</v>
      </c>
      <c r="P115">
        <f>'SR - Sector'!M45</f>
        <v>0</v>
      </c>
      <c r="Q115">
        <f>'SR - Sector'!N45</f>
        <v>0</v>
      </c>
    </row>
    <row r="116" spans="1:17" x14ac:dyDescent="0.2">
      <c r="A116" s="83">
        <v>2024</v>
      </c>
      <c r="B116" s="80" t="str">
        <f>'SR - Sector'!$A$11</f>
        <v>Sector</v>
      </c>
      <c r="C116" t="str">
        <f>'SR - Sector'!$A$11</f>
        <v>Sector</v>
      </c>
      <c r="D116" t="str">
        <f>'SR - Sector'!A46</f>
        <v>CAJA NAL. DE SALUD</v>
      </c>
      <c r="E116">
        <f>'SR - Sector'!B46</f>
        <v>1587</v>
      </c>
      <c r="F116">
        <f>'SR - Sector'!C46</f>
        <v>1584</v>
      </c>
      <c r="G116">
        <f>'SR - Sector'!D46</f>
        <v>1571</v>
      </c>
      <c r="H116">
        <f>'SR - Sector'!E46</f>
        <v>1563</v>
      </c>
      <c r="I116">
        <f>'SR - Sector'!F46</f>
        <v>1559</v>
      </c>
      <c r="J116">
        <f>'SR - Sector'!G46</f>
        <v>1552</v>
      </c>
      <c r="K116">
        <f>'SR - Sector'!H46</f>
        <v>0</v>
      </c>
      <c r="L116">
        <f>'SR - Sector'!I46</f>
        <v>0</v>
      </c>
      <c r="M116">
        <f>'SR - Sector'!J46</f>
        <v>0</v>
      </c>
      <c r="N116">
        <f>'SR - Sector'!K46</f>
        <v>0</v>
      </c>
      <c r="O116">
        <f>'SR - Sector'!L46</f>
        <v>0</v>
      </c>
      <c r="P116">
        <f>'SR - Sector'!M46</f>
        <v>0</v>
      </c>
      <c r="Q116">
        <f>'SR - Sector'!N46</f>
        <v>0</v>
      </c>
    </row>
    <row r="117" spans="1:17" x14ac:dyDescent="0.2">
      <c r="A117" s="83">
        <v>2024</v>
      </c>
      <c r="B117" s="80" t="str">
        <f>'SR - Sector'!$A$11</f>
        <v>Sector</v>
      </c>
      <c r="C117" t="str">
        <f>'SR - Sector'!$A$11</f>
        <v>Sector</v>
      </c>
      <c r="D117" t="str">
        <f>'SR - Sector'!A47</f>
        <v>PROFESIONAL MINERIA</v>
      </c>
      <c r="E117">
        <f>'SR - Sector'!B47</f>
        <v>253</v>
      </c>
      <c r="F117">
        <f>'SR - Sector'!C47</f>
        <v>252</v>
      </c>
      <c r="G117">
        <f>'SR - Sector'!D47</f>
        <v>255</v>
      </c>
      <c r="H117">
        <f>'SR - Sector'!E47</f>
        <v>251</v>
      </c>
      <c r="I117">
        <f>'SR - Sector'!F47</f>
        <v>250</v>
      </c>
      <c r="J117">
        <f>'SR - Sector'!G47</f>
        <v>247</v>
      </c>
      <c r="K117">
        <f>'SR - Sector'!H47</f>
        <v>0</v>
      </c>
      <c r="L117">
        <f>'SR - Sector'!I47</f>
        <v>0</v>
      </c>
      <c r="M117">
        <f>'SR - Sector'!J47</f>
        <v>0</v>
      </c>
      <c r="N117">
        <f>'SR - Sector'!K47</f>
        <v>0</v>
      </c>
      <c r="O117">
        <f>'SR - Sector'!L47</f>
        <v>0</v>
      </c>
      <c r="P117">
        <f>'SR - Sector'!M47</f>
        <v>0</v>
      </c>
      <c r="Q117">
        <f>'SR - Sector'!N47</f>
        <v>0</v>
      </c>
    </row>
    <row r="118" spans="1:17" x14ac:dyDescent="0.2">
      <c r="A118" s="83">
        <v>2024</v>
      </c>
      <c r="B118" s="80" t="str">
        <f>'SR - Sector'!$A$11</f>
        <v>Sector</v>
      </c>
      <c r="C118" t="str">
        <f>'SR - Sector'!$A$11</f>
        <v>Sector</v>
      </c>
      <c r="D118" t="str">
        <f>'SR - Sector'!A48</f>
        <v>PODER JUDICIAL</v>
      </c>
      <c r="E118">
        <f>'SR - Sector'!B48</f>
        <v>462</v>
      </c>
      <c r="F118">
        <f>'SR - Sector'!C48</f>
        <v>461</v>
      </c>
      <c r="G118">
        <f>'SR - Sector'!D48</f>
        <v>460</v>
      </c>
      <c r="H118">
        <f>'SR - Sector'!E48</f>
        <v>458</v>
      </c>
      <c r="I118">
        <f>'SR - Sector'!F48</f>
        <v>458</v>
      </c>
      <c r="J118">
        <f>'SR - Sector'!G48</f>
        <v>451</v>
      </c>
      <c r="K118">
        <f>'SR - Sector'!H48</f>
        <v>0</v>
      </c>
      <c r="L118">
        <f>'SR - Sector'!I48</f>
        <v>0</v>
      </c>
      <c r="M118">
        <f>'SR - Sector'!J48</f>
        <v>0</v>
      </c>
      <c r="N118">
        <f>'SR - Sector'!K48</f>
        <v>0</v>
      </c>
      <c r="O118">
        <f>'SR - Sector'!L48</f>
        <v>0</v>
      </c>
      <c r="P118">
        <f>'SR - Sector'!M48</f>
        <v>0</v>
      </c>
      <c r="Q118">
        <f>'SR - Sector'!N48</f>
        <v>0</v>
      </c>
    </row>
    <row r="119" spans="1:17" x14ac:dyDescent="0.2">
      <c r="A119" s="83">
        <v>2024</v>
      </c>
      <c r="B119" s="80" t="str">
        <f>'SR - Sector'!$A$11</f>
        <v>Sector</v>
      </c>
      <c r="C119" t="str">
        <f>'SR - Sector'!$A$11</f>
        <v>Sector</v>
      </c>
      <c r="D119" t="str">
        <f>'SR - Sector'!A49</f>
        <v>LUZ FUERZA TELEFONOS</v>
      </c>
      <c r="E119">
        <f>'SR - Sector'!B49</f>
        <v>560</v>
      </c>
      <c r="F119">
        <f>'SR - Sector'!C49</f>
        <v>561</v>
      </c>
      <c r="G119">
        <f>'SR - Sector'!D49</f>
        <v>560</v>
      </c>
      <c r="H119">
        <f>'SR - Sector'!E49</f>
        <v>559</v>
      </c>
      <c r="I119">
        <f>'SR - Sector'!F49</f>
        <v>559</v>
      </c>
      <c r="J119">
        <f>'SR - Sector'!G49</f>
        <v>560</v>
      </c>
      <c r="K119">
        <f>'SR - Sector'!H49</f>
        <v>0</v>
      </c>
      <c r="L119">
        <f>'SR - Sector'!I49</f>
        <v>0</v>
      </c>
      <c r="M119">
        <f>'SR - Sector'!J49</f>
        <v>0</v>
      </c>
      <c r="N119">
        <f>'SR - Sector'!K49</f>
        <v>0</v>
      </c>
      <c r="O119">
        <f>'SR - Sector'!L49</f>
        <v>0</v>
      </c>
      <c r="P119">
        <f>'SR - Sector'!M49</f>
        <v>0</v>
      </c>
      <c r="Q119">
        <f>'SR - Sector'!N49</f>
        <v>0</v>
      </c>
    </row>
    <row r="120" spans="1:17" s="84" customFormat="1" x14ac:dyDescent="0.2">
      <c r="A120" s="83">
        <v>2024</v>
      </c>
      <c r="B120" s="83" t="s">
        <v>169</v>
      </c>
      <c r="C120" s="84" t="str">
        <f>'SR - Regional'!$A$75</f>
        <v>IVM</v>
      </c>
      <c r="D120" s="84" t="str">
        <f>'SR - Regional'!A76</f>
        <v>LA PAZ</v>
      </c>
      <c r="E120" s="84">
        <f>'SR - Regional'!B76</f>
        <v>803</v>
      </c>
      <c r="F120" s="84">
        <f>'SR - Regional'!C76</f>
        <v>798</v>
      </c>
      <c r="G120" s="84">
        <f>'SR - Regional'!D76</f>
        <v>776</v>
      </c>
      <c r="H120" s="84">
        <f>'SR - Regional'!E76</f>
        <v>754</v>
      </c>
      <c r="I120" s="84">
        <f>'SR - Regional'!F76</f>
        <v>729</v>
      </c>
      <c r="J120" s="84">
        <f>'SR - Regional'!G76</f>
        <v>719</v>
      </c>
      <c r="K120" s="84">
        <f>'SR - Regional'!H76</f>
        <v>0</v>
      </c>
      <c r="L120" s="84">
        <f>'SR - Regional'!I76</f>
        <v>0</v>
      </c>
      <c r="M120" s="84">
        <f>'SR - Regional'!J76</f>
        <v>0</v>
      </c>
      <c r="N120" s="84">
        <f>'SR - Regional'!K76</f>
        <v>0</v>
      </c>
      <c r="O120" s="84">
        <f>'SR - Regional'!L76</f>
        <v>0</v>
      </c>
      <c r="P120" s="84">
        <f>'SR - Regional'!M76</f>
        <v>0</v>
      </c>
      <c r="Q120" s="84">
        <f>'SR - Regional'!N76</f>
        <v>0</v>
      </c>
    </row>
    <row r="121" spans="1:17" s="84" customFormat="1" x14ac:dyDescent="0.2">
      <c r="A121" s="83">
        <v>2024</v>
      </c>
      <c r="B121" s="83" t="s">
        <v>170</v>
      </c>
      <c r="C121" s="84" t="str">
        <f>'SR - Regional'!$A$75</f>
        <v>IVM</v>
      </c>
      <c r="D121" s="84" t="str">
        <f>'SR - Regional'!A77</f>
        <v>COCHABAMBA</v>
      </c>
      <c r="E121" s="84">
        <f>'SR - Regional'!B77</f>
        <v>229</v>
      </c>
      <c r="F121" s="84">
        <f>'SR - Regional'!C77</f>
        <v>226</v>
      </c>
      <c r="G121" s="84">
        <f>'SR - Regional'!D77</f>
        <v>228</v>
      </c>
      <c r="H121" s="84">
        <f>'SR - Regional'!E77</f>
        <v>232</v>
      </c>
      <c r="I121" s="84">
        <f>'SR - Regional'!F77</f>
        <v>231</v>
      </c>
      <c r="J121" s="84">
        <f>'SR - Regional'!G77</f>
        <v>229</v>
      </c>
      <c r="K121" s="84">
        <f>'SR - Regional'!H77</f>
        <v>0</v>
      </c>
      <c r="L121" s="84">
        <f>'SR - Regional'!I77</f>
        <v>0</v>
      </c>
      <c r="M121" s="84">
        <f>'SR - Regional'!J77</f>
        <v>0</v>
      </c>
      <c r="N121" s="84">
        <f>'SR - Regional'!K77</f>
        <v>0</v>
      </c>
      <c r="O121" s="84">
        <f>'SR - Regional'!L77</f>
        <v>0</v>
      </c>
      <c r="P121" s="84">
        <f>'SR - Regional'!M77</f>
        <v>0</v>
      </c>
      <c r="Q121" s="84">
        <f>'SR - Regional'!N77</f>
        <v>0</v>
      </c>
    </row>
    <row r="122" spans="1:17" s="84" customFormat="1" x14ac:dyDescent="0.2">
      <c r="A122" s="83">
        <v>2024</v>
      </c>
      <c r="B122" s="83" t="s">
        <v>170</v>
      </c>
      <c r="C122" s="84" t="str">
        <f>'SR - Regional'!$A$75</f>
        <v>IVM</v>
      </c>
      <c r="D122" s="84" t="str">
        <f>'SR - Regional'!A78</f>
        <v>SANTA CRUZ</v>
      </c>
      <c r="E122" s="84">
        <f>'SR - Regional'!B78</f>
        <v>173</v>
      </c>
      <c r="F122" s="84">
        <f>'SR - Regional'!C78</f>
        <v>178</v>
      </c>
      <c r="G122" s="84">
        <f>'SR - Regional'!D78</f>
        <v>166</v>
      </c>
      <c r="H122" s="84">
        <f>'SR - Regional'!E78</f>
        <v>166</v>
      </c>
      <c r="I122" s="84">
        <f>'SR - Regional'!F78</f>
        <v>162</v>
      </c>
      <c r="J122" s="84">
        <f>'SR - Regional'!G78</f>
        <v>159</v>
      </c>
      <c r="K122" s="84">
        <f>'SR - Regional'!H78</f>
        <v>0</v>
      </c>
      <c r="L122" s="84">
        <f>'SR - Regional'!I78</f>
        <v>0</v>
      </c>
      <c r="M122" s="84">
        <f>'SR - Regional'!J78</f>
        <v>0</v>
      </c>
      <c r="N122" s="84">
        <f>'SR - Regional'!K78</f>
        <v>0</v>
      </c>
      <c r="O122" s="84">
        <f>'SR - Regional'!L78</f>
        <v>0</v>
      </c>
      <c r="P122" s="84">
        <f>'SR - Regional'!M78</f>
        <v>0</v>
      </c>
      <c r="Q122" s="84">
        <f>'SR - Regional'!N78</f>
        <v>0</v>
      </c>
    </row>
    <row r="123" spans="1:17" s="84" customFormat="1" x14ac:dyDescent="0.2">
      <c r="A123" s="83">
        <v>2024</v>
      </c>
      <c r="B123" s="83" t="s">
        <v>170</v>
      </c>
      <c r="C123" s="84" t="str">
        <f>'SR - Regional'!$A$75</f>
        <v>IVM</v>
      </c>
      <c r="D123" s="84" t="str">
        <f>'SR - Regional'!A79</f>
        <v>ORURO</v>
      </c>
      <c r="E123" s="84">
        <f>'SR - Regional'!B79</f>
        <v>70</v>
      </c>
      <c r="F123" s="84">
        <f>'SR - Regional'!C79</f>
        <v>71</v>
      </c>
      <c r="G123" s="84">
        <f>'SR - Regional'!D79</f>
        <v>70</v>
      </c>
      <c r="H123" s="84">
        <f>'SR - Regional'!E79</f>
        <v>69</v>
      </c>
      <c r="I123" s="84">
        <f>'SR - Regional'!F79</f>
        <v>67</v>
      </c>
      <c r="J123" s="84">
        <f>'SR - Regional'!G79</f>
        <v>63</v>
      </c>
      <c r="K123" s="84">
        <f>'SR - Regional'!H79</f>
        <v>0</v>
      </c>
      <c r="L123" s="84">
        <f>'SR - Regional'!I79</f>
        <v>0</v>
      </c>
      <c r="M123" s="84">
        <f>'SR - Regional'!J79</f>
        <v>0</v>
      </c>
      <c r="N123" s="84">
        <f>'SR - Regional'!K79</f>
        <v>0</v>
      </c>
      <c r="O123" s="84">
        <f>'SR - Regional'!L79</f>
        <v>0</v>
      </c>
      <c r="P123" s="84">
        <f>'SR - Regional'!M79</f>
        <v>0</v>
      </c>
      <c r="Q123" s="84">
        <f>'SR - Regional'!N79</f>
        <v>0</v>
      </c>
    </row>
    <row r="124" spans="1:17" s="84" customFormat="1" x14ac:dyDescent="0.2">
      <c r="A124" s="83">
        <v>2024</v>
      </c>
      <c r="B124" s="83" t="s">
        <v>170</v>
      </c>
      <c r="C124" s="84" t="str">
        <f>'SR - Regional'!$A$75</f>
        <v>IVM</v>
      </c>
      <c r="D124" s="84" t="str">
        <f>'SR - Regional'!A80</f>
        <v>POTOSI</v>
      </c>
      <c r="E124" s="84">
        <f>'SR - Regional'!B80</f>
        <v>114</v>
      </c>
      <c r="F124" s="84">
        <f>'SR - Regional'!C80</f>
        <v>113</v>
      </c>
      <c r="G124" s="84">
        <f>'SR - Regional'!D80</f>
        <v>112</v>
      </c>
      <c r="H124" s="84">
        <f>'SR - Regional'!E80</f>
        <v>111</v>
      </c>
      <c r="I124" s="84">
        <f>'SR - Regional'!F80</f>
        <v>109</v>
      </c>
      <c r="J124" s="84">
        <f>'SR - Regional'!G80</f>
        <v>107</v>
      </c>
      <c r="K124" s="84">
        <f>'SR - Regional'!H80</f>
        <v>0</v>
      </c>
      <c r="L124" s="84">
        <f>'SR - Regional'!I80</f>
        <v>0</v>
      </c>
      <c r="M124" s="84">
        <f>'SR - Regional'!J80</f>
        <v>0</v>
      </c>
      <c r="N124" s="84">
        <f>'SR - Regional'!K80</f>
        <v>0</v>
      </c>
      <c r="O124" s="84">
        <f>'SR - Regional'!L80</f>
        <v>0</v>
      </c>
      <c r="P124" s="84">
        <f>'SR - Regional'!M80</f>
        <v>0</v>
      </c>
      <c r="Q124" s="84">
        <f>'SR - Regional'!N80</f>
        <v>0</v>
      </c>
    </row>
    <row r="125" spans="1:17" s="84" customFormat="1" x14ac:dyDescent="0.2">
      <c r="A125" s="83">
        <v>2024</v>
      </c>
      <c r="B125" s="83" t="s">
        <v>170</v>
      </c>
      <c r="C125" s="84" t="str">
        <f>'SR - Regional'!$A$75</f>
        <v>IVM</v>
      </c>
      <c r="D125" s="84" t="str">
        <f>'SR - Regional'!A81</f>
        <v>CHUQUISACA</v>
      </c>
      <c r="E125" s="84">
        <f>'SR - Regional'!B81</f>
        <v>118</v>
      </c>
      <c r="F125" s="84">
        <f>'SR - Regional'!C81</f>
        <v>113</v>
      </c>
      <c r="G125" s="84">
        <f>'SR - Regional'!D81</f>
        <v>113</v>
      </c>
      <c r="H125" s="84">
        <f>'SR - Regional'!E81</f>
        <v>114</v>
      </c>
      <c r="I125" s="84">
        <f>'SR - Regional'!F81</f>
        <v>113</v>
      </c>
      <c r="J125" s="84">
        <f>'SR - Regional'!G81</f>
        <v>111</v>
      </c>
      <c r="K125" s="84">
        <f>'SR - Regional'!H81</f>
        <v>0</v>
      </c>
      <c r="L125" s="84">
        <f>'SR - Regional'!I81</f>
        <v>0</v>
      </c>
      <c r="M125" s="84">
        <f>'SR - Regional'!J81</f>
        <v>0</v>
      </c>
      <c r="N125" s="84">
        <f>'SR - Regional'!K81</f>
        <v>0</v>
      </c>
      <c r="O125" s="84">
        <f>'SR - Regional'!L81</f>
        <v>0</v>
      </c>
      <c r="P125" s="84">
        <f>'SR - Regional'!M81</f>
        <v>0</v>
      </c>
      <c r="Q125" s="84">
        <f>'SR - Regional'!N81</f>
        <v>0</v>
      </c>
    </row>
    <row r="126" spans="1:17" s="84" customFormat="1" x14ac:dyDescent="0.2">
      <c r="A126" s="83">
        <v>2024</v>
      </c>
      <c r="B126" s="83" t="s">
        <v>170</v>
      </c>
      <c r="C126" s="84" t="str">
        <f>'SR - Regional'!$A$75</f>
        <v>IVM</v>
      </c>
      <c r="D126" s="84" t="str">
        <f>'SR - Regional'!A82</f>
        <v>TARIJA</v>
      </c>
      <c r="E126" s="84">
        <f>'SR - Regional'!B82</f>
        <v>76</v>
      </c>
      <c r="F126" s="84">
        <f>'SR - Regional'!C82</f>
        <v>77</v>
      </c>
      <c r="G126" s="84">
        <f>'SR - Regional'!D82</f>
        <v>78</v>
      </c>
      <c r="H126" s="84">
        <f>'SR - Regional'!E82</f>
        <v>80</v>
      </c>
      <c r="I126" s="84">
        <f>'SR - Regional'!F82</f>
        <v>80</v>
      </c>
      <c r="J126" s="84">
        <f>'SR - Regional'!G82</f>
        <v>80</v>
      </c>
      <c r="K126" s="84">
        <f>'SR - Regional'!H82</f>
        <v>0</v>
      </c>
      <c r="L126" s="84">
        <f>'SR - Regional'!I82</f>
        <v>0</v>
      </c>
      <c r="M126" s="84">
        <f>'SR - Regional'!J82</f>
        <v>0</v>
      </c>
      <c r="N126" s="84">
        <f>'SR - Regional'!K82</f>
        <v>0</v>
      </c>
      <c r="O126" s="84">
        <f>'SR - Regional'!L82</f>
        <v>0</v>
      </c>
      <c r="P126" s="84">
        <f>'SR - Regional'!M82</f>
        <v>0</v>
      </c>
      <c r="Q126" s="84">
        <f>'SR - Regional'!N82</f>
        <v>0</v>
      </c>
    </row>
    <row r="127" spans="1:17" s="84" customFormat="1" x14ac:dyDescent="0.2">
      <c r="A127" s="83">
        <v>2024</v>
      </c>
      <c r="B127" s="83" t="s">
        <v>170</v>
      </c>
      <c r="C127" s="84" t="str">
        <f>'SR - Regional'!$A$75</f>
        <v>IVM</v>
      </c>
      <c r="D127" s="84" t="str">
        <f>'SR - Regional'!A83</f>
        <v>BENI</v>
      </c>
      <c r="E127" s="84">
        <f>'SR - Regional'!B83</f>
        <v>34</v>
      </c>
      <c r="F127" s="84">
        <f>'SR - Regional'!C83</f>
        <v>38</v>
      </c>
      <c r="G127" s="84">
        <f>'SR - Regional'!D83</f>
        <v>38</v>
      </c>
      <c r="H127" s="84">
        <f>'SR - Regional'!E83</f>
        <v>36</v>
      </c>
      <c r="I127" s="84">
        <f>'SR - Regional'!F83</f>
        <v>36</v>
      </c>
      <c r="J127" s="84">
        <f>'SR - Regional'!G83</f>
        <v>33</v>
      </c>
      <c r="K127" s="84">
        <f>'SR - Regional'!H83</f>
        <v>0</v>
      </c>
      <c r="L127" s="84">
        <f>'SR - Regional'!I83</f>
        <v>0</v>
      </c>
      <c r="M127" s="84">
        <f>'SR - Regional'!J83</f>
        <v>0</v>
      </c>
      <c r="N127" s="84">
        <f>'SR - Regional'!K83</f>
        <v>0</v>
      </c>
      <c r="O127" s="84">
        <f>'SR - Regional'!L83</f>
        <v>0</v>
      </c>
      <c r="P127" s="84">
        <f>'SR - Regional'!M83</f>
        <v>0</v>
      </c>
      <c r="Q127" s="84">
        <f>'SR - Regional'!N83</f>
        <v>0</v>
      </c>
    </row>
    <row r="128" spans="1:17" s="84" customFormat="1" x14ac:dyDescent="0.2">
      <c r="A128" s="83">
        <v>2024</v>
      </c>
      <c r="B128" s="83" t="s">
        <v>170</v>
      </c>
      <c r="C128" s="84" t="str">
        <f>'SR - Regional'!$A$75</f>
        <v>IVM</v>
      </c>
      <c r="D128" s="84" t="str">
        <f>'SR - Regional'!A84</f>
        <v>PANDO</v>
      </c>
      <c r="E128" s="84">
        <f>'SR - Regional'!B84</f>
        <v>4</v>
      </c>
      <c r="F128" s="84">
        <f>'SR - Regional'!C84</f>
        <v>4</v>
      </c>
      <c r="G128" s="84">
        <f>'SR - Regional'!D84</f>
        <v>4</v>
      </c>
      <c r="H128" s="84">
        <f>'SR - Regional'!E84</f>
        <v>4</v>
      </c>
      <c r="I128" s="84">
        <f>'SR - Regional'!F84</f>
        <v>4</v>
      </c>
      <c r="J128" s="84">
        <f>'SR - Regional'!G84</f>
        <v>5</v>
      </c>
      <c r="K128" s="84">
        <f>'SR - Regional'!H84</f>
        <v>0</v>
      </c>
      <c r="L128" s="84">
        <f>'SR - Regional'!I84</f>
        <v>0</v>
      </c>
      <c r="M128" s="84">
        <f>'SR - Regional'!J84</f>
        <v>0</v>
      </c>
      <c r="N128" s="84">
        <f>'SR - Regional'!K84</f>
        <v>0</v>
      </c>
      <c r="O128" s="84">
        <f>'SR - Regional'!L84</f>
        <v>0</v>
      </c>
      <c r="P128" s="84">
        <f>'SR - Regional'!M84</f>
        <v>0</v>
      </c>
      <c r="Q128" s="84">
        <f>'SR - Regional'!N84</f>
        <v>0</v>
      </c>
    </row>
    <row r="129" spans="1:17" s="84" customFormat="1" x14ac:dyDescent="0.2">
      <c r="A129" s="83">
        <v>2024</v>
      </c>
      <c r="B129" s="83" t="s">
        <v>170</v>
      </c>
      <c r="C129" s="84" t="str">
        <f>'SR - Regional'!$A$86</f>
        <v>RP</v>
      </c>
      <c r="D129" s="84" t="str">
        <f>'SR - Regional'!A87</f>
        <v>LA PAZ</v>
      </c>
      <c r="E129" s="84">
        <f>'SR - Regional'!B87</f>
        <v>12</v>
      </c>
      <c r="F129" s="84">
        <f>'SR - Regional'!C87</f>
        <v>11</v>
      </c>
      <c r="G129" s="84">
        <f>'SR - Regional'!D87</f>
        <v>10</v>
      </c>
      <c r="H129" s="84">
        <f>'SR - Regional'!E87</f>
        <v>10</v>
      </c>
      <c r="I129" s="84">
        <f>'SR - Regional'!F87</f>
        <v>11</v>
      </c>
      <c r="J129" s="84">
        <f>'SR - Regional'!G87</f>
        <v>11</v>
      </c>
      <c r="K129" s="84">
        <f>'SR - Regional'!H87</f>
        <v>0</v>
      </c>
      <c r="L129" s="84">
        <f>'SR - Regional'!I87</f>
        <v>0</v>
      </c>
      <c r="M129" s="84">
        <f>'SR - Regional'!J87</f>
        <v>0</v>
      </c>
      <c r="N129" s="84">
        <f>'SR - Regional'!K87</f>
        <v>0</v>
      </c>
      <c r="O129" s="84">
        <f>'SR - Regional'!L87</f>
        <v>0</v>
      </c>
      <c r="P129" s="84">
        <f>'SR - Regional'!M87</f>
        <v>0</v>
      </c>
      <c r="Q129" s="84">
        <f>'SR - Regional'!N87</f>
        <v>0</v>
      </c>
    </row>
    <row r="130" spans="1:17" s="84" customFormat="1" x14ac:dyDescent="0.2">
      <c r="A130" s="83">
        <v>2024</v>
      </c>
      <c r="B130" s="83" t="s">
        <v>170</v>
      </c>
      <c r="C130" s="84" t="str">
        <f>'SR - Regional'!$A$86</f>
        <v>RP</v>
      </c>
      <c r="D130" s="84" t="str">
        <f>'SR - Regional'!A88</f>
        <v>COCHABAMBA</v>
      </c>
      <c r="E130" s="84">
        <f>'SR - Regional'!B88</f>
        <v>2</v>
      </c>
      <c r="F130" s="84">
        <f>'SR - Regional'!C88</f>
        <v>2</v>
      </c>
      <c r="G130" s="84">
        <f>'SR - Regional'!D88</f>
        <v>2</v>
      </c>
      <c r="H130" s="84">
        <f>'SR - Regional'!E88</f>
        <v>2</v>
      </c>
      <c r="I130" s="84">
        <f>'SR - Regional'!F88</f>
        <v>2</v>
      </c>
      <c r="J130" s="84">
        <f>'SR - Regional'!G88</f>
        <v>1</v>
      </c>
      <c r="K130" s="84">
        <f>'SR - Regional'!H88</f>
        <v>0</v>
      </c>
      <c r="L130" s="84">
        <f>'SR - Regional'!I88</f>
        <v>0</v>
      </c>
      <c r="M130" s="84">
        <f>'SR - Regional'!J88</f>
        <v>0</v>
      </c>
      <c r="N130" s="84">
        <f>'SR - Regional'!K88</f>
        <v>0</v>
      </c>
      <c r="O130" s="84">
        <f>'SR - Regional'!L88</f>
        <v>0</v>
      </c>
      <c r="P130" s="84">
        <f>'SR - Regional'!M88</f>
        <v>0</v>
      </c>
      <c r="Q130" s="84">
        <f>'SR - Regional'!N88</f>
        <v>0</v>
      </c>
    </row>
    <row r="131" spans="1:17" s="84" customFormat="1" x14ac:dyDescent="0.2">
      <c r="A131" s="83">
        <v>2024</v>
      </c>
      <c r="B131" s="83" t="s">
        <v>170</v>
      </c>
      <c r="C131" s="84" t="str">
        <f>'SR - Regional'!$A$86</f>
        <v>RP</v>
      </c>
      <c r="D131" s="84" t="str">
        <f>'SR - Regional'!A89</f>
        <v>SANTA CRUZ</v>
      </c>
      <c r="E131" s="84">
        <f>'SR - Regional'!B89</f>
        <v>1</v>
      </c>
      <c r="F131" s="84">
        <f>'SR - Regional'!C89</f>
        <v>1</v>
      </c>
      <c r="G131" s="84">
        <f>'SR - Regional'!D89</f>
        <v>1</v>
      </c>
      <c r="H131" s="84">
        <f>'SR - Regional'!E89</f>
        <v>1</v>
      </c>
      <c r="I131" s="84">
        <f>'SR - Regional'!F89</f>
        <v>1</v>
      </c>
      <c r="J131" s="84">
        <f>'SR - Regional'!G89</f>
        <v>1</v>
      </c>
      <c r="K131" s="84">
        <f>'SR - Regional'!H89</f>
        <v>0</v>
      </c>
      <c r="L131" s="84">
        <f>'SR - Regional'!I89</f>
        <v>0</v>
      </c>
      <c r="M131" s="84">
        <f>'SR - Regional'!J89</f>
        <v>0</v>
      </c>
      <c r="N131" s="84">
        <f>'SR - Regional'!K89</f>
        <v>0</v>
      </c>
      <c r="O131" s="84">
        <f>'SR - Regional'!L89</f>
        <v>0</v>
      </c>
      <c r="P131" s="84">
        <f>'SR - Regional'!M89</f>
        <v>0</v>
      </c>
      <c r="Q131" s="84">
        <f>'SR - Regional'!N89</f>
        <v>0</v>
      </c>
    </row>
    <row r="132" spans="1:17" s="84" customFormat="1" x14ac:dyDescent="0.2">
      <c r="A132" s="83">
        <v>2024</v>
      </c>
      <c r="B132" s="83" t="s">
        <v>170</v>
      </c>
      <c r="C132" s="84" t="str">
        <f>'SR - Regional'!$A$86</f>
        <v>RP</v>
      </c>
      <c r="D132" s="84" t="str">
        <f>'SR - Regional'!A90</f>
        <v>ORURO</v>
      </c>
      <c r="E132" s="84">
        <f>'SR - Regional'!B90</f>
        <v>3</v>
      </c>
      <c r="F132" s="84">
        <f>'SR - Regional'!C90</f>
        <v>2</v>
      </c>
      <c r="G132" s="84">
        <f>'SR - Regional'!D90</f>
        <v>2</v>
      </c>
      <c r="H132" s="84">
        <f>'SR - Regional'!E90</f>
        <v>2</v>
      </c>
      <c r="I132" s="84">
        <f>'SR - Regional'!F90</f>
        <v>2</v>
      </c>
      <c r="J132" s="84">
        <f>'SR - Regional'!G90</f>
        <v>2</v>
      </c>
      <c r="K132" s="84">
        <f>'SR - Regional'!H90</f>
        <v>0</v>
      </c>
      <c r="L132" s="84">
        <f>'SR - Regional'!I90</f>
        <v>0</v>
      </c>
      <c r="M132" s="84">
        <f>'SR - Regional'!J90</f>
        <v>0</v>
      </c>
      <c r="N132" s="84">
        <f>'SR - Regional'!K90</f>
        <v>0</v>
      </c>
      <c r="O132" s="84">
        <f>'SR - Regional'!L90</f>
        <v>0</v>
      </c>
      <c r="P132" s="84">
        <f>'SR - Regional'!M90</f>
        <v>0</v>
      </c>
      <c r="Q132" s="84">
        <f>'SR - Regional'!N90</f>
        <v>0</v>
      </c>
    </row>
    <row r="133" spans="1:17" s="84" customFormat="1" x14ac:dyDescent="0.2">
      <c r="A133" s="83">
        <v>2024</v>
      </c>
      <c r="B133" s="83" t="s">
        <v>170</v>
      </c>
      <c r="C133" s="84" t="str">
        <f>'SR - Regional'!$A$86</f>
        <v>RP</v>
      </c>
      <c r="D133" s="84" t="str">
        <f>'SR - Regional'!A91</f>
        <v>POTOSI</v>
      </c>
      <c r="E133" s="84">
        <f>'SR - Regional'!B91</f>
        <v>26</v>
      </c>
      <c r="F133" s="84">
        <f>'SR - Regional'!C91</f>
        <v>26</v>
      </c>
      <c r="G133" s="84">
        <f>'SR - Regional'!D91</f>
        <v>25</v>
      </c>
      <c r="H133" s="84">
        <f>'SR - Regional'!E91</f>
        <v>23</v>
      </c>
      <c r="I133" s="84">
        <f>'SR - Regional'!F91</f>
        <v>22</v>
      </c>
      <c r="J133" s="84">
        <f>'SR - Regional'!G91</f>
        <v>21</v>
      </c>
      <c r="K133" s="84">
        <f>'SR - Regional'!H91</f>
        <v>0</v>
      </c>
      <c r="L133" s="84">
        <f>'SR - Regional'!I91</f>
        <v>0</v>
      </c>
      <c r="M133" s="84">
        <f>'SR - Regional'!J91</f>
        <v>0</v>
      </c>
      <c r="N133" s="84">
        <f>'SR - Regional'!K91</f>
        <v>0</v>
      </c>
      <c r="O133" s="84">
        <f>'SR - Regional'!L91</f>
        <v>0</v>
      </c>
      <c r="P133" s="84">
        <f>'SR - Regional'!M91</f>
        <v>0</v>
      </c>
      <c r="Q133" s="84">
        <f>'SR - Regional'!N91</f>
        <v>0</v>
      </c>
    </row>
    <row r="134" spans="1:17" s="84" customFormat="1" x14ac:dyDescent="0.2">
      <c r="A134" s="83">
        <v>2024</v>
      </c>
      <c r="B134" s="83" t="s">
        <v>170</v>
      </c>
      <c r="C134" s="84" t="str">
        <f>'SR - Regional'!$A$86</f>
        <v>RP</v>
      </c>
      <c r="D134" s="84" t="str">
        <f>'SR - Regional'!A92</f>
        <v>CHUQUISACA</v>
      </c>
      <c r="E134" s="84">
        <f>'SR - Regional'!B92</f>
        <v>0</v>
      </c>
      <c r="F134" s="84">
        <f>'SR - Regional'!C92</f>
        <v>0</v>
      </c>
      <c r="G134" s="84">
        <f>'SR - Regional'!D92</f>
        <v>0</v>
      </c>
      <c r="H134" s="84">
        <f>'SR - Regional'!E92</f>
        <v>0</v>
      </c>
      <c r="I134" s="84">
        <f>'SR - Regional'!F92</f>
        <v>0</v>
      </c>
      <c r="J134" s="84">
        <f>'SR - Regional'!G92</f>
        <v>0</v>
      </c>
      <c r="K134" s="84">
        <f>'SR - Regional'!H92</f>
        <v>0</v>
      </c>
      <c r="L134" s="84">
        <f>'SR - Regional'!I92</f>
        <v>0</v>
      </c>
      <c r="M134" s="84">
        <f>'SR - Regional'!J92</f>
        <v>0</v>
      </c>
      <c r="N134" s="84">
        <f>'SR - Regional'!K92</f>
        <v>0</v>
      </c>
      <c r="O134" s="84">
        <f>'SR - Regional'!L92</f>
        <v>0</v>
      </c>
      <c r="P134" s="84">
        <f>'SR - Regional'!M92</f>
        <v>0</v>
      </c>
      <c r="Q134" s="84">
        <f>'SR - Regional'!N92</f>
        <v>0</v>
      </c>
    </row>
    <row r="135" spans="1:17" s="84" customFormat="1" x14ac:dyDescent="0.2">
      <c r="A135" s="83">
        <v>2024</v>
      </c>
      <c r="B135" s="83" t="s">
        <v>170</v>
      </c>
      <c r="C135" s="84" t="str">
        <f>'SR - Regional'!$A$86</f>
        <v>RP</v>
      </c>
      <c r="D135" s="84" t="str">
        <f>'SR - Regional'!A93</f>
        <v>TARIJA</v>
      </c>
      <c r="E135" s="84">
        <f>'SR - Regional'!B93</f>
        <v>1</v>
      </c>
      <c r="F135" s="84">
        <f>'SR - Regional'!C93</f>
        <v>1</v>
      </c>
      <c r="G135" s="84">
        <f>'SR - Regional'!D93</f>
        <v>1</v>
      </c>
      <c r="H135" s="84">
        <f>'SR - Regional'!E93</f>
        <v>1</v>
      </c>
      <c r="I135" s="84">
        <f>'SR - Regional'!F93</f>
        <v>1</v>
      </c>
      <c r="J135" s="84">
        <f>'SR - Regional'!G93</f>
        <v>1</v>
      </c>
      <c r="K135" s="84">
        <f>'SR - Regional'!H93</f>
        <v>0</v>
      </c>
      <c r="L135" s="84">
        <f>'SR - Regional'!I93</f>
        <v>0</v>
      </c>
      <c r="M135" s="84">
        <f>'SR - Regional'!J93</f>
        <v>0</v>
      </c>
      <c r="N135" s="84">
        <f>'SR - Regional'!K93</f>
        <v>0</v>
      </c>
      <c r="O135" s="84">
        <f>'SR - Regional'!L93</f>
        <v>0</v>
      </c>
      <c r="P135" s="84">
        <f>'SR - Regional'!M93</f>
        <v>0</v>
      </c>
      <c r="Q135" s="84">
        <f>'SR - Regional'!N93</f>
        <v>0</v>
      </c>
    </row>
    <row r="136" spans="1:17" s="84" customFormat="1" x14ac:dyDescent="0.2">
      <c r="A136" s="83">
        <v>2024</v>
      </c>
      <c r="B136" s="83" t="s">
        <v>170</v>
      </c>
      <c r="C136" s="84" t="str">
        <f>'SR - Regional'!$A$86</f>
        <v>RP</v>
      </c>
      <c r="D136" s="84" t="str">
        <f>'SR - Regional'!A94</f>
        <v>BENI</v>
      </c>
      <c r="E136" s="84">
        <f>'SR - Regional'!B94</f>
        <v>0</v>
      </c>
      <c r="F136" s="84">
        <f>'SR - Regional'!C94</f>
        <v>0</v>
      </c>
      <c r="G136" s="84">
        <f>'SR - Regional'!D94</f>
        <v>0</v>
      </c>
      <c r="H136" s="84">
        <f>'SR - Regional'!E94</f>
        <v>0</v>
      </c>
      <c r="I136" s="84">
        <f>'SR - Regional'!F94</f>
        <v>0</v>
      </c>
      <c r="J136" s="84">
        <f>'SR - Regional'!G94</f>
        <v>0</v>
      </c>
      <c r="K136" s="84">
        <f>'SR - Regional'!H94</f>
        <v>0</v>
      </c>
      <c r="L136" s="84">
        <f>'SR - Regional'!I94</f>
        <v>0</v>
      </c>
      <c r="M136" s="84">
        <f>'SR - Regional'!J94</f>
        <v>0</v>
      </c>
      <c r="N136" s="84">
        <f>'SR - Regional'!K94</f>
        <v>0</v>
      </c>
      <c r="O136" s="84">
        <f>'SR - Regional'!L94</f>
        <v>0</v>
      </c>
      <c r="P136" s="84">
        <f>'SR - Regional'!M94</f>
        <v>0</v>
      </c>
      <c r="Q136" s="84">
        <f>'SR - Regional'!N94</f>
        <v>0</v>
      </c>
    </row>
    <row r="137" spans="1:17" s="84" customFormat="1" x14ac:dyDescent="0.2">
      <c r="A137" s="83">
        <v>2024</v>
      </c>
      <c r="B137" s="83" t="s">
        <v>170</v>
      </c>
      <c r="C137" s="84" t="str">
        <f>'SR - Regional'!$A$86</f>
        <v>RP</v>
      </c>
      <c r="D137" s="84" t="str">
        <f>'SR - Regional'!A95</f>
        <v>PANDO</v>
      </c>
      <c r="E137" s="84">
        <f>'SR - Regional'!B95</f>
        <v>0</v>
      </c>
      <c r="F137" s="84">
        <f>'SR - Regional'!C95</f>
        <v>0</v>
      </c>
      <c r="G137" s="84">
        <f>'SR - Regional'!D95</f>
        <v>0</v>
      </c>
      <c r="H137" s="84">
        <f>'SR - Regional'!E95</f>
        <v>0</v>
      </c>
      <c r="I137" s="84">
        <f>'SR - Regional'!F95</f>
        <v>0</v>
      </c>
      <c r="J137" s="84">
        <f>'SR - Regional'!G95</f>
        <v>0</v>
      </c>
      <c r="K137" s="84">
        <f>'SR - Regional'!H95</f>
        <v>0</v>
      </c>
      <c r="L137" s="84">
        <f>'SR - Regional'!I95</f>
        <v>0</v>
      </c>
      <c r="M137" s="84">
        <f>'SR - Regional'!J95</f>
        <v>0</v>
      </c>
      <c r="N137" s="84">
        <f>'SR - Regional'!K95</f>
        <v>0</v>
      </c>
      <c r="O137" s="84">
        <f>'SR - Regional'!L95</f>
        <v>0</v>
      </c>
      <c r="P137" s="84">
        <f>'SR - Regional'!M95</f>
        <v>0</v>
      </c>
      <c r="Q137" s="84">
        <f>'SR - Regional'!N95</f>
        <v>0</v>
      </c>
    </row>
    <row r="138" spans="1:17" x14ac:dyDescent="0.2">
      <c r="A138" s="83">
        <v>2024</v>
      </c>
      <c r="B138" s="83" t="s">
        <v>169</v>
      </c>
      <c r="C138" t="str">
        <f>'SR - Regional'!$A$103</f>
        <v>IVM</v>
      </c>
      <c r="D138" t="str">
        <f>'SR - Regional'!A104</f>
        <v>LA PAZ</v>
      </c>
      <c r="E138">
        <f>'SR - Regional'!B104</f>
        <v>2044</v>
      </c>
      <c r="F138">
        <f>'SR - Regional'!C104</f>
        <v>2</v>
      </c>
      <c r="G138">
        <f>'SR - Regional'!D104</f>
        <v>2045</v>
      </c>
      <c r="H138">
        <f>'SR - Regional'!E104</f>
        <v>1845</v>
      </c>
      <c r="I138">
        <f>'SR - Regional'!F104</f>
        <v>1800</v>
      </c>
      <c r="J138">
        <f>'SR - Regional'!G104</f>
        <v>1831</v>
      </c>
      <c r="K138">
        <f>'SR - Regional'!H104</f>
        <v>0</v>
      </c>
      <c r="L138">
        <f>'SR - Regional'!I104</f>
        <v>0</v>
      </c>
      <c r="M138">
        <f>'SR - Regional'!J104</f>
        <v>0</v>
      </c>
      <c r="N138">
        <f>'SR - Regional'!K104</f>
        <v>0</v>
      </c>
      <c r="O138">
        <f>'SR - Regional'!L104</f>
        <v>0</v>
      </c>
      <c r="P138">
        <f>'SR - Regional'!M104</f>
        <v>0</v>
      </c>
      <c r="Q138">
        <f>'SR - Regional'!N104</f>
        <v>0</v>
      </c>
    </row>
    <row r="139" spans="1:17" x14ac:dyDescent="0.2">
      <c r="A139" s="83">
        <v>2024</v>
      </c>
      <c r="B139" s="83" t="s">
        <v>169</v>
      </c>
      <c r="C139" t="str">
        <f>'SR - Regional'!$A$103</f>
        <v>IVM</v>
      </c>
      <c r="D139" t="str">
        <f>'SR - Regional'!A105</f>
        <v>COCHABAMBA</v>
      </c>
      <c r="E139">
        <f>'SR - Regional'!B105</f>
        <v>468</v>
      </c>
      <c r="F139">
        <f>'SR - Regional'!C105</f>
        <v>464</v>
      </c>
      <c r="G139">
        <f>'SR - Regional'!D105</f>
        <v>456</v>
      </c>
      <c r="H139">
        <f>'SR - Regional'!E105</f>
        <v>436</v>
      </c>
      <c r="I139">
        <f>'SR - Regional'!F105</f>
        <v>450</v>
      </c>
      <c r="J139">
        <f>'SR - Regional'!G105</f>
        <v>451</v>
      </c>
      <c r="K139">
        <f>'SR - Regional'!H105</f>
        <v>0</v>
      </c>
      <c r="L139">
        <f>'SR - Regional'!I105</f>
        <v>0</v>
      </c>
      <c r="M139">
        <f>'SR - Regional'!J105</f>
        <v>0</v>
      </c>
      <c r="N139">
        <f>'SR - Regional'!K105</f>
        <v>0</v>
      </c>
      <c r="O139">
        <f>'SR - Regional'!L105</f>
        <v>0</v>
      </c>
      <c r="P139">
        <f>'SR - Regional'!M105</f>
        <v>0</v>
      </c>
      <c r="Q139">
        <f>'SR - Regional'!N105</f>
        <v>0</v>
      </c>
    </row>
    <row r="140" spans="1:17" x14ac:dyDescent="0.2">
      <c r="A140" s="83">
        <v>2024</v>
      </c>
      <c r="B140" s="83" t="s">
        <v>169</v>
      </c>
      <c r="C140" t="str">
        <f>'SR - Regional'!$A$103</f>
        <v>IVM</v>
      </c>
      <c r="D140" t="str">
        <f>'SR - Regional'!A106</f>
        <v>SANTA CRUZ</v>
      </c>
      <c r="E140">
        <f>'SR - Regional'!B106</f>
        <v>399</v>
      </c>
      <c r="F140">
        <f>'SR - Regional'!C106</f>
        <v>387</v>
      </c>
      <c r="G140">
        <f>'SR - Regional'!D106</f>
        <v>395</v>
      </c>
      <c r="H140">
        <f>'SR - Regional'!E106</f>
        <v>388</v>
      </c>
      <c r="I140">
        <f>'SR - Regional'!F106</f>
        <v>389</v>
      </c>
      <c r="J140">
        <f>'SR - Regional'!G106</f>
        <v>388</v>
      </c>
      <c r="K140">
        <f>'SR - Regional'!H106</f>
        <v>0</v>
      </c>
      <c r="L140">
        <f>'SR - Regional'!I106</f>
        <v>0</v>
      </c>
      <c r="M140">
        <f>'SR - Regional'!J106</f>
        <v>0</v>
      </c>
      <c r="N140">
        <f>'SR - Regional'!K106</f>
        <v>0</v>
      </c>
      <c r="O140">
        <f>'SR - Regional'!L106</f>
        <v>0</v>
      </c>
      <c r="P140">
        <f>'SR - Regional'!M106</f>
        <v>0</v>
      </c>
      <c r="Q140">
        <f>'SR - Regional'!N106</f>
        <v>0</v>
      </c>
    </row>
    <row r="141" spans="1:17" x14ac:dyDescent="0.2">
      <c r="A141" s="83">
        <v>2024</v>
      </c>
      <c r="B141" s="83" t="s">
        <v>169</v>
      </c>
      <c r="C141" t="str">
        <f>'SR - Regional'!$A$103</f>
        <v>IVM</v>
      </c>
      <c r="D141" t="str">
        <f>'SR - Regional'!A107</f>
        <v>ORURO</v>
      </c>
      <c r="E141">
        <f>'SR - Regional'!B107</f>
        <v>99</v>
      </c>
      <c r="F141">
        <f>'SR - Regional'!C107</f>
        <v>98</v>
      </c>
      <c r="G141">
        <f>'SR - Regional'!D107</f>
        <v>92</v>
      </c>
      <c r="H141">
        <f>'SR - Regional'!E107</f>
        <v>95</v>
      </c>
      <c r="I141">
        <f>'SR - Regional'!F107</f>
        <v>92</v>
      </c>
      <c r="J141">
        <f>'SR - Regional'!G107</f>
        <v>93</v>
      </c>
      <c r="K141">
        <f>'SR - Regional'!H107</f>
        <v>0</v>
      </c>
      <c r="L141">
        <f>'SR - Regional'!I107</f>
        <v>0</v>
      </c>
      <c r="M141">
        <f>'SR - Regional'!J107</f>
        <v>0</v>
      </c>
      <c r="N141">
        <f>'SR - Regional'!K107</f>
        <v>0</v>
      </c>
      <c r="O141">
        <f>'SR - Regional'!L107</f>
        <v>0</v>
      </c>
      <c r="P141">
        <f>'SR - Regional'!M107</f>
        <v>0</v>
      </c>
      <c r="Q141">
        <f>'SR - Regional'!N107</f>
        <v>0</v>
      </c>
    </row>
    <row r="142" spans="1:17" x14ac:dyDescent="0.2">
      <c r="A142" s="83">
        <v>2024</v>
      </c>
      <c r="B142" s="83" t="s">
        <v>169</v>
      </c>
      <c r="C142" t="str">
        <f>'SR - Regional'!$A$103</f>
        <v>IVM</v>
      </c>
      <c r="D142" t="str">
        <f>'SR - Regional'!A108</f>
        <v>POTOSI</v>
      </c>
      <c r="E142">
        <f>'SR - Regional'!B108</f>
        <v>75</v>
      </c>
      <c r="F142">
        <f>'SR - Regional'!C108</f>
        <v>76</v>
      </c>
      <c r="G142">
        <f>'SR - Regional'!D108</f>
        <v>81</v>
      </c>
      <c r="H142">
        <f>'SR - Regional'!E108</f>
        <v>83</v>
      </c>
      <c r="I142">
        <f>'SR - Regional'!F108</f>
        <v>86</v>
      </c>
      <c r="J142">
        <f>'SR - Regional'!G108</f>
        <v>89</v>
      </c>
      <c r="K142">
        <f>'SR - Regional'!H108</f>
        <v>0</v>
      </c>
      <c r="L142">
        <f>'SR - Regional'!I108</f>
        <v>0</v>
      </c>
      <c r="M142">
        <f>'SR - Regional'!J108</f>
        <v>0</v>
      </c>
      <c r="N142">
        <f>'SR - Regional'!K108</f>
        <v>0</v>
      </c>
      <c r="O142">
        <f>'SR - Regional'!L108</f>
        <v>0</v>
      </c>
      <c r="P142">
        <f>'SR - Regional'!M108</f>
        <v>0</v>
      </c>
      <c r="Q142">
        <f>'SR - Regional'!N108</f>
        <v>0</v>
      </c>
    </row>
    <row r="143" spans="1:17" x14ac:dyDescent="0.2">
      <c r="A143" s="83">
        <v>2024</v>
      </c>
      <c r="B143" s="83" t="s">
        <v>169</v>
      </c>
      <c r="C143" t="str">
        <f>'SR - Regional'!$A$103</f>
        <v>IVM</v>
      </c>
      <c r="D143" t="str">
        <f>'SR - Regional'!A109</f>
        <v>CHUQUISACA</v>
      </c>
      <c r="E143">
        <f>'SR - Regional'!B109</f>
        <v>166</v>
      </c>
      <c r="F143">
        <f>'SR - Regional'!C109</f>
        <v>165</v>
      </c>
      <c r="G143">
        <f>'SR - Regional'!D109</f>
        <v>161</v>
      </c>
      <c r="H143">
        <f>'SR - Regional'!E109</f>
        <v>165</v>
      </c>
      <c r="I143">
        <f>'SR - Regional'!F109</f>
        <v>167</v>
      </c>
      <c r="J143">
        <f>'SR - Regional'!G109</f>
        <v>167</v>
      </c>
      <c r="K143">
        <f>'SR - Regional'!H109</f>
        <v>0</v>
      </c>
      <c r="L143">
        <f>'SR - Regional'!I109</f>
        <v>0</v>
      </c>
      <c r="M143">
        <f>'SR - Regional'!J109</f>
        <v>0</v>
      </c>
      <c r="N143">
        <f>'SR - Regional'!K109</f>
        <v>0</v>
      </c>
      <c r="O143">
        <f>'SR - Regional'!L109</f>
        <v>0</v>
      </c>
      <c r="P143">
        <f>'SR - Regional'!M109</f>
        <v>0</v>
      </c>
      <c r="Q143">
        <f>'SR - Regional'!N109</f>
        <v>0</v>
      </c>
    </row>
    <row r="144" spans="1:17" x14ac:dyDescent="0.2">
      <c r="A144" s="83">
        <v>2024</v>
      </c>
      <c r="B144" s="83" t="s">
        <v>169</v>
      </c>
      <c r="C144" t="str">
        <f>'SR - Regional'!$A$103</f>
        <v>IVM</v>
      </c>
      <c r="D144" t="str">
        <f>'SR - Regional'!A110</f>
        <v>TARIJA</v>
      </c>
      <c r="E144">
        <f>'SR - Regional'!B110</f>
        <v>128</v>
      </c>
      <c r="F144">
        <f>'SR - Regional'!C110</f>
        <v>128</v>
      </c>
      <c r="G144">
        <f>'SR - Regional'!D110</f>
        <v>130</v>
      </c>
      <c r="H144">
        <f>'SR - Regional'!E110</f>
        <v>135</v>
      </c>
      <c r="I144">
        <f>'SR - Regional'!F110</f>
        <v>120</v>
      </c>
      <c r="J144">
        <f>'SR - Regional'!G110</f>
        <v>119</v>
      </c>
      <c r="K144">
        <f>'SR - Regional'!H110</f>
        <v>0</v>
      </c>
      <c r="L144">
        <f>'SR - Regional'!I110</f>
        <v>0</v>
      </c>
      <c r="M144">
        <f>'SR - Regional'!J110</f>
        <v>0</v>
      </c>
      <c r="N144">
        <f>'SR - Regional'!K110</f>
        <v>0</v>
      </c>
      <c r="O144">
        <f>'SR - Regional'!L110</f>
        <v>0</v>
      </c>
      <c r="P144">
        <f>'SR - Regional'!M110</f>
        <v>0</v>
      </c>
      <c r="Q144">
        <f>'SR - Regional'!N110</f>
        <v>0</v>
      </c>
    </row>
    <row r="145" spans="1:17" x14ac:dyDescent="0.2">
      <c r="A145" s="83">
        <v>2024</v>
      </c>
      <c r="B145" s="83" t="s">
        <v>169</v>
      </c>
      <c r="C145" t="str">
        <f>'SR - Regional'!$A$103</f>
        <v>IVM</v>
      </c>
      <c r="D145" t="str">
        <f>'SR - Regional'!A111</f>
        <v>BENI</v>
      </c>
      <c r="E145">
        <f>'SR - Regional'!B111</f>
        <v>107</v>
      </c>
      <c r="F145">
        <f>'SR - Regional'!C111</f>
        <v>113</v>
      </c>
      <c r="G145">
        <f>'SR - Regional'!D111</f>
        <v>113</v>
      </c>
      <c r="H145">
        <f>'SR - Regional'!E111</f>
        <v>112</v>
      </c>
      <c r="I145">
        <f>'SR - Regional'!F111</f>
        <v>112</v>
      </c>
      <c r="J145">
        <f>'SR - Regional'!G111</f>
        <v>111</v>
      </c>
      <c r="K145">
        <f>'SR - Regional'!H111</f>
        <v>0</v>
      </c>
      <c r="L145">
        <f>'SR - Regional'!I111</f>
        <v>0</v>
      </c>
      <c r="M145">
        <f>'SR - Regional'!J111</f>
        <v>0</v>
      </c>
      <c r="N145">
        <f>'SR - Regional'!K111</f>
        <v>0</v>
      </c>
      <c r="O145">
        <f>'SR - Regional'!L111</f>
        <v>0</v>
      </c>
      <c r="P145">
        <f>'SR - Regional'!M111</f>
        <v>0</v>
      </c>
      <c r="Q145">
        <f>'SR - Regional'!N111</f>
        <v>0</v>
      </c>
    </row>
    <row r="146" spans="1:17" x14ac:dyDescent="0.2">
      <c r="A146" s="83">
        <v>2024</v>
      </c>
      <c r="B146" s="83" t="s">
        <v>169</v>
      </c>
      <c r="C146" t="str">
        <f>'SR - Regional'!$A$103</f>
        <v>IVM</v>
      </c>
      <c r="D146" t="str">
        <f>'SR - Regional'!A112</f>
        <v>PANDO</v>
      </c>
      <c r="E146">
        <f>'SR - Regional'!B112</f>
        <v>32</v>
      </c>
      <c r="F146">
        <f>'SR - Regional'!C112</f>
        <v>31</v>
      </c>
      <c r="G146">
        <f>'SR - Regional'!D112</f>
        <v>31</v>
      </c>
      <c r="H146">
        <f>'SR - Regional'!E112</f>
        <v>30</v>
      </c>
      <c r="I146">
        <f>'SR - Regional'!F112</f>
        <v>32</v>
      </c>
      <c r="J146">
        <f>'SR - Regional'!G112</f>
        <v>33</v>
      </c>
      <c r="K146">
        <f>'SR - Regional'!H112</f>
        <v>0</v>
      </c>
      <c r="L146">
        <f>'SR - Regional'!I112</f>
        <v>0</v>
      </c>
      <c r="M146">
        <f>'SR - Regional'!J112</f>
        <v>0</v>
      </c>
      <c r="N146">
        <f>'SR - Regional'!K112</f>
        <v>0</v>
      </c>
      <c r="O146">
        <f>'SR - Regional'!L112</f>
        <v>0</v>
      </c>
      <c r="P146">
        <f>'SR - Regional'!M112</f>
        <v>0</v>
      </c>
      <c r="Q146">
        <f>'SR - Regional'!N112</f>
        <v>0</v>
      </c>
    </row>
    <row r="147" spans="1:17" x14ac:dyDescent="0.2">
      <c r="A147" s="83">
        <v>2024</v>
      </c>
      <c r="B147" s="83" t="s">
        <v>169</v>
      </c>
      <c r="C147" s="82" t="str">
        <f>'SR - Regional'!$A$114</f>
        <v>RP</v>
      </c>
      <c r="D147" t="str">
        <f>'SR - Regional'!A115</f>
        <v>LA PAZ</v>
      </c>
      <c r="E147">
        <f>'SR - Regional'!B115</f>
        <v>29</v>
      </c>
      <c r="F147">
        <f>'SR - Regional'!C115</f>
        <v>30</v>
      </c>
      <c r="G147">
        <f>'SR - Regional'!D115</f>
        <v>31</v>
      </c>
      <c r="H147">
        <f>'SR - Regional'!E115</f>
        <v>28</v>
      </c>
      <c r="I147">
        <f>'SR - Regional'!F115</f>
        <v>26</v>
      </c>
      <c r="J147">
        <f>'SR - Regional'!G115</f>
        <v>27</v>
      </c>
      <c r="K147">
        <f>'SR - Regional'!H115</f>
        <v>0</v>
      </c>
      <c r="L147">
        <f>'SR - Regional'!I115</f>
        <v>0</v>
      </c>
      <c r="M147">
        <f>'SR - Regional'!J115</f>
        <v>0</v>
      </c>
      <c r="N147">
        <f>'SR - Regional'!K115</f>
        <v>0</v>
      </c>
      <c r="O147">
        <f>'SR - Regional'!L115</f>
        <v>0</v>
      </c>
      <c r="P147">
        <f>'SR - Regional'!M115</f>
        <v>0</v>
      </c>
      <c r="Q147">
        <f>'SR - Regional'!N115</f>
        <v>0</v>
      </c>
    </row>
    <row r="148" spans="1:17" x14ac:dyDescent="0.2">
      <c r="A148" s="83">
        <v>2024</v>
      </c>
      <c r="B148" s="83" t="s">
        <v>169</v>
      </c>
      <c r="C148" s="82" t="str">
        <f>'SR - Regional'!$A$114</f>
        <v>RP</v>
      </c>
      <c r="D148" t="str">
        <f>'SR - Regional'!A116</f>
        <v>COCHABAMBA</v>
      </c>
      <c r="E148">
        <f>'SR - Regional'!B116</f>
        <v>11</v>
      </c>
      <c r="F148">
        <f>'SR - Regional'!C116</f>
        <v>10</v>
      </c>
      <c r="G148">
        <f>'SR - Regional'!D116</f>
        <v>10</v>
      </c>
      <c r="H148">
        <f>'SR - Regional'!E116</f>
        <v>10</v>
      </c>
      <c r="I148">
        <f>'SR - Regional'!F116</f>
        <v>10</v>
      </c>
      <c r="J148">
        <f>'SR - Regional'!G116</f>
        <v>10</v>
      </c>
      <c r="K148">
        <f>'SR - Regional'!H116</f>
        <v>0</v>
      </c>
      <c r="L148">
        <f>'SR - Regional'!I116</f>
        <v>0</v>
      </c>
      <c r="M148">
        <f>'SR - Regional'!J116</f>
        <v>0</v>
      </c>
      <c r="N148">
        <f>'SR - Regional'!K116</f>
        <v>0</v>
      </c>
      <c r="O148">
        <f>'SR - Regional'!L116</f>
        <v>0</v>
      </c>
      <c r="P148">
        <f>'SR - Regional'!M116</f>
        <v>0</v>
      </c>
      <c r="Q148">
        <f>'SR - Regional'!N116</f>
        <v>0</v>
      </c>
    </row>
    <row r="149" spans="1:17" x14ac:dyDescent="0.2">
      <c r="A149" s="83">
        <v>2024</v>
      </c>
      <c r="B149" s="83" t="s">
        <v>169</v>
      </c>
      <c r="C149" s="82" t="str">
        <f>'SR - Regional'!$A$114</f>
        <v>RP</v>
      </c>
      <c r="D149" t="str">
        <f>'SR - Regional'!A117</f>
        <v>SANTA CRUZ</v>
      </c>
      <c r="E149">
        <f>'SR - Regional'!B117</f>
        <v>9</v>
      </c>
      <c r="F149">
        <f>'SR - Regional'!C117</f>
        <v>10</v>
      </c>
      <c r="G149">
        <f>'SR - Regional'!D117</f>
        <v>10</v>
      </c>
      <c r="H149">
        <f>'SR - Regional'!E117</f>
        <v>9</v>
      </c>
      <c r="I149">
        <f>'SR - Regional'!F117</f>
        <v>10</v>
      </c>
      <c r="J149">
        <f>'SR - Regional'!G117</f>
        <v>9</v>
      </c>
      <c r="K149">
        <f>'SR - Regional'!H117</f>
        <v>0</v>
      </c>
      <c r="L149">
        <f>'SR - Regional'!I117</f>
        <v>0</v>
      </c>
      <c r="M149">
        <f>'SR - Regional'!J117</f>
        <v>0</v>
      </c>
      <c r="N149">
        <f>'SR - Regional'!K117</f>
        <v>0</v>
      </c>
      <c r="O149">
        <f>'SR - Regional'!L117</f>
        <v>0</v>
      </c>
      <c r="P149">
        <f>'SR - Regional'!M117</f>
        <v>0</v>
      </c>
      <c r="Q149">
        <f>'SR - Regional'!N117</f>
        <v>0</v>
      </c>
    </row>
    <row r="150" spans="1:17" x14ac:dyDescent="0.2">
      <c r="A150" s="83">
        <v>2024</v>
      </c>
      <c r="B150" s="83" t="s">
        <v>169</v>
      </c>
      <c r="C150" s="82" t="str">
        <f>'SR - Regional'!$A$114</f>
        <v>RP</v>
      </c>
      <c r="D150" t="str">
        <f>'SR - Regional'!A118</f>
        <v>ORURO</v>
      </c>
      <c r="E150">
        <f>'SR - Regional'!B118</f>
        <v>22</v>
      </c>
      <c r="F150">
        <f>'SR - Regional'!C118</f>
        <v>22</v>
      </c>
      <c r="G150">
        <f>'SR - Regional'!D118</f>
        <v>22</v>
      </c>
      <c r="H150">
        <f>'SR - Regional'!E118</f>
        <v>22</v>
      </c>
      <c r="I150">
        <f>'SR - Regional'!F118</f>
        <v>22</v>
      </c>
      <c r="J150">
        <f>'SR - Regional'!G118</f>
        <v>22</v>
      </c>
      <c r="K150">
        <f>'SR - Regional'!H118</f>
        <v>0</v>
      </c>
      <c r="L150">
        <f>'SR - Regional'!I118</f>
        <v>0</v>
      </c>
      <c r="M150">
        <f>'SR - Regional'!J118</f>
        <v>0</v>
      </c>
      <c r="N150">
        <f>'SR - Regional'!K118</f>
        <v>0</v>
      </c>
      <c r="O150">
        <f>'SR - Regional'!L118</f>
        <v>0</v>
      </c>
      <c r="P150">
        <f>'SR - Regional'!M118</f>
        <v>0</v>
      </c>
      <c r="Q150">
        <f>'SR - Regional'!N118</f>
        <v>0</v>
      </c>
    </row>
    <row r="151" spans="1:17" x14ac:dyDescent="0.2">
      <c r="A151" s="83">
        <v>2024</v>
      </c>
      <c r="B151" s="83" t="s">
        <v>169</v>
      </c>
      <c r="C151" s="82" t="str">
        <f>'SR - Regional'!$A$114</f>
        <v>RP</v>
      </c>
      <c r="D151" t="str">
        <f>'SR - Regional'!A119</f>
        <v>POTOSI</v>
      </c>
      <c r="E151">
        <f>'SR - Regional'!B119</f>
        <v>24</v>
      </c>
      <c r="F151">
        <f>'SR - Regional'!C119</f>
        <v>24</v>
      </c>
      <c r="G151">
        <f>'SR - Regional'!D119</f>
        <v>24</v>
      </c>
      <c r="H151">
        <f>'SR - Regional'!E119</f>
        <v>25</v>
      </c>
      <c r="I151">
        <f>'SR - Regional'!F119</f>
        <v>27</v>
      </c>
      <c r="J151">
        <f>'SR - Regional'!G119</f>
        <v>28</v>
      </c>
      <c r="K151">
        <f>'SR - Regional'!H119</f>
        <v>0</v>
      </c>
      <c r="L151">
        <f>'SR - Regional'!I119</f>
        <v>0</v>
      </c>
      <c r="M151">
        <f>'SR - Regional'!J119</f>
        <v>0</v>
      </c>
      <c r="N151">
        <f>'SR - Regional'!K119</f>
        <v>0</v>
      </c>
      <c r="O151">
        <f>'SR - Regional'!L119</f>
        <v>0</v>
      </c>
      <c r="P151">
        <f>'SR - Regional'!M119</f>
        <v>0</v>
      </c>
      <c r="Q151">
        <f>'SR - Regional'!N119</f>
        <v>0</v>
      </c>
    </row>
    <row r="152" spans="1:17" x14ac:dyDescent="0.2">
      <c r="A152" s="83">
        <v>2024</v>
      </c>
      <c r="B152" s="83" t="s">
        <v>169</v>
      </c>
      <c r="C152" s="82" t="str">
        <f>'SR - Regional'!$A$114</f>
        <v>RP</v>
      </c>
      <c r="D152" t="str">
        <f>'SR - Regional'!A120</f>
        <v>CHUQUISACA</v>
      </c>
      <c r="E152">
        <f>'SR - Regional'!B120</f>
        <v>3</v>
      </c>
      <c r="F152">
        <f>'SR - Regional'!C120</f>
        <v>3</v>
      </c>
      <c r="G152">
        <f>'SR - Regional'!D120</f>
        <v>3</v>
      </c>
      <c r="H152">
        <f>'SR - Regional'!E120</f>
        <v>3</v>
      </c>
      <c r="I152">
        <f>'SR - Regional'!F120</f>
        <v>3</v>
      </c>
      <c r="J152">
        <f>'SR - Regional'!G120</f>
        <v>3</v>
      </c>
      <c r="K152">
        <f>'SR - Regional'!H120</f>
        <v>0</v>
      </c>
      <c r="L152">
        <f>'SR - Regional'!I120</f>
        <v>0</v>
      </c>
      <c r="M152">
        <f>'SR - Regional'!J120</f>
        <v>0</v>
      </c>
      <c r="N152">
        <f>'SR - Regional'!K120</f>
        <v>0</v>
      </c>
      <c r="O152">
        <f>'SR - Regional'!L120</f>
        <v>0</v>
      </c>
      <c r="P152">
        <f>'SR - Regional'!M120</f>
        <v>0</v>
      </c>
      <c r="Q152">
        <f>'SR - Regional'!N120</f>
        <v>0</v>
      </c>
    </row>
    <row r="153" spans="1:17" x14ac:dyDescent="0.2">
      <c r="A153" s="83">
        <v>2024</v>
      </c>
      <c r="B153" s="83" t="s">
        <v>169</v>
      </c>
      <c r="C153" s="82" t="str">
        <f>'SR - Regional'!$A$114</f>
        <v>RP</v>
      </c>
      <c r="D153" t="str">
        <f>'SR - Regional'!A121</f>
        <v>TARIJA</v>
      </c>
      <c r="E153">
        <f>'SR - Regional'!B121</f>
        <v>1</v>
      </c>
      <c r="F153">
        <f>'SR - Regional'!C121</f>
        <v>1</v>
      </c>
      <c r="G153">
        <f>'SR - Regional'!D121</f>
        <v>1</v>
      </c>
      <c r="H153">
        <f>'SR - Regional'!E121</f>
        <v>1</v>
      </c>
      <c r="I153">
        <f>'SR - Regional'!F121</f>
        <v>1</v>
      </c>
      <c r="J153">
        <f>'SR - Regional'!G121</f>
        <v>1</v>
      </c>
      <c r="K153">
        <f>'SR - Regional'!H121</f>
        <v>0</v>
      </c>
      <c r="L153">
        <f>'SR - Regional'!I121</f>
        <v>0</v>
      </c>
      <c r="M153">
        <f>'SR - Regional'!J121</f>
        <v>0</v>
      </c>
      <c r="N153">
        <f>'SR - Regional'!K121</f>
        <v>0</v>
      </c>
      <c r="O153">
        <f>'SR - Regional'!L121</f>
        <v>0</v>
      </c>
      <c r="P153">
        <f>'SR - Regional'!M121</f>
        <v>0</v>
      </c>
      <c r="Q153">
        <f>'SR - Regional'!N121</f>
        <v>0</v>
      </c>
    </row>
    <row r="154" spans="1:17" x14ac:dyDescent="0.2">
      <c r="A154" s="83">
        <v>2024</v>
      </c>
      <c r="B154" s="83" t="s">
        <v>169</v>
      </c>
      <c r="C154" s="82" t="str">
        <f>'SR - Regional'!$A$114</f>
        <v>RP</v>
      </c>
      <c r="D154" t="str">
        <f>'SR - Regional'!A122</f>
        <v>BENI</v>
      </c>
      <c r="E154">
        <f>'SR - Regional'!B122</f>
        <v>0</v>
      </c>
      <c r="F154">
        <f>'SR - Regional'!C122</f>
        <v>0</v>
      </c>
      <c r="G154">
        <f>'SR - Regional'!D122</f>
        <v>0</v>
      </c>
      <c r="H154">
        <f>'SR - Regional'!E122</f>
        <v>0</v>
      </c>
      <c r="I154">
        <f>'SR - Regional'!F122</f>
        <v>0</v>
      </c>
      <c r="J154">
        <f>'SR - Regional'!G122</f>
        <v>0</v>
      </c>
      <c r="K154">
        <f>'SR - Regional'!H122</f>
        <v>0</v>
      </c>
      <c r="L154">
        <f>'SR - Regional'!I122</f>
        <v>0</v>
      </c>
      <c r="M154">
        <f>'SR - Regional'!J122</f>
        <v>0</v>
      </c>
      <c r="N154">
        <f>'SR - Regional'!K122</f>
        <v>0</v>
      </c>
      <c r="O154">
        <f>'SR - Regional'!L122</f>
        <v>0</v>
      </c>
      <c r="P154">
        <f>'SR - Regional'!M122</f>
        <v>0</v>
      </c>
      <c r="Q154">
        <f>'SR - Regional'!N122</f>
        <v>0</v>
      </c>
    </row>
    <row r="155" spans="1:17" x14ac:dyDescent="0.2">
      <c r="A155" s="83">
        <v>2024</v>
      </c>
      <c r="B155" s="83" t="s">
        <v>169</v>
      </c>
      <c r="C155" s="82" t="str">
        <f>'SR - Regional'!$A$114</f>
        <v>RP</v>
      </c>
      <c r="D155" t="str">
        <f>'SR - Regional'!A123</f>
        <v>PANDO</v>
      </c>
      <c r="E155">
        <f>'SR - Regional'!B123</f>
        <v>0</v>
      </c>
      <c r="F155">
        <f>'SR - Regional'!C123</f>
        <v>0</v>
      </c>
      <c r="G155">
        <f>'SR - Regional'!D123</f>
        <v>0</v>
      </c>
      <c r="H155">
        <f>'SR - Regional'!E123</f>
        <v>0</v>
      </c>
      <c r="I155">
        <f>'SR - Regional'!F123</f>
        <v>0</v>
      </c>
      <c r="J155">
        <f>'SR - Regional'!G123</f>
        <v>0</v>
      </c>
      <c r="K155">
        <f>'SR - Regional'!H123</f>
        <v>0</v>
      </c>
      <c r="L155">
        <f>'SR - Regional'!I123</f>
        <v>0</v>
      </c>
      <c r="M155">
        <f>'SR - Regional'!J123</f>
        <v>0</v>
      </c>
      <c r="N155">
        <f>'SR - Regional'!K123</f>
        <v>0</v>
      </c>
      <c r="O155">
        <f>'SR - Regional'!L123</f>
        <v>0</v>
      </c>
      <c r="P155">
        <f>'SR - Regional'!M123</f>
        <v>0</v>
      </c>
      <c r="Q155">
        <f>'SR - Regional'!N123</f>
        <v>0</v>
      </c>
    </row>
    <row r="156" spans="1:17" s="85" customFormat="1" x14ac:dyDescent="0.2">
      <c r="A156" s="83">
        <v>2024</v>
      </c>
      <c r="B156" s="83" t="s">
        <v>177</v>
      </c>
      <c r="C156" s="82" t="s">
        <v>107</v>
      </c>
      <c r="D156" s="85" t="s">
        <v>145</v>
      </c>
      <c r="E156" s="82">
        <f>+'SR - Regional'!C12</f>
        <v>69</v>
      </c>
      <c r="F156" s="82">
        <f>+'SR - Regional'!D12</f>
        <v>69</v>
      </c>
      <c r="G156" s="82">
        <f>+'SR - Regional'!E12</f>
        <v>70</v>
      </c>
      <c r="H156" s="82">
        <f>+'SR - Regional'!F12</f>
        <v>69</v>
      </c>
      <c r="I156" s="82">
        <f>+'SR - Regional'!G12</f>
        <v>68</v>
      </c>
      <c r="J156" s="82">
        <f>+'SR - Regional'!H12</f>
        <v>68</v>
      </c>
      <c r="K156" s="82">
        <f>+'SR - Regional'!I12</f>
        <v>0</v>
      </c>
      <c r="L156" s="82">
        <f>+'SR - Regional'!J12</f>
        <v>0</v>
      </c>
      <c r="M156" s="82">
        <f>+'SR - Regional'!K12</f>
        <v>0</v>
      </c>
      <c r="N156" s="82">
        <f>+'SR - Regional'!L12</f>
        <v>0</v>
      </c>
      <c r="O156" s="82">
        <f>+'SR - Regional'!M12</f>
        <v>0</v>
      </c>
      <c r="P156" s="82">
        <f>+'SR - Regional'!N12</f>
        <v>0</v>
      </c>
      <c r="Q156" s="82">
        <f>+'SR - Regional'!O12</f>
        <v>0</v>
      </c>
    </row>
    <row r="157" spans="1:17" s="85" customFormat="1" x14ac:dyDescent="0.2">
      <c r="A157" s="83">
        <v>2024</v>
      </c>
      <c r="B157" s="83" t="s">
        <v>177</v>
      </c>
      <c r="C157" s="82" t="s">
        <v>107</v>
      </c>
      <c r="D157" s="85" t="s">
        <v>146</v>
      </c>
      <c r="E157" s="82">
        <f>+'SR - Regional'!C13</f>
        <v>38</v>
      </c>
      <c r="F157" s="82">
        <f>+'SR - Regional'!D13</f>
        <v>38</v>
      </c>
      <c r="G157" s="82">
        <f>+'SR - Regional'!E13</f>
        <v>37</v>
      </c>
      <c r="H157" s="82">
        <f>+'SR - Regional'!F13</f>
        <v>37</v>
      </c>
      <c r="I157" s="82">
        <f>+'SR - Regional'!G13</f>
        <v>37</v>
      </c>
      <c r="J157" s="82">
        <f>+'SR - Regional'!H13</f>
        <v>37</v>
      </c>
      <c r="K157" s="82">
        <f>+'SR - Regional'!I13</f>
        <v>0</v>
      </c>
      <c r="L157" s="82">
        <f>+'SR - Regional'!J13</f>
        <v>0</v>
      </c>
      <c r="M157" s="82">
        <f>+'SR - Regional'!K13</f>
        <v>0</v>
      </c>
      <c r="N157" s="82">
        <f>+'SR - Regional'!L13</f>
        <v>0</v>
      </c>
      <c r="O157" s="82">
        <f>+'SR - Regional'!M13</f>
        <v>0</v>
      </c>
      <c r="P157" s="82">
        <f>+'SR - Regional'!N13</f>
        <v>0</v>
      </c>
      <c r="Q157" s="82">
        <f>+'SR - Regional'!O13</f>
        <v>0</v>
      </c>
    </row>
    <row r="158" spans="1:17" s="85" customFormat="1" x14ac:dyDescent="0.2">
      <c r="A158" s="83">
        <v>2024</v>
      </c>
      <c r="B158" s="83" t="s">
        <v>177</v>
      </c>
      <c r="C158" s="82" t="s">
        <v>107</v>
      </c>
      <c r="D158" s="85" t="s">
        <v>147</v>
      </c>
      <c r="E158" s="82">
        <f>+'SR - Regional'!C14</f>
        <v>44</v>
      </c>
      <c r="F158" s="82">
        <f>+'SR - Regional'!D14</f>
        <v>44</v>
      </c>
      <c r="G158" s="82">
        <f>+'SR - Regional'!E14</f>
        <v>44</v>
      </c>
      <c r="H158" s="82">
        <f>+'SR - Regional'!F14</f>
        <v>43</v>
      </c>
      <c r="I158" s="82">
        <f>+'SR - Regional'!G14</f>
        <v>43</v>
      </c>
      <c r="J158" s="82">
        <f>+'SR - Regional'!H14</f>
        <v>43</v>
      </c>
      <c r="K158" s="82">
        <f>+'SR - Regional'!I14</f>
        <v>0</v>
      </c>
      <c r="L158" s="82">
        <f>+'SR - Regional'!J14</f>
        <v>0</v>
      </c>
      <c r="M158" s="82">
        <f>+'SR - Regional'!K14</f>
        <v>0</v>
      </c>
      <c r="N158" s="82">
        <f>+'SR - Regional'!L14</f>
        <v>0</v>
      </c>
      <c r="O158" s="82">
        <f>+'SR - Regional'!M14</f>
        <v>0</v>
      </c>
      <c r="P158" s="82">
        <f>+'SR - Regional'!N14</f>
        <v>0</v>
      </c>
      <c r="Q158" s="82">
        <f>+'SR - Regional'!O14</f>
        <v>0</v>
      </c>
    </row>
    <row r="159" spans="1:17" s="85" customFormat="1" x14ac:dyDescent="0.2">
      <c r="A159" s="83">
        <v>2024</v>
      </c>
      <c r="B159" s="83" t="s">
        <v>177</v>
      </c>
      <c r="C159" s="82" t="s">
        <v>107</v>
      </c>
      <c r="D159" s="85" t="s">
        <v>144</v>
      </c>
      <c r="E159" s="82">
        <f>+'SR - Regional'!C15</f>
        <v>199</v>
      </c>
      <c r="F159" s="82">
        <f>+'SR - Regional'!D15</f>
        <v>200</v>
      </c>
      <c r="G159" s="82">
        <f>+'SR - Regional'!E15</f>
        <v>201</v>
      </c>
      <c r="H159" s="82">
        <f>+'SR - Regional'!F15</f>
        <v>198</v>
      </c>
      <c r="I159" s="82">
        <f>+'SR - Regional'!G15</f>
        <v>197</v>
      </c>
      <c r="J159" s="82">
        <f>+'SR - Regional'!H15</f>
        <v>194</v>
      </c>
      <c r="K159" s="82">
        <f>+'SR - Regional'!I15</f>
        <v>0</v>
      </c>
      <c r="L159" s="82">
        <f>+'SR - Regional'!J15</f>
        <v>0</v>
      </c>
      <c r="M159" s="82">
        <f>+'SR - Regional'!K15</f>
        <v>0</v>
      </c>
      <c r="N159" s="82">
        <f>+'SR - Regional'!L15</f>
        <v>0</v>
      </c>
      <c r="O159" s="82">
        <f>+'SR - Regional'!M15</f>
        <v>0</v>
      </c>
      <c r="P159" s="82">
        <f>+'SR - Regional'!N15</f>
        <v>0</v>
      </c>
      <c r="Q159" s="82">
        <f>+'SR - Regional'!O15</f>
        <v>0</v>
      </c>
    </row>
    <row r="160" spans="1:17" s="85" customFormat="1" x14ac:dyDescent="0.2">
      <c r="A160" s="83">
        <v>2024</v>
      </c>
      <c r="B160" s="83" t="s">
        <v>177</v>
      </c>
      <c r="C160" s="82" t="s">
        <v>107</v>
      </c>
      <c r="D160" s="85" t="s">
        <v>148</v>
      </c>
      <c r="E160" s="82">
        <f>+'SR - Regional'!C16</f>
        <v>25</v>
      </c>
      <c r="F160" s="82">
        <f>+'SR - Regional'!D16</f>
        <v>25</v>
      </c>
      <c r="G160" s="82">
        <f>+'SR - Regional'!E16</f>
        <v>24</v>
      </c>
      <c r="H160" s="82">
        <f>+'SR - Regional'!F16</f>
        <v>24</v>
      </c>
      <c r="I160" s="82">
        <f>+'SR - Regional'!G16</f>
        <v>24</v>
      </c>
      <c r="J160" s="82">
        <f>+'SR - Regional'!H16</f>
        <v>24</v>
      </c>
      <c r="K160" s="82">
        <f>+'SR - Regional'!I16</f>
        <v>0</v>
      </c>
      <c r="L160" s="82">
        <f>+'SR - Regional'!J16</f>
        <v>0</v>
      </c>
      <c r="M160" s="82">
        <f>+'SR - Regional'!K16</f>
        <v>0</v>
      </c>
      <c r="N160" s="82">
        <f>+'SR - Regional'!L16</f>
        <v>0</v>
      </c>
      <c r="O160" s="82">
        <f>+'SR - Regional'!M16</f>
        <v>0</v>
      </c>
      <c r="P160" s="82">
        <f>+'SR - Regional'!N16</f>
        <v>0</v>
      </c>
      <c r="Q160" s="82">
        <f>+'SR - Regional'!O16</f>
        <v>0</v>
      </c>
    </row>
    <row r="161" spans="1:17" s="85" customFormat="1" x14ac:dyDescent="0.2">
      <c r="A161" s="83">
        <v>2024</v>
      </c>
      <c r="B161" s="83" t="s">
        <v>177</v>
      </c>
      <c r="C161" s="82" t="s">
        <v>107</v>
      </c>
      <c r="D161" s="85" t="s">
        <v>149</v>
      </c>
      <c r="E161" s="82">
        <f>+'SR - Regional'!C17</f>
        <v>11</v>
      </c>
      <c r="F161" s="82">
        <f>+'SR - Regional'!D17</f>
        <v>11</v>
      </c>
      <c r="G161" s="82">
        <f>+'SR - Regional'!E17</f>
        <v>11</v>
      </c>
      <c r="H161" s="82">
        <f>+'SR - Regional'!F17</f>
        <v>11</v>
      </c>
      <c r="I161" s="82">
        <f>+'SR - Regional'!G17</f>
        <v>11</v>
      </c>
      <c r="J161" s="82">
        <f>+'SR - Regional'!H17</f>
        <v>11</v>
      </c>
      <c r="K161" s="82">
        <f>+'SR - Regional'!I17</f>
        <v>0</v>
      </c>
      <c r="L161" s="82">
        <f>+'SR - Regional'!J17</f>
        <v>0</v>
      </c>
      <c r="M161" s="82">
        <f>+'SR - Regional'!K17</f>
        <v>0</v>
      </c>
      <c r="N161" s="82">
        <f>+'SR - Regional'!L17</f>
        <v>0</v>
      </c>
      <c r="O161" s="82">
        <f>+'SR - Regional'!M17</f>
        <v>0</v>
      </c>
      <c r="P161" s="82">
        <f>+'SR - Regional'!N17</f>
        <v>0</v>
      </c>
      <c r="Q161" s="82">
        <f>+'SR - Regional'!O17</f>
        <v>0</v>
      </c>
    </row>
    <row r="162" spans="1:17" s="85" customFormat="1" x14ac:dyDescent="0.2">
      <c r="A162" s="83">
        <v>2024</v>
      </c>
      <c r="B162" s="83" t="s">
        <v>177</v>
      </c>
      <c r="C162" s="82" t="s">
        <v>107</v>
      </c>
      <c r="D162" s="83" t="s">
        <v>108</v>
      </c>
      <c r="E162" s="82">
        <f>+'SR - Regional'!C18</f>
        <v>658</v>
      </c>
      <c r="F162" s="82">
        <f>+'SR - Regional'!D18</f>
        <v>655</v>
      </c>
      <c r="G162" s="82">
        <f>+'SR - Regional'!E18</f>
        <v>649</v>
      </c>
      <c r="H162" s="82">
        <f>+'SR - Regional'!F18</f>
        <v>643</v>
      </c>
      <c r="I162" s="82">
        <f>+'SR - Regional'!G18</f>
        <v>641</v>
      </c>
      <c r="J162" s="82">
        <f>+'SR - Regional'!H18</f>
        <v>636</v>
      </c>
      <c r="K162" s="82">
        <f>+'SR - Regional'!I18</f>
        <v>0</v>
      </c>
      <c r="L162" s="82">
        <f>+'SR - Regional'!J18</f>
        <v>0</v>
      </c>
      <c r="M162" s="82">
        <f>+'SR - Regional'!K18</f>
        <v>0</v>
      </c>
      <c r="N162" s="82">
        <f>+'SR - Regional'!L18</f>
        <v>0</v>
      </c>
      <c r="O162" s="82">
        <f>+'SR - Regional'!M18</f>
        <v>0</v>
      </c>
      <c r="P162" s="82">
        <f>+'SR - Regional'!N18</f>
        <v>0</v>
      </c>
      <c r="Q162" s="82">
        <f>+'SR - Regional'!O18</f>
        <v>0</v>
      </c>
    </row>
    <row r="163" spans="1:17" s="85" customFormat="1" x14ac:dyDescent="0.2">
      <c r="A163" s="83">
        <v>2024</v>
      </c>
      <c r="B163" s="83" t="s">
        <v>177</v>
      </c>
      <c r="C163" s="82" t="s">
        <v>103</v>
      </c>
      <c r="D163" s="85" t="s">
        <v>138</v>
      </c>
      <c r="E163" s="82">
        <f>+'SR - Regional'!C20</f>
        <v>93</v>
      </c>
      <c r="F163" s="82">
        <f>+'SR - Regional'!D20</f>
        <v>93</v>
      </c>
      <c r="G163" s="82">
        <f>+'SR - Regional'!E20</f>
        <v>94</v>
      </c>
      <c r="H163" s="82">
        <f>+'SR - Regional'!F20</f>
        <v>94</v>
      </c>
      <c r="I163" s="82">
        <f>+'SR - Regional'!G20</f>
        <v>96</v>
      </c>
      <c r="J163" s="82">
        <f>+'SR - Regional'!H20</f>
        <v>96</v>
      </c>
      <c r="K163" s="82">
        <f>+'SR - Regional'!I20</f>
        <v>0</v>
      </c>
      <c r="L163" s="82">
        <f>+'SR - Regional'!J20</f>
        <v>0</v>
      </c>
      <c r="M163" s="82">
        <f>+'SR - Regional'!K20</f>
        <v>0</v>
      </c>
      <c r="N163" s="82">
        <f>+'SR - Regional'!L20</f>
        <v>0</v>
      </c>
      <c r="O163" s="82">
        <f>+'SR - Regional'!M20</f>
        <v>0</v>
      </c>
      <c r="P163" s="82">
        <f>+'SR - Regional'!N20</f>
        <v>0</v>
      </c>
      <c r="Q163" s="82">
        <f>+'SR - Regional'!O20</f>
        <v>0</v>
      </c>
    </row>
    <row r="164" spans="1:17" s="85" customFormat="1" x14ac:dyDescent="0.2">
      <c r="A164" s="83">
        <v>2024</v>
      </c>
      <c r="B164" s="83" t="s">
        <v>177</v>
      </c>
      <c r="C164" s="82" t="s">
        <v>103</v>
      </c>
      <c r="D164" s="85" t="s">
        <v>104</v>
      </c>
      <c r="E164" s="82">
        <f>+'SR - Regional'!C21</f>
        <v>3987</v>
      </c>
      <c r="F164" s="82">
        <f>+'SR - Regional'!D21</f>
        <v>3973</v>
      </c>
      <c r="G164" s="82">
        <f>+'SR - Regional'!E21</f>
        <v>3955</v>
      </c>
      <c r="H164" s="82">
        <f>+'SR - Regional'!F21</f>
        <v>3941</v>
      </c>
      <c r="I164" s="82">
        <f>+'SR - Regional'!G21</f>
        <v>3933</v>
      </c>
      <c r="J164" s="82">
        <f>+'SR - Regional'!H21</f>
        <v>3912</v>
      </c>
      <c r="K164" s="82">
        <f>+'SR - Regional'!I21</f>
        <v>0</v>
      </c>
      <c r="L164" s="82">
        <f>+'SR - Regional'!J21</f>
        <v>0</v>
      </c>
      <c r="M164" s="82">
        <f>+'SR - Regional'!K21</f>
        <v>0</v>
      </c>
      <c r="N164" s="82">
        <f>+'SR - Regional'!L21</f>
        <v>0</v>
      </c>
      <c r="O164" s="82">
        <f>+'SR - Regional'!M21</f>
        <v>0</v>
      </c>
      <c r="P164" s="82">
        <f>+'SR - Regional'!N21</f>
        <v>0</v>
      </c>
      <c r="Q164" s="82">
        <f>+'SR - Regional'!O21</f>
        <v>0</v>
      </c>
    </row>
    <row r="165" spans="1:17" s="85" customFormat="1" x14ac:dyDescent="0.2">
      <c r="A165" s="83">
        <v>2024</v>
      </c>
      <c r="B165" s="83" t="s">
        <v>177</v>
      </c>
      <c r="C165" s="82" t="s">
        <v>103</v>
      </c>
      <c r="D165" s="85" t="s">
        <v>139</v>
      </c>
      <c r="E165" s="82">
        <f>+'SR - Regional'!C22</f>
        <v>1</v>
      </c>
      <c r="F165" s="82">
        <f>+'SR - Regional'!D22</f>
        <v>1</v>
      </c>
      <c r="G165" s="82">
        <f>+'SR - Regional'!E22</f>
        <v>1</v>
      </c>
      <c r="H165" s="82">
        <f>+'SR - Regional'!F22</f>
        <v>1</v>
      </c>
      <c r="I165" s="82">
        <f>+'SR - Regional'!G22</f>
        <v>1</v>
      </c>
      <c r="J165" s="82">
        <f>+'SR - Regional'!H22</f>
        <v>1</v>
      </c>
      <c r="K165" s="82">
        <f>+'SR - Regional'!I22</f>
        <v>0</v>
      </c>
      <c r="L165" s="82">
        <f>+'SR - Regional'!J22</f>
        <v>0</v>
      </c>
      <c r="M165" s="82">
        <f>+'SR - Regional'!K22</f>
        <v>0</v>
      </c>
      <c r="N165" s="82">
        <f>+'SR - Regional'!L22</f>
        <v>0</v>
      </c>
      <c r="O165" s="82">
        <f>+'SR - Regional'!M22</f>
        <v>0</v>
      </c>
      <c r="P165" s="82">
        <f>+'SR - Regional'!N22</f>
        <v>0</v>
      </c>
      <c r="Q165" s="82">
        <f>+'SR - Regional'!O22</f>
        <v>0</v>
      </c>
    </row>
    <row r="166" spans="1:17" s="85" customFormat="1" x14ac:dyDescent="0.2">
      <c r="A166" s="83">
        <v>2024</v>
      </c>
      <c r="B166" s="83" t="s">
        <v>177</v>
      </c>
      <c r="C166" s="82" t="s">
        <v>99</v>
      </c>
      <c r="D166" s="85" t="s">
        <v>115</v>
      </c>
      <c r="E166" s="82">
        <f>+'SR - Regional'!C24</f>
        <v>85</v>
      </c>
      <c r="F166" s="82">
        <f>+'SR - Regional'!D24</f>
        <v>85</v>
      </c>
      <c r="G166" s="82">
        <f>+'SR - Regional'!E24</f>
        <v>85</v>
      </c>
      <c r="H166" s="82">
        <f>+'SR - Regional'!F24</f>
        <v>84</v>
      </c>
      <c r="I166" s="82">
        <f>+'SR - Regional'!G24</f>
        <v>84</v>
      </c>
      <c r="J166" s="82">
        <f>+'SR - Regional'!H24</f>
        <v>85</v>
      </c>
      <c r="K166" s="82">
        <f>+'SR - Regional'!I24</f>
        <v>0</v>
      </c>
      <c r="L166" s="82">
        <f>+'SR - Regional'!J24</f>
        <v>0</v>
      </c>
      <c r="M166" s="82">
        <f>+'SR - Regional'!K24</f>
        <v>0</v>
      </c>
      <c r="N166" s="82">
        <f>+'SR - Regional'!L24</f>
        <v>0</v>
      </c>
      <c r="O166" s="82">
        <f>+'SR - Regional'!M24</f>
        <v>0</v>
      </c>
      <c r="P166" s="82">
        <f>+'SR - Regional'!N24</f>
        <v>0</v>
      </c>
      <c r="Q166" s="82">
        <f>+'SR - Regional'!O24</f>
        <v>0</v>
      </c>
    </row>
    <row r="167" spans="1:17" s="85" customFormat="1" x14ac:dyDescent="0.2">
      <c r="A167" s="83">
        <v>2024</v>
      </c>
      <c r="B167" s="83" t="s">
        <v>177</v>
      </c>
      <c r="C167" s="82" t="s">
        <v>99</v>
      </c>
      <c r="D167" s="85" t="s">
        <v>116</v>
      </c>
      <c r="E167" s="82">
        <f>+'SR - Regional'!C25</f>
        <v>34</v>
      </c>
      <c r="F167" s="82">
        <f>+'SR - Regional'!D25</f>
        <v>33</v>
      </c>
      <c r="G167" s="82">
        <f>+'SR - Regional'!E25</f>
        <v>34</v>
      </c>
      <c r="H167" s="82">
        <f>+'SR - Regional'!F25</f>
        <v>34</v>
      </c>
      <c r="I167" s="82">
        <f>+'SR - Regional'!G25</f>
        <v>34</v>
      </c>
      <c r="J167" s="82">
        <f>+'SR - Regional'!H25</f>
        <v>34</v>
      </c>
      <c r="K167" s="82">
        <f>+'SR - Regional'!I25</f>
        <v>0</v>
      </c>
      <c r="L167" s="82">
        <f>+'SR - Regional'!J25</f>
        <v>0</v>
      </c>
      <c r="M167" s="82">
        <f>+'SR - Regional'!K25</f>
        <v>0</v>
      </c>
      <c r="N167" s="82">
        <f>+'SR - Regional'!L25</f>
        <v>0</v>
      </c>
      <c r="O167" s="82">
        <f>+'SR - Regional'!M25</f>
        <v>0</v>
      </c>
      <c r="P167" s="82">
        <f>+'SR - Regional'!N25</f>
        <v>0</v>
      </c>
      <c r="Q167" s="82">
        <f>+'SR - Regional'!O25</f>
        <v>0</v>
      </c>
    </row>
    <row r="168" spans="1:17" s="85" customFormat="1" x14ac:dyDescent="0.2">
      <c r="A168" s="83">
        <v>2024</v>
      </c>
      <c r="B168" s="83" t="s">
        <v>177</v>
      </c>
      <c r="C168" s="82" t="s">
        <v>99</v>
      </c>
      <c r="D168" s="85" t="s">
        <v>99</v>
      </c>
      <c r="E168" s="82">
        <f>+'SR - Regional'!C26</f>
        <v>16605</v>
      </c>
      <c r="F168" s="82">
        <f>+'SR - Regional'!D26</f>
        <v>16578</v>
      </c>
      <c r="G168" s="82">
        <f>+'SR - Regional'!E26</f>
        <v>16527</v>
      </c>
      <c r="H168" s="82">
        <f>+'SR - Regional'!F26</f>
        <v>16460</v>
      </c>
      <c r="I168" s="82">
        <f>+'SR - Regional'!G26</f>
        <v>16382</v>
      </c>
      <c r="J168" s="82">
        <f>+'SR - Regional'!H26</f>
        <v>16323</v>
      </c>
      <c r="K168" s="82">
        <f>+'SR - Regional'!I26</f>
        <v>0</v>
      </c>
      <c r="L168" s="82">
        <f>+'SR - Regional'!J26</f>
        <v>0</v>
      </c>
      <c r="M168" s="82">
        <f>+'SR - Regional'!K26</f>
        <v>0</v>
      </c>
      <c r="N168" s="82">
        <f>+'SR - Regional'!L26</f>
        <v>0</v>
      </c>
      <c r="O168" s="82">
        <f>+'SR - Regional'!M26</f>
        <v>0</v>
      </c>
      <c r="P168" s="82">
        <f>+'SR - Regional'!N26</f>
        <v>0</v>
      </c>
      <c r="Q168" s="82">
        <f>+'SR - Regional'!O26</f>
        <v>0</v>
      </c>
    </row>
    <row r="169" spans="1:17" s="85" customFormat="1" x14ac:dyDescent="0.2">
      <c r="A169" s="83">
        <v>2024</v>
      </c>
      <c r="B169" s="83" t="s">
        <v>177</v>
      </c>
      <c r="C169" s="82" t="s">
        <v>99</v>
      </c>
      <c r="D169" s="85" t="s">
        <v>114</v>
      </c>
      <c r="E169" s="82">
        <f>+'SR - Regional'!C27</f>
        <v>735</v>
      </c>
      <c r="F169" s="82">
        <f>+'SR - Regional'!D27</f>
        <v>733</v>
      </c>
      <c r="G169" s="82">
        <f>+'SR - Regional'!E27</f>
        <v>728</v>
      </c>
      <c r="H169" s="82">
        <f>+'SR - Regional'!F27</f>
        <v>723</v>
      </c>
      <c r="I169" s="82">
        <f>+'SR - Regional'!G27</f>
        <v>722</v>
      </c>
      <c r="J169" s="82">
        <f>+'SR - Regional'!H27</f>
        <v>715</v>
      </c>
      <c r="K169" s="82">
        <f>+'SR - Regional'!I27</f>
        <v>0</v>
      </c>
      <c r="L169" s="82">
        <f>+'SR - Regional'!J27</f>
        <v>0</v>
      </c>
      <c r="M169" s="82">
        <f>+'SR - Regional'!K27</f>
        <v>0</v>
      </c>
      <c r="N169" s="82">
        <f>+'SR - Regional'!L27</f>
        <v>0</v>
      </c>
      <c r="O169" s="82">
        <f>+'SR - Regional'!M27</f>
        <v>0</v>
      </c>
      <c r="P169" s="82">
        <f>+'SR - Regional'!N27</f>
        <v>0</v>
      </c>
      <c r="Q169" s="82">
        <f>+'SR - Regional'!O27</f>
        <v>0</v>
      </c>
    </row>
    <row r="170" spans="1:17" s="85" customFormat="1" x14ac:dyDescent="0.2">
      <c r="A170" s="83">
        <v>2024</v>
      </c>
      <c r="B170" s="83" t="s">
        <v>177</v>
      </c>
      <c r="C170" s="82" t="s">
        <v>98</v>
      </c>
      <c r="D170" s="85" t="s">
        <v>112</v>
      </c>
      <c r="E170" s="82">
        <f>+'SR - Regional'!C29</f>
        <v>324</v>
      </c>
      <c r="F170" s="82">
        <f>+'SR - Regional'!D29</f>
        <v>324</v>
      </c>
      <c r="G170" s="82">
        <f>+'SR - Regional'!E29</f>
        <v>323</v>
      </c>
      <c r="H170" s="82">
        <f>+'SR - Regional'!F29</f>
        <v>320</v>
      </c>
      <c r="I170" s="82">
        <f>+'SR - Regional'!G29</f>
        <v>317</v>
      </c>
      <c r="J170" s="82">
        <f>+'SR - Regional'!H29</f>
        <v>313</v>
      </c>
      <c r="K170" s="82">
        <f>+'SR - Regional'!I29</f>
        <v>0</v>
      </c>
      <c r="L170" s="82">
        <f>+'SR - Regional'!J29</f>
        <v>0</v>
      </c>
      <c r="M170" s="82">
        <f>+'SR - Regional'!K29</f>
        <v>0</v>
      </c>
      <c r="N170" s="82">
        <f>+'SR - Regional'!L29</f>
        <v>0</v>
      </c>
      <c r="O170" s="82">
        <f>+'SR - Regional'!M29</f>
        <v>0</v>
      </c>
      <c r="P170" s="82">
        <f>+'SR - Regional'!N29</f>
        <v>0</v>
      </c>
      <c r="Q170" s="82">
        <f>+'SR - Regional'!O29</f>
        <v>0</v>
      </c>
    </row>
    <row r="171" spans="1:17" s="85" customFormat="1" x14ac:dyDescent="0.2">
      <c r="A171" s="83">
        <v>2024</v>
      </c>
      <c r="B171" s="83" t="s">
        <v>177</v>
      </c>
      <c r="C171" s="82" t="s">
        <v>98</v>
      </c>
      <c r="D171" s="85" t="s">
        <v>98</v>
      </c>
      <c r="E171" s="82">
        <f>+'SR - Regional'!C30</f>
        <v>24764</v>
      </c>
      <c r="F171" s="82">
        <f>+'SR - Regional'!D30</f>
        <v>24672</v>
      </c>
      <c r="G171" s="82">
        <f>+'SR - Regional'!E30</f>
        <v>24565</v>
      </c>
      <c r="H171" s="82">
        <f>+'SR - Regional'!F30</f>
        <v>24423</v>
      </c>
      <c r="I171" s="82">
        <f>+'SR - Regional'!G30</f>
        <v>24339</v>
      </c>
      <c r="J171" s="82">
        <f>+'SR - Regional'!H30</f>
        <v>24258</v>
      </c>
      <c r="K171" s="82">
        <f>+'SR - Regional'!I30</f>
        <v>0</v>
      </c>
      <c r="L171" s="82">
        <f>+'SR - Regional'!J30</f>
        <v>0</v>
      </c>
      <c r="M171" s="82">
        <f>+'SR - Regional'!K30</f>
        <v>0</v>
      </c>
      <c r="N171" s="82">
        <f>+'SR - Regional'!L30</f>
        <v>0</v>
      </c>
      <c r="O171" s="82">
        <f>+'SR - Regional'!M30</f>
        <v>0</v>
      </c>
      <c r="P171" s="82">
        <f>+'SR - Regional'!N30</f>
        <v>0</v>
      </c>
      <c r="Q171" s="82">
        <f>+'SR - Regional'!O30</f>
        <v>0</v>
      </c>
    </row>
    <row r="172" spans="1:17" s="85" customFormat="1" x14ac:dyDescent="0.2">
      <c r="A172" s="83">
        <v>2024</v>
      </c>
      <c r="B172" s="83" t="s">
        <v>177</v>
      </c>
      <c r="C172" s="82" t="s">
        <v>98</v>
      </c>
      <c r="D172" s="85" t="s">
        <v>111</v>
      </c>
      <c r="E172" s="82">
        <f>+'SR - Regional'!C31</f>
        <v>1</v>
      </c>
      <c r="F172" s="82">
        <f>+'SR - Regional'!D31</f>
        <v>1</v>
      </c>
      <c r="G172" s="82">
        <f>+'SR - Regional'!E31</f>
        <v>1</v>
      </c>
      <c r="H172" s="82">
        <f>+'SR - Regional'!F31</f>
        <v>1</v>
      </c>
      <c r="I172" s="82">
        <f>+'SR - Regional'!G31</f>
        <v>1</v>
      </c>
      <c r="J172" s="82">
        <f>+'SR - Regional'!H31</f>
        <v>1</v>
      </c>
      <c r="K172" s="82">
        <f>+'SR - Regional'!I31</f>
        <v>0</v>
      </c>
      <c r="L172" s="82">
        <f>+'SR - Regional'!J31</f>
        <v>0</v>
      </c>
      <c r="M172" s="82">
        <f>+'SR - Regional'!K31</f>
        <v>0</v>
      </c>
      <c r="N172" s="82">
        <f>+'SR - Regional'!L31</f>
        <v>0</v>
      </c>
      <c r="O172" s="82">
        <f>+'SR - Regional'!M31</f>
        <v>0</v>
      </c>
      <c r="P172" s="82">
        <f>+'SR - Regional'!N31</f>
        <v>0</v>
      </c>
      <c r="Q172" s="82">
        <f>+'SR - Regional'!O31</f>
        <v>0</v>
      </c>
    </row>
    <row r="173" spans="1:17" s="85" customFormat="1" x14ac:dyDescent="0.2">
      <c r="A173" s="83">
        <v>2024</v>
      </c>
      <c r="B173" s="83" t="s">
        <v>177</v>
      </c>
      <c r="C173" s="82" t="s">
        <v>98</v>
      </c>
      <c r="D173" s="85" t="s">
        <v>113</v>
      </c>
      <c r="E173" s="82">
        <f>+'SR - Regional'!C32</f>
        <v>54</v>
      </c>
      <c r="F173" s="82">
        <f>+'SR - Regional'!D32</f>
        <v>54</v>
      </c>
      <c r="G173" s="82">
        <f>+'SR - Regional'!E32</f>
        <v>53</v>
      </c>
      <c r="H173" s="82">
        <f>+'SR - Regional'!F32</f>
        <v>53</v>
      </c>
      <c r="I173" s="82">
        <f>+'SR - Regional'!G32</f>
        <v>51</v>
      </c>
      <c r="J173" s="82">
        <f>+'SR - Regional'!H32</f>
        <v>51</v>
      </c>
      <c r="K173" s="82">
        <f>+'SR - Regional'!I32</f>
        <v>0</v>
      </c>
      <c r="L173" s="82">
        <f>+'SR - Regional'!J32</f>
        <v>0</v>
      </c>
      <c r="M173" s="82">
        <f>+'SR - Regional'!K32</f>
        <v>0</v>
      </c>
      <c r="N173" s="82">
        <f>+'SR - Regional'!L32</f>
        <v>0</v>
      </c>
      <c r="O173" s="82">
        <f>+'SR - Regional'!M32</f>
        <v>0</v>
      </c>
      <c r="P173" s="82">
        <f>+'SR - Regional'!N32</f>
        <v>0</v>
      </c>
      <c r="Q173" s="82">
        <f>+'SR - Regional'!O32</f>
        <v>0</v>
      </c>
    </row>
    <row r="174" spans="1:17" s="85" customFormat="1" x14ac:dyDescent="0.2">
      <c r="A174" s="83">
        <v>2024</v>
      </c>
      <c r="B174" s="83" t="s">
        <v>177</v>
      </c>
      <c r="C174" s="82" t="s">
        <v>101</v>
      </c>
      <c r="D174" s="85" t="s">
        <v>130</v>
      </c>
      <c r="E174" s="82">
        <f>+'SR - Regional'!C34</f>
        <v>646</v>
      </c>
      <c r="F174" s="82">
        <f>+'SR - Regional'!D34</f>
        <v>640</v>
      </c>
      <c r="G174" s="82">
        <f>+'SR - Regional'!E34</f>
        <v>638</v>
      </c>
      <c r="H174" s="82">
        <f>+'SR - Regional'!F34</f>
        <v>633</v>
      </c>
      <c r="I174" s="82">
        <f>+'SR - Regional'!G34</f>
        <v>631</v>
      </c>
      <c r="J174" s="82">
        <f>+'SR - Regional'!H34</f>
        <v>627</v>
      </c>
      <c r="K174" s="82">
        <f>+'SR - Regional'!I34</f>
        <v>0</v>
      </c>
      <c r="L174" s="82">
        <f>+'SR - Regional'!J34</f>
        <v>0</v>
      </c>
      <c r="M174" s="82">
        <f>+'SR - Regional'!K34</f>
        <v>0</v>
      </c>
      <c r="N174" s="82">
        <f>+'SR - Regional'!L34</f>
        <v>0</v>
      </c>
      <c r="O174" s="82">
        <f>+'SR - Regional'!M34</f>
        <v>0</v>
      </c>
      <c r="P174" s="82">
        <f>+'SR - Regional'!N34</f>
        <v>0</v>
      </c>
      <c r="Q174" s="82">
        <f>+'SR - Regional'!O34</f>
        <v>0</v>
      </c>
    </row>
    <row r="175" spans="1:17" s="85" customFormat="1" x14ac:dyDescent="0.2">
      <c r="A175" s="83">
        <v>2024</v>
      </c>
      <c r="B175" s="83" t="s">
        <v>177</v>
      </c>
      <c r="C175" s="82" t="s">
        <v>101</v>
      </c>
      <c r="D175" s="85" t="s">
        <v>101</v>
      </c>
      <c r="E175" s="82">
        <f>+'SR - Regional'!C35</f>
        <v>5485</v>
      </c>
      <c r="F175" s="82">
        <f>+'SR - Regional'!D35</f>
        <v>5474</v>
      </c>
      <c r="G175" s="82">
        <f>+'SR - Regional'!E35</f>
        <v>5438</v>
      </c>
      <c r="H175" s="82">
        <f>+'SR - Regional'!F35</f>
        <v>5414</v>
      </c>
      <c r="I175" s="82">
        <f>+'SR - Regional'!G35</f>
        <v>5392</v>
      </c>
      <c r="J175" s="82">
        <f>+'SR - Regional'!H35</f>
        <v>5353</v>
      </c>
      <c r="K175" s="82">
        <f>+'SR - Regional'!I35</f>
        <v>0</v>
      </c>
      <c r="L175" s="82">
        <f>+'SR - Regional'!J35</f>
        <v>0</v>
      </c>
      <c r="M175" s="82">
        <f>+'SR - Regional'!K35</f>
        <v>0</v>
      </c>
      <c r="N175" s="82">
        <f>+'SR - Regional'!L35</f>
        <v>0</v>
      </c>
      <c r="O175" s="82">
        <f>+'SR - Regional'!M35</f>
        <v>0</v>
      </c>
      <c r="P175" s="82">
        <f>+'SR - Regional'!N35</f>
        <v>0</v>
      </c>
      <c r="Q175" s="82">
        <f>+'SR - Regional'!O35</f>
        <v>0</v>
      </c>
    </row>
    <row r="176" spans="1:17" s="85" customFormat="1" x14ac:dyDescent="0.2">
      <c r="A176" s="83">
        <v>2024</v>
      </c>
      <c r="B176" s="83" t="s">
        <v>177</v>
      </c>
      <c r="C176" s="82" t="s">
        <v>101</v>
      </c>
      <c r="D176" s="85" t="s">
        <v>128</v>
      </c>
      <c r="E176" s="82">
        <f>+'SR - Regional'!C36</f>
        <v>82</v>
      </c>
      <c r="F176" s="82">
        <f>+'SR - Regional'!D36</f>
        <v>82</v>
      </c>
      <c r="G176" s="82">
        <f>+'SR - Regional'!E36</f>
        <v>81</v>
      </c>
      <c r="H176" s="82">
        <f>+'SR - Regional'!F36</f>
        <v>81</v>
      </c>
      <c r="I176" s="82">
        <f>+'SR - Regional'!G36</f>
        <v>81</v>
      </c>
      <c r="J176" s="82">
        <f>+'SR - Regional'!H36</f>
        <v>81</v>
      </c>
      <c r="K176" s="82">
        <f>+'SR - Regional'!I36</f>
        <v>0</v>
      </c>
      <c r="L176" s="82">
        <f>+'SR - Regional'!J36</f>
        <v>0</v>
      </c>
      <c r="M176" s="82">
        <f>+'SR - Regional'!K36</f>
        <v>0</v>
      </c>
      <c r="N176" s="82">
        <f>+'SR - Regional'!L36</f>
        <v>0</v>
      </c>
      <c r="O176" s="82">
        <f>+'SR - Regional'!M36</f>
        <v>0</v>
      </c>
      <c r="P176" s="82">
        <f>+'SR - Regional'!N36</f>
        <v>0</v>
      </c>
      <c r="Q176" s="82">
        <f>+'SR - Regional'!O36</f>
        <v>0</v>
      </c>
    </row>
    <row r="177" spans="1:17" s="85" customFormat="1" x14ac:dyDescent="0.2">
      <c r="A177" s="83">
        <v>2024</v>
      </c>
      <c r="B177" s="83" t="s">
        <v>177</v>
      </c>
      <c r="C177" s="82" t="s">
        <v>101</v>
      </c>
      <c r="D177" s="85" t="s">
        <v>129</v>
      </c>
      <c r="E177" s="82">
        <f>+'SR - Regional'!C37</f>
        <v>4</v>
      </c>
      <c r="F177" s="82">
        <f>+'SR - Regional'!D37</f>
        <v>4</v>
      </c>
      <c r="G177" s="82">
        <f>+'SR - Regional'!E37</f>
        <v>4</v>
      </c>
      <c r="H177" s="82">
        <f>+'SR - Regional'!F37</f>
        <v>4</v>
      </c>
      <c r="I177" s="82">
        <f>+'SR - Regional'!G37</f>
        <v>4</v>
      </c>
      <c r="J177" s="82">
        <f>+'SR - Regional'!H37</f>
        <v>4</v>
      </c>
      <c r="K177" s="82">
        <f>+'SR - Regional'!I37</f>
        <v>0</v>
      </c>
      <c r="L177" s="82">
        <f>+'SR - Regional'!J37</f>
        <v>0</v>
      </c>
      <c r="M177" s="82">
        <f>+'SR - Regional'!K37</f>
        <v>0</v>
      </c>
      <c r="N177" s="82">
        <f>+'SR - Regional'!L37</f>
        <v>0</v>
      </c>
      <c r="O177" s="82">
        <f>+'SR - Regional'!M37</f>
        <v>0</v>
      </c>
      <c r="P177" s="82">
        <f>+'SR - Regional'!N37</f>
        <v>0</v>
      </c>
      <c r="Q177" s="82">
        <f>+'SR - Regional'!O37</f>
        <v>0</v>
      </c>
    </row>
    <row r="178" spans="1:17" s="85" customFormat="1" x14ac:dyDescent="0.2">
      <c r="A178" s="83">
        <v>2024</v>
      </c>
      <c r="B178" s="83" t="s">
        <v>177</v>
      </c>
      <c r="C178" s="82" t="s">
        <v>101</v>
      </c>
      <c r="D178" s="85" t="s">
        <v>131</v>
      </c>
      <c r="E178" s="82">
        <f>+'SR - Regional'!C38</f>
        <v>168</v>
      </c>
      <c r="F178" s="82">
        <f>+'SR - Regional'!D38</f>
        <v>167</v>
      </c>
      <c r="G178" s="82">
        <f>+'SR - Regional'!E38</f>
        <v>167</v>
      </c>
      <c r="H178" s="82">
        <f>+'SR - Regional'!F38</f>
        <v>164</v>
      </c>
      <c r="I178" s="82">
        <f>+'SR - Regional'!G38</f>
        <v>162</v>
      </c>
      <c r="J178" s="82">
        <f>+'SR - Regional'!H38</f>
        <v>163</v>
      </c>
      <c r="K178" s="82">
        <f>+'SR - Regional'!I38</f>
        <v>0</v>
      </c>
      <c r="L178" s="82">
        <f>+'SR - Regional'!J38</f>
        <v>0</v>
      </c>
      <c r="M178" s="82">
        <f>+'SR - Regional'!K38</f>
        <v>0</v>
      </c>
      <c r="N178" s="82">
        <f>+'SR - Regional'!L38</f>
        <v>0</v>
      </c>
      <c r="O178" s="82">
        <f>+'SR - Regional'!M38</f>
        <v>0</v>
      </c>
      <c r="P178" s="82">
        <f>+'SR - Regional'!N38</f>
        <v>0</v>
      </c>
      <c r="Q178" s="82">
        <f>+'SR - Regional'!O38</f>
        <v>0</v>
      </c>
    </row>
    <row r="179" spans="1:17" s="85" customFormat="1" x14ac:dyDescent="0.2">
      <c r="A179" s="83">
        <v>2024</v>
      </c>
      <c r="B179" s="83" t="s">
        <v>177</v>
      </c>
      <c r="C179" s="82" t="s">
        <v>109</v>
      </c>
      <c r="D179" s="85" t="s">
        <v>110</v>
      </c>
      <c r="E179" s="82">
        <f>+'SR - Regional'!C40</f>
        <v>212</v>
      </c>
      <c r="F179" s="82">
        <f>+'SR - Regional'!D40</f>
        <v>211</v>
      </c>
      <c r="G179" s="82">
        <f>+'SR - Regional'!E40</f>
        <v>211</v>
      </c>
      <c r="H179" s="82">
        <f>+'SR - Regional'!F40</f>
        <v>209</v>
      </c>
      <c r="I179" s="82">
        <f>+'SR - Regional'!G40</f>
        <v>209</v>
      </c>
      <c r="J179" s="82">
        <f>+'SR - Regional'!H40</f>
        <v>208</v>
      </c>
      <c r="K179" s="82">
        <f>+'SR - Regional'!I40</f>
        <v>0</v>
      </c>
      <c r="L179" s="82">
        <f>+'SR - Regional'!J40</f>
        <v>0</v>
      </c>
      <c r="M179" s="82">
        <f>+'SR - Regional'!K40</f>
        <v>0</v>
      </c>
      <c r="N179" s="82">
        <f>+'SR - Regional'!L40</f>
        <v>0</v>
      </c>
      <c r="O179" s="82">
        <f>+'SR - Regional'!M40</f>
        <v>0</v>
      </c>
      <c r="P179" s="82">
        <f>+'SR - Regional'!N40</f>
        <v>0</v>
      </c>
      <c r="Q179" s="82">
        <f>+'SR - Regional'!O40</f>
        <v>0</v>
      </c>
    </row>
    <row r="180" spans="1:17" s="85" customFormat="1" x14ac:dyDescent="0.2">
      <c r="A180" s="83">
        <v>2024</v>
      </c>
      <c r="B180" s="83" t="s">
        <v>177</v>
      </c>
      <c r="C180" s="82" t="s">
        <v>102</v>
      </c>
      <c r="D180" s="85" t="s">
        <v>135</v>
      </c>
      <c r="E180" s="82">
        <f>+'SR - Regional'!C42</f>
        <v>152</v>
      </c>
      <c r="F180" s="82">
        <f>+'SR - Regional'!D42</f>
        <v>152</v>
      </c>
      <c r="G180" s="82">
        <f>+'SR - Regional'!E42</f>
        <v>151</v>
      </c>
      <c r="H180" s="82">
        <f>+'SR - Regional'!F42</f>
        <v>150</v>
      </c>
      <c r="I180" s="82">
        <f>+'SR - Regional'!G42</f>
        <v>148</v>
      </c>
      <c r="J180" s="82">
        <f>+'SR - Regional'!H42</f>
        <v>147</v>
      </c>
      <c r="K180" s="82">
        <f>+'SR - Regional'!I42</f>
        <v>0</v>
      </c>
      <c r="L180" s="82">
        <f>+'SR - Regional'!J42</f>
        <v>0</v>
      </c>
      <c r="M180" s="82">
        <f>+'SR - Regional'!K42</f>
        <v>0</v>
      </c>
      <c r="N180" s="82">
        <f>+'SR - Regional'!L42</f>
        <v>0</v>
      </c>
      <c r="O180" s="82">
        <f>+'SR - Regional'!M42</f>
        <v>0</v>
      </c>
      <c r="P180" s="82">
        <f>+'SR - Regional'!N42</f>
        <v>0</v>
      </c>
      <c r="Q180" s="82">
        <f>+'SR - Regional'!O42</f>
        <v>0</v>
      </c>
    </row>
    <row r="181" spans="1:17" s="85" customFormat="1" x14ac:dyDescent="0.2">
      <c r="A181" s="83">
        <v>2024</v>
      </c>
      <c r="B181" s="83" t="s">
        <v>177</v>
      </c>
      <c r="C181" s="82" t="s">
        <v>102</v>
      </c>
      <c r="D181" s="85" t="s">
        <v>134</v>
      </c>
      <c r="E181" s="82">
        <f>+'SR - Regional'!C43</f>
        <v>48</v>
      </c>
      <c r="F181" s="82">
        <f>+'SR - Regional'!D43</f>
        <v>48</v>
      </c>
      <c r="G181" s="82">
        <f>+'SR - Regional'!E43</f>
        <v>48</v>
      </c>
      <c r="H181" s="82">
        <f>+'SR - Regional'!F43</f>
        <v>47</v>
      </c>
      <c r="I181" s="82">
        <f>+'SR - Regional'!G43</f>
        <v>47</v>
      </c>
      <c r="J181" s="82">
        <f>+'SR - Regional'!H43</f>
        <v>46</v>
      </c>
      <c r="K181" s="82">
        <f>+'SR - Regional'!I43</f>
        <v>0</v>
      </c>
      <c r="L181" s="82">
        <f>+'SR - Regional'!J43</f>
        <v>0</v>
      </c>
      <c r="M181" s="82">
        <f>+'SR - Regional'!K43</f>
        <v>0</v>
      </c>
      <c r="N181" s="82">
        <f>+'SR - Regional'!L43</f>
        <v>0</v>
      </c>
      <c r="O181" s="82">
        <f>+'SR - Regional'!M43</f>
        <v>0</v>
      </c>
      <c r="P181" s="82">
        <f>+'SR - Regional'!N43</f>
        <v>0</v>
      </c>
      <c r="Q181" s="82">
        <f>+'SR - Regional'!O43</f>
        <v>0</v>
      </c>
    </row>
    <row r="182" spans="1:17" s="85" customFormat="1" x14ac:dyDescent="0.2">
      <c r="A182" s="83">
        <v>2024</v>
      </c>
      <c r="B182" s="83" t="s">
        <v>177</v>
      </c>
      <c r="C182" s="82" t="s">
        <v>102</v>
      </c>
      <c r="D182" s="85" t="s">
        <v>102</v>
      </c>
      <c r="E182" s="82">
        <f>+'SR - Regional'!C44</f>
        <v>3937</v>
      </c>
      <c r="F182" s="82">
        <f>+'SR - Regional'!D44</f>
        <v>3920</v>
      </c>
      <c r="G182" s="82">
        <f>+'SR - Regional'!E44</f>
        <v>3913</v>
      </c>
      <c r="H182" s="82">
        <f>+'SR - Regional'!F44</f>
        <v>3896</v>
      </c>
      <c r="I182" s="82">
        <f>+'SR - Regional'!G44</f>
        <v>3887</v>
      </c>
      <c r="J182" s="82">
        <f>+'SR - Regional'!H44</f>
        <v>3873</v>
      </c>
      <c r="K182" s="82">
        <f>+'SR - Regional'!I44</f>
        <v>0</v>
      </c>
      <c r="L182" s="82">
        <f>+'SR - Regional'!J44</f>
        <v>0</v>
      </c>
      <c r="M182" s="82">
        <f>+'SR - Regional'!K44</f>
        <v>0</v>
      </c>
      <c r="N182" s="82">
        <f>+'SR - Regional'!L44</f>
        <v>0</v>
      </c>
      <c r="O182" s="82">
        <f>+'SR - Regional'!M44</f>
        <v>0</v>
      </c>
      <c r="P182" s="82">
        <f>+'SR - Regional'!N44</f>
        <v>0</v>
      </c>
      <c r="Q182" s="82">
        <f>+'SR - Regional'!O44</f>
        <v>0</v>
      </c>
    </row>
    <row r="183" spans="1:17" s="85" customFormat="1" x14ac:dyDescent="0.2">
      <c r="A183" s="83">
        <v>2024</v>
      </c>
      <c r="B183" s="83" t="s">
        <v>177</v>
      </c>
      <c r="C183" s="82" t="s">
        <v>102</v>
      </c>
      <c r="D183" s="85" t="s">
        <v>136</v>
      </c>
      <c r="E183" s="82">
        <f>+'SR - Regional'!C45</f>
        <v>915</v>
      </c>
      <c r="F183" s="82">
        <f>+'SR - Regional'!D45</f>
        <v>911</v>
      </c>
      <c r="G183" s="82">
        <f>+'SR - Regional'!E45</f>
        <v>904</v>
      </c>
      <c r="H183" s="82">
        <f>+'SR - Regional'!F45</f>
        <v>900</v>
      </c>
      <c r="I183" s="82">
        <f>+'SR - Regional'!G45</f>
        <v>895</v>
      </c>
      <c r="J183" s="82">
        <f>+'SR - Regional'!H45</f>
        <v>890</v>
      </c>
      <c r="K183" s="82">
        <f>+'SR - Regional'!I45</f>
        <v>0</v>
      </c>
      <c r="L183" s="82">
        <f>+'SR - Regional'!J45</f>
        <v>0</v>
      </c>
      <c r="M183" s="82">
        <f>+'SR - Regional'!K45</f>
        <v>0</v>
      </c>
      <c r="N183" s="82">
        <f>+'SR - Regional'!L45</f>
        <v>0</v>
      </c>
      <c r="O183" s="82">
        <f>+'SR - Regional'!M45</f>
        <v>0</v>
      </c>
      <c r="P183" s="82">
        <f>+'SR - Regional'!N45</f>
        <v>0</v>
      </c>
      <c r="Q183" s="82">
        <f>+'SR - Regional'!O45</f>
        <v>0</v>
      </c>
    </row>
    <row r="184" spans="1:17" s="85" customFormat="1" x14ac:dyDescent="0.2">
      <c r="A184" s="83">
        <v>2024</v>
      </c>
      <c r="B184" s="83" t="s">
        <v>177</v>
      </c>
      <c r="C184" s="82" t="s">
        <v>102</v>
      </c>
      <c r="D184" s="85" t="s">
        <v>137</v>
      </c>
      <c r="E184" s="82">
        <f>+'SR - Regional'!C46</f>
        <v>396</v>
      </c>
      <c r="F184" s="82">
        <f>+'SR - Regional'!D46</f>
        <v>397</v>
      </c>
      <c r="G184" s="82">
        <f>+'SR - Regional'!E46</f>
        <v>394</v>
      </c>
      <c r="H184" s="82">
        <f>+'SR - Regional'!F46</f>
        <v>389</v>
      </c>
      <c r="I184" s="82">
        <f>+'SR - Regional'!G46</f>
        <v>390</v>
      </c>
      <c r="J184" s="82">
        <f>+'SR - Regional'!H46</f>
        <v>387</v>
      </c>
      <c r="K184" s="82">
        <f>+'SR - Regional'!I46</f>
        <v>0</v>
      </c>
      <c r="L184" s="82">
        <f>+'SR - Regional'!J46</f>
        <v>0</v>
      </c>
      <c r="M184" s="82">
        <f>+'SR - Regional'!K46</f>
        <v>0</v>
      </c>
      <c r="N184" s="82">
        <f>+'SR - Regional'!L46</f>
        <v>0</v>
      </c>
      <c r="O184" s="82">
        <f>+'SR - Regional'!M46</f>
        <v>0</v>
      </c>
      <c r="P184" s="82">
        <f>+'SR - Regional'!N46</f>
        <v>0</v>
      </c>
      <c r="Q184" s="82">
        <f>+'SR - Regional'!O46</f>
        <v>0</v>
      </c>
    </row>
    <row r="185" spans="1:17" s="85" customFormat="1" x14ac:dyDescent="0.2">
      <c r="A185" s="83">
        <v>2024</v>
      </c>
      <c r="B185" s="83" t="s">
        <v>177</v>
      </c>
      <c r="C185" s="82" t="s">
        <v>102</v>
      </c>
      <c r="D185" s="85" t="s">
        <v>133</v>
      </c>
      <c r="E185" s="82">
        <f>+'SR - Regional'!C47</f>
        <v>29</v>
      </c>
      <c r="F185" s="82">
        <f>+'SR - Regional'!D47</f>
        <v>29</v>
      </c>
      <c r="G185" s="82">
        <f>+'SR - Regional'!E47</f>
        <v>29</v>
      </c>
      <c r="H185" s="82">
        <f>+'SR - Regional'!F47</f>
        <v>29</v>
      </c>
      <c r="I185" s="82">
        <f>+'SR - Regional'!G47</f>
        <v>29</v>
      </c>
      <c r="J185" s="82">
        <f>+'SR - Regional'!H47</f>
        <v>29</v>
      </c>
      <c r="K185" s="82">
        <f>+'SR - Regional'!I47</f>
        <v>0</v>
      </c>
      <c r="L185" s="82">
        <f>+'SR - Regional'!J47</f>
        <v>0</v>
      </c>
      <c r="M185" s="82">
        <f>+'SR - Regional'!K47</f>
        <v>0</v>
      </c>
      <c r="N185" s="82">
        <f>+'SR - Regional'!L47</f>
        <v>0</v>
      </c>
      <c r="O185" s="82">
        <f>+'SR - Regional'!M47</f>
        <v>0</v>
      </c>
      <c r="P185" s="82">
        <f>+'SR - Regional'!N47</f>
        <v>0</v>
      </c>
      <c r="Q185" s="82">
        <f>+'SR - Regional'!O47</f>
        <v>0</v>
      </c>
    </row>
    <row r="186" spans="1:17" s="85" customFormat="1" x14ac:dyDescent="0.2">
      <c r="A186" s="83">
        <v>2024</v>
      </c>
      <c r="B186" s="83" t="s">
        <v>177</v>
      </c>
      <c r="C186" s="82" t="s">
        <v>102</v>
      </c>
      <c r="D186" s="85" t="s">
        <v>132</v>
      </c>
      <c r="E186" s="82">
        <f>+'SR - Regional'!C48</f>
        <v>163</v>
      </c>
      <c r="F186" s="82">
        <f>+'SR - Regional'!D48</f>
        <v>165</v>
      </c>
      <c r="G186" s="82">
        <f>+'SR - Regional'!E48</f>
        <v>162</v>
      </c>
      <c r="H186" s="82">
        <f>+'SR - Regional'!F48</f>
        <v>159</v>
      </c>
      <c r="I186" s="82">
        <f>+'SR - Regional'!G48</f>
        <v>160</v>
      </c>
      <c r="J186" s="82">
        <f>+'SR - Regional'!H48</f>
        <v>160</v>
      </c>
      <c r="K186" s="82">
        <f>+'SR - Regional'!I48</f>
        <v>0</v>
      </c>
      <c r="L186" s="82">
        <f>+'SR - Regional'!J48</f>
        <v>0</v>
      </c>
      <c r="M186" s="82">
        <f>+'SR - Regional'!K48</f>
        <v>0</v>
      </c>
      <c r="N186" s="82">
        <f>+'SR - Regional'!L48</f>
        <v>0</v>
      </c>
      <c r="O186" s="82">
        <f>+'SR - Regional'!M48</f>
        <v>0</v>
      </c>
      <c r="P186" s="82">
        <f>+'SR - Regional'!N48</f>
        <v>0</v>
      </c>
      <c r="Q186" s="82">
        <f>+'SR - Regional'!O48</f>
        <v>0</v>
      </c>
    </row>
    <row r="187" spans="1:17" s="85" customFormat="1" x14ac:dyDescent="0.2">
      <c r="A187" s="83">
        <v>2024</v>
      </c>
      <c r="B187" s="83" t="s">
        <v>177</v>
      </c>
      <c r="C187" s="82" t="s">
        <v>100</v>
      </c>
      <c r="D187" s="85" t="s">
        <v>117</v>
      </c>
      <c r="E187" s="82">
        <f>+'SR - Regional'!C50</f>
        <v>543</v>
      </c>
      <c r="F187" s="82">
        <f>+'SR - Regional'!D50</f>
        <v>544</v>
      </c>
      <c r="G187" s="82">
        <f>+'SR - Regional'!E50</f>
        <v>541</v>
      </c>
      <c r="H187" s="82">
        <f>+'SR - Regional'!F50</f>
        <v>535</v>
      </c>
      <c r="I187" s="82">
        <f>+'SR - Regional'!G50</f>
        <v>534</v>
      </c>
      <c r="J187" s="82">
        <f>+'SR - Regional'!H50</f>
        <v>532</v>
      </c>
      <c r="K187" s="82">
        <f>+'SR - Regional'!I50</f>
        <v>0</v>
      </c>
      <c r="L187" s="82">
        <f>+'SR - Regional'!J50</f>
        <v>0</v>
      </c>
      <c r="M187" s="82">
        <f>+'SR - Regional'!K50</f>
        <v>0</v>
      </c>
      <c r="N187" s="82">
        <f>+'SR - Regional'!L50</f>
        <v>0</v>
      </c>
      <c r="O187" s="82">
        <f>+'SR - Regional'!M50</f>
        <v>0</v>
      </c>
      <c r="P187" s="82">
        <f>+'SR - Regional'!N50</f>
        <v>0</v>
      </c>
      <c r="Q187" s="82">
        <f>+'SR - Regional'!O50</f>
        <v>0</v>
      </c>
    </row>
    <row r="188" spans="1:17" s="85" customFormat="1" x14ac:dyDescent="0.2">
      <c r="A188" s="83">
        <v>2024</v>
      </c>
      <c r="B188" s="83" t="s">
        <v>177</v>
      </c>
      <c r="C188" s="82" t="s">
        <v>100</v>
      </c>
      <c r="D188" s="85" t="s">
        <v>122</v>
      </c>
      <c r="E188" s="82">
        <f>+'SR - Regional'!C51</f>
        <v>410</v>
      </c>
      <c r="F188" s="82">
        <f>+'SR - Regional'!D51</f>
        <v>410</v>
      </c>
      <c r="G188" s="82">
        <f>+'SR - Regional'!E51</f>
        <v>407</v>
      </c>
      <c r="H188" s="82">
        <f>+'SR - Regional'!F51</f>
        <v>405</v>
      </c>
      <c r="I188" s="82">
        <f>+'SR - Regional'!G51</f>
        <v>405</v>
      </c>
      <c r="J188" s="82">
        <f>+'SR - Regional'!H51</f>
        <v>401</v>
      </c>
      <c r="K188" s="82">
        <f>+'SR - Regional'!I51</f>
        <v>0</v>
      </c>
      <c r="L188" s="82">
        <f>+'SR - Regional'!J51</f>
        <v>0</v>
      </c>
      <c r="M188" s="82">
        <f>+'SR - Regional'!K51</f>
        <v>0</v>
      </c>
      <c r="N188" s="82">
        <f>+'SR - Regional'!L51</f>
        <v>0</v>
      </c>
      <c r="O188" s="82">
        <f>+'SR - Regional'!M51</f>
        <v>0</v>
      </c>
      <c r="P188" s="82">
        <f>+'SR - Regional'!N51</f>
        <v>0</v>
      </c>
      <c r="Q188" s="82">
        <f>+'SR - Regional'!O51</f>
        <v>0</v>
      </c>
    </row>
    <row r="189" spans="1:17" s="85" customFormat="1" x14ac:dyDescent="0.2">
      <c r="A189" s="83">
        <v>2024</v>
      </c>
      <c r="B189" s="83" t="s">
        <v>177</v>
      </c>
      <c r="C189" s="82" t="s">
        <v>100</v>
      </c>
      <c r="D189" s="85" t="s">
        <v>127</v>
      </c>
      <c r="E189" s="82">
        <f>+'SR - Regional'!C52</f>
        <v>73</v>
      </c>
      <c r="F189" s="82">
        <f>+'SR - Regional'!D52</f>
        <v>70</v>
      </c>
      <c r="G189" s="82">
        <f>+'SR - Regional'!E52</f>
        <v>70</v>
      </c>
      <c r="H189" s="82">
        <f>+'SR - Regional'!F52</f>
        <v>70</v>
      </c>
      <c r="I189" s="82">
        <f>+'SR - Regional'!G52</f>
        <v>69</v>
      </c>
      <c r="J189" s="82">
        <f>+'SR - Regional'!H52</f>
        <v>69</v>
      </c>
      <c r="K189" s="82">
        <f>+'SR - Regional'!I52</f>
        <v>0</v>
      </c>
      <c r="L189" s="82">
        <f>+'SR - Regional'!J52</f>
        <v>0</v>
      </c>
      <c r="M189" s="82">
        <f>+'SR - Regional'!K52</f>
        <v>0</v>
      </c>
      <c r="N189" s="82">
        <f>+'SR - Regional'!L52</f>
        <v>0</v>
      </c>
      <c r="O189" s="82">
        <f>+'SR - Regional'!M52</f>
        <v>0</v>
      </c>
      <c r="P189" s="82">
        <f>+'SR - Regional'!N52</f>
        <v>0</v>
      </c>
      <c r="Q189" s="82">
        <f>+'SR - Regional'!O52</f>
        <v>0</v>
      </c>
    </row>
    <row r="190" spans="1:17" s="85" customFormat="1" x14ac:dyDescent="0.2">
      <c r="A190" s="83">
        <v>2024</v>
      </c>
      <c r="B190" s="83" t="s">
        <v>177</v>
      </c>
      <c r="C190" s="82" t="s">
        <v>100</v>
      </c>
      <c r="D190" s="85" t="s">
        <v>126</v>
      </c>
      <c r="E190" s="82">
        <f>+'SR - Regional'!C53</f>
        <v>15</v>
      </c>
      <c r="F190" s="82">
        <f>+'SR - Regional'!D53</f>
        <v>14</v>
      </c>
      <c r="G190" s="82">
        <f>+'SR - Regional'!E53</f>
        <v>14</v>
      </c>
      <c r="H190" s="82">
        <f>+'SR - Regional'!F53</f>
        <v>14</v>
      </c>
      <c r="I190" s="82">
        <f>+'SR - Regional'!G53</f>
        <v>14</v>
      </c>
      <c r="J190" s="82">
        <f>+'SR - Regional'!H53</f>
        <v>14</v>
      </c>
      <c r="K190" s="82">
        <f>+'SR - Regional'!I53</f>
        <v>0</v>
      </c>
      <c r="L190" s="82">
        <f>+'SR - Regional'!J53</f>
        <v>0</v>
      </c>
      <c r="M190" s="82">
        <f>+'SR - Regional'!K53</f>
        <v>0</v>
      </c>
      <c r="N190" s="82">
        <f>+'SR - Regional'!L53</f>
        <v>0</v>
      </c>
      <c r="O190" s="82">
        <f>+'SR - Regional'!M53</f>
        <v>0</v>
      </c>
      <c r="P190" s="82">
        <f>+'SR - Regional'!N53</f>
        <v>0</v>
      </c>
      <c r="Q190" s="82">
        <f>+'SR - Regional'!O53</f>
        <v>0</v>
      </c>
    </row>
    <row r="191" spans="1:17" s="85" customFormat="1" x14ac:dyDescent="0.2">
      <c r="A191" s="83">
        <v>2024</v>
      </c>
      <c r="B191" s="83" t="s">
        <v>177</v>
      </c>
      <c r="C191" s="82" t="s">
        <v>100</v>
      </c>
      <c r="D191" s="85" t="s">
        <v>125</v>
      </c>
      <c r="E191" s="82">
        <f>+'SR - Regional'!C54</f>
        <v>10</v>
      </c>
      <c r="F191" s="82">
        <f>+'SR - Regional'!D54</f>
        <v>9</v>
      </c>
      <c r="G191" s="82">
        <f>+'SR - Regional'!E54</f>
        <v>9</v>
      </c>
      <c r="H191" s="82">
        <f>+'SR - Regional'!F54</f>
        <v>9</v>
      </c>
      <c r="I191" s="82">
        <f>+'SR - Regional'!G54</f>
        <v>9</v>
      </c>
      <c r="J191" s="82">
        <f>+'SR - Regional'!H54</f>
        <v>9</v>
      </c>
      <c r="K191" s="82">
        <f>+'SR - Regional'!I54</f>
        <v>0</v>
      </c>
      <c r="L191" s="82">
        <f>+'SR - Regional'!J54</f>
        <v>0</v>
      </c>
      <c r="M191" s="82">
        <f>+'SR - Regional'!K54</f>
        <v>0</v>
      </c>
      <c r="N191" s="82">
        <f>+'SR - Regional'!L54</f>
        <v>0</v>
      </c>
      <c r="O191" s="82">
        <f>+'SR - Regional'!M54</f>
        <v>0</v>
      </c>
      <c r="P191" s="82">
        <f>+'SR - Regional'!N54</f>
        <v>0</v>
      </c>
      <c r="Q191" s="82">
        <f>+'SR - Regional'!O54</f>
        <v>0</v>
      </c>
    </row>
    <row r="192" spans="1:17" s="85" customFormat="1" x14ac:dyDescent="0.2">
      <c r="A192" s="83">
        <v>2024</v>
      </c>
      <c r="B192" s="83" t="s">
        <v>177</v>
      </c>
      <c r="C192" s="82" t="s">
        <v>100</v>
      </c>
      <c r="D192" s="85" t="s">
        <v>119</v>
      </c>
      <c r="E192" s="82">
        <f>+'SR - Regional'!C55</f>
        <v>100</v>
      </c>
      <c r="F192" s="82">
        <f>+'SR - Regional'!D55</f>
        <v>100</v>
      </c>
      <c r="G192" s="82">
        <f>+'SR - Regional'!E55</f>
        <v>100</v>
      </c>
      <c r="H192" s="82">
        <f>+'SR - Regional'!F55</f>
        <v>100</v>
      </c>
      <c r="I192" s="82">
        <f>+'SR - Regional'!G55</f>
        <v>100</v>
      </c>
      <c r="J192" s="82">
        <f>+'SR - Regional'!H55</f>
        <v>100</v>
      </c>
      <c r="K192" s="82">
        <f>+'SR - Regional'!I55</f>
        <v>0</v>
      </c>
      <c r="L192" s="82">
        <f>+'SR - Regional'!J55</f>
        <v>0</v>
      </c>
      <c r="M192" s="82">
        <f>+'SR - Regional'!K55</f>
        <v>0</v>
      </c>
      <c r="N192" s="82">
        <f>+'SR - Regional'!L55</f>
        <v>0</v>
      </c>
      <c r="O192" s="82">
        <f>+'SR - Regional'!M55</f>
        <v>0</v>
      </c>
      <c r="P192" s="82">
        <f>+'SR - Regional'!N55</f>
        <v>0</v>
      </c>
      <c r="Q192" s="82">
        <f>+'SR - Regional'!O55</f>
        <v>0</v>
      </c>
    </row>
    <row r="193" spans="1:17" s="85" customFormat="1" x14ac:dyDescent="0.2">
      <c r="A193" s="83">
        <v>2024</v>
      </c>
      <c r="B193" s="83" t="s">
        <v>177</v>
      </c>
      <c r="C193" s="82" t="s">
        <v>100</v>
      </c>
      <c r="D193" s="85" t="s">
        <v>120</v>
      </c>
      <c r="E193" s="82">
        <f>+'SR - Regional'!C56</f>
        <v>149</v>
      </c>
      <c r="F193" s="82">
        <f>+'SR - Regional'!D56</f>
        <v>148</v>
      </c>
      <c r="G193" s="82">
        <f>+'SR - Regional'!E56</f>
        <v>147</v>
      </c>
      <c r="H193" s="82">
        <f>+'SR - Regional'!F56</f>
        <v>146</v>
      </c>
      <c r="I193" s="82">
        <f>+'SR - Regional'!G56</f>
        <v>145</v>
      </c>
      <c r="J193" s="82">
        <f>+'SR - Regional'!H56</f>
        <v>145</v>
      </c>
      <c r="K193" s="82">
        <f>+'SR - Regional'!I56</f>
        <v>0</v>
      </c>
      <c r="L193" s="82">
        <f>+'SR - Regional'!J56</f>
        <v>0</v>
      </c>
      <c r="M193" s="82">
        <f>+'SR - Regional'!K56</f>
        <v>0</v>
      </c>
      <c r="N193" s="82">
        <f>+'SR - Regional'!L56</f>
        <v>0</v>
      </c>
      <c r="O193" s="82">
        <f>+'SR - Regional'!M56</f>
        <v>0</v>
      </c>
      <c r="P193" s="82">
        <f>+'SR - Regional'!N56</f>
        <v>0</v>
      </c>
      <c r="Q193" s="82">
        <f>+'SR - Regional'!O56</f>
        <v>0</v>
      </c>
    </row>
    <row r="194" spans="1:17" s="85" customFormat="1" x14ac:dyDescent="0.2">
      <c r="A194" s="83">
        <v>2024</v>
      </c>
      <c r="B194" s="83" t="s">
        <v>177</v>
      </c>
      <c r="C194" s="82" t="s">
        <v>100</v>
      </c>
      <c r="D194" s="85" t="s">
        <v>118</v>
      </c>
      <c r="E194" s="82">
        <f>+'SR - Regional'!C57</f>
        <v>116</v>
      </c>
      <c r="F194" s="82">
        <f>+'SR - Regional'!D57</f>
        <v>114</v>
      </c>
      <c r="G194" s="82">
        <f>+'SR - Regional'!E57</f>
        <v>114</v>
      </c>
      <c r="H194" s="82">
        <f>+'SR - Regional'!F57</f>
        <v>114</v>
      </c>
      <c r="I194" s="82">
        <f>+'SR - Regional'!G57</f>
        <v>112</v>
      </c>
      <c r="J194" s="82">
        <f>+'SR - Regional'!H57</f>
        <v>112</v>
      </c>
      <c r="K194" s="82">
        <f>+'SR - Regional'!I57</f>
        <v>0</v>
      </c>
      <c r="L194" s="82">
        <f>+'SR - Regional'!J57</f>
        <v>0</v>
      </c>
      <c r="M194" s="82">
        <f>+'SR - Regional'!K57</f>
        <v>0</v>
      </c>
      <c r="N194" s="82">
        <f>+'SR - Regional'!L57</f>
        <v>0</v>
      </c>
      <c r="O194" s="82">
        <f>+'SR - Regional'!M57</f>
        <v>0</v>
      </c>
      <c r="P194" s="82">
        <f>+'SR - Regional'!N57</f>
        <v>0</v>
      </c>
      <c r="Q194" s="82">
        <f>+'SR - Regional'!O57</f>
        <v>0</v>
      </c>
    </row>
    <row r="195" spans="1:17" s="85" customFormat="1" x14ac:dyDescent="0.2">
      <c r="A195" s="83">
        <v>2024</v>
      </c>
      <c r="B195" s="83" t="s">
        <v>177</v>
      </c>
      <c r="C195" s="82" t="s">
        <v>100</v>
      </c>
      <c r="D195" s="85" t="s">
        <v>124</v>
      </c>
      <c r="E195" s="82">
        <f>+'SR - Regional'!C58</f>
        <v>84</v>
      </c>
      <c r="F195" s="82">
        <f>+'SR - Regional'!D58</f>
        <v>84</v>
      </c>
      <c r="G195" s="82">
        <f>+'SR - Regional'!E58</f>
        <v>84</v>
      </c>
      <c r="H195" s="82">
        <f>+'SR - Regional'!F58</f>
        <v>83</v>
      </c>
      <c r="I195" s="82">
        <f>+'SR - Regional'!G58</f>
        <v>84</v>
      </c>
      <c r="J195" s="82">
        <f>+'SR - Regional'!H58</f>
        <v>84</v>
      </c>
      <c r="K195" s="82">
        <f>+'SR - Regional'!I58</f>
        <v>0</v>
      </c>
      <c r="L195" s="82">
        <f>+'SR - Regional'!J58</f>
        <v>0</v>
      </c>
      <c r="M195" s="82">
        <f>+'SR - Regional'!K58</f>
        <v>0</v>
      </c>
      <c r="N195" s="82">
        <f>+'SR - Regional'!L58</f>
        <v>0</v>
      </c>
      <c r="O195" s="82">
        <f>+'SR - Regional'!M58</f>
        <v>0</v>
      </c>
      <c r="P195" s="82">
        <f>+'SR - Regional'!N58</f>
        <v>0</v>
      </c>
      <c r="Q195" s="82">
        <f>+'SR - Regional'!O58</f>
        <v>0</v>
      </c>
    </row>
    <row r="196" spans="1:17" s="85" customFormat="1" x14ac:dyDescent="0.2">
      <c r="A196" s="83">
        <v>2024</v>
      </c>
      <c r="B196" s="83" t="s">
        <v>177</v>
      </c>
      <c r="C196" s="82" t="s">
        <v>100</v>
      </c>
      <c r="D196" s="85" t="s">
        <v>123</v>
      </c>
      <c r="E196" s="82">
        <f>+'SR - Regional'!C59</f>
        <v>21</v>
      </c>
      <c r="F196" s="82">
        <f>+'SR - Regional'!D59</f>
        <v>21</v>
      </c>
      <c r="G196" s="82">
        <f>+'SR - Regional'!E59</f>
        <v>21</v>
      </c>
      <c r="H196" s="82">
        <f>+'SR - Regional'!F59</f>
        <v>21</v>
      </c>
      <c r="I196" s="82">
        <f>+'SR - Regional'!G59</f>
        <v>21</v>
      </c>
      <c r="J196" s="82">
        <f>+'SR - Regional'!H59</f>
        <v>20</v>
      </c>
      <c r="K196" s="82">
        <f>+'SR - Regional'!I59</f>
        <v>0</v>
      </c>
      <c r="L196" s="82">
        <f>+'SR - Regional'!J59</f>
        <v>0</v>
      </c>
      <c r="M196" s="82">
        <f>+'SR - Regional'!K59</f>
        <v>0</v>
      </c>
      <c r="N196" s="82">
        <f>+'SR - Regional'!L59</f>
        <v>0</v>
      </c>
      <c r="O196" s="82">
        <f>+'SR - Regional'!M59</f>
        <v>0</v>
      </c>
      <c r="P196" s="82">
        <f>+'SR - Regional'!N59</f>
        <v>0</v>
      </c>
      <c r="Q196" s="82">
        <f>+'SR - Regional'!O59</f>
        <v>0</v>
      </c>
    </row>
    <row r="197" spans="1:17" s="85" customFormat="1" x14ac:dyDescent="0.2">
      <c r="A197" s="83">
        <v>2024</v>
      </c>
      <c r="B197" s="83" t="s">
        <v>177</v>
      </c>
      <c r="C197" s="82" t="s">
        <v>100</v>
      </c>
      <c r="D197" s="85" t="s">
        <v>100</v>
      </c>
      <c r="E197" s="82">
        <f>+'SR - Regional'!C60</f>
        <v>10179</v>
      </c>
      <c r="F197" s="82">
        <f>+'SR - Regional'!D60</f>
        <v>10179</v>
      </c>
      <c r="G197" s="82">
        <f>+'SR - Regional'!E60</f>
        <v>10143</v>
      </c>
      <c r="H197" s="82">
        <f>+'SR - Regional'!F60</f>
        <v>10090</v>
      </c>
      <c r="I197" s="82">
        <f>+'SR - Regional'!G60</f>
        <v>10057</v>
      </c>
      <c r="J197" s="82">
        <f>+'SR - Regional'!H60</f>
        <v>10020</v>
      </c>
      <c r="K197" s="82">
        <f>+'SR - Regional'!I60</f>
        <v>0</v>
      </c>
      <c r="L197" s="82">
        <f>+'SR - Regional'!J60</f>
        <v>0</v>
      </c>
      <c r="M197" s="82">
        <f>+'SR - Regional'!K60</f>
        <v>0</v>
      </c>
      <c r="N197" s="82">
        <f>+'SR - Regional'!L60</f>
        <v>0</v>
      </c>
      <c r="O197" s="82">
        <f>+'SR - Regional'!M60</f>
        <v>0</v>
      </c>
      <c r="P197" s="82">
        <f>+'SR - Regional'!N60</f>
        <v>0</v>
      </c>
      <c r="Q197" s="82">
        <f>+'SR - Regional'!O60</f>
        <v>0</v>
      </c>
    </row>
    <row r="198" spans="1:17" s="85" customFormat="1" x14ac:dyDescent="0.2">
      <c r="A198" s="83">
        <v>2024</v>
      </c>
      <c r="B198" s="83" t="s">
        <v>177</v>
      </c>
      <c r="C198" s="82" t="s">
        <v>100</v>
      </c>
      <c r="D198" s="85" t="s">
        <v>121</v>
      </c>
      <c r="E198" s="82">
        <f>+'SR - Regional'!C61</f>
        <v>204</v>
      </c>
      <c r="F198" s="82">
        <f>+'SR - Regional'!D61</f>
        <v>204</v>
      </c>
      <c r="G198" s="82">
        <f>+'SR - Regional'!E61</f>
        <v>204</v>
      </c>
      <c r="H198" s="82">
        <f>+'SR - Regional'!F61</f>
        <v>202</v>
      </c>
      <c r="I198" s="82">
        <f>+'SR - Regional'!G61</f>
        <v>201</v>
      </c>
      <c r="J198" s="82">
        <f>+'SR - Regional'!H61</f>
        <v>197</v>
      </c>
      <c r="K198" s="82">
        <f>+'SR - Regional'!I61</f>
        <v>0</v>
      </c>
      <c r="L198" s="82">
        <f>+'SR - Regional'!J61</f>
        <v>0</v>
      </c>
      <c r="M198" s="82">
        <f>+'SR - Regional'!K61</f>
        <v>0</v>
      </c>
      <c r="N198" s="82">
        <f>+'SR - Regional'!L61</f>
        <v>0</v>
      </c>
      <c r="O198" s="82">
        <f>+'SR - Regional'!M61</f>
        <v>0</v>
      </c>
      <c r="P198" s="82">
        <f>+'SR - Regional'!N61</f>
        <v>0</v>
      </c>
      <c r="Q198" s="82">
        <f>+'SR - Regional'!O61</f>
        <v>0</v>
      </c>
    </row>
    <row r="199" spans="1:17" s="85" customFormat="1" x14ac:dyDescent="0.2">
      <c r="A199" s="83">
        <v>2024</v>
      </c>
      <c r="B199" s="83" t="s">
        <v>177</v>
      </c>
      <c r="C199" s="82" t="s">
        <v>106</v>
      </c>
      <c r="D199" s="85" t="s">
        <v>142</v>
      </c>
      <c r="E199" s="82">
        <f>+'SR - Regional'!C63</f>
        <v>183</v>
      </c>
      <c r="F199" s="82">
        <f>+'SR - Regional'!D63</f>
        <v>180</v>
      </c>
      <c r="G199" s="82">
        <f>+'SR - Regional'!E63</f>
        <v>178</v>
      </c>
      <c r="H199" s="82">
        <f>+'SR - Regional'!F63</f>
        <v>178</v>
      </c>
      <c r="I199" s="82">
        <f>+'SR - Regional'!G63</f>
        <v>176</v>
      </c>
      <c r="J199" s="82">
        <f>+'SR - Regional'!H63</f>
        <v>174</v>
      </c>
      <c r="K199" s="82">
        <f>+'SR - Regional'!I63</f>
        <v>0</v>
      </c>
      <c r="L199" s="82">
        <f>+'SR - Regional'!J63</f>
        <v>0</v>
      </c>
      <c r="M199" s="82">
        <f>+'SR - Regional'!K63</f>
        <v>0</v>
      </c>
      <c r="N199" s="82">
        <f>+'SR - Regional'!L63</f>
        <v>0</v>
      </c>
      <c r="O199" s="82">
        <f>+'SR - Regional'!M63</f>
        <v>0</v>
      </c>
      <c r="P199" s="82">
        <f>+'SR - Regional'!N63</f>
        <v>0</v>
      </c>
      <c r="Q199" s="82">
        <f>+'SR - Regional'!O63</f>
        <v>0</v>
      </c>
    </row>
    <row r="200" spans="1:17" s="85" customFormat="1" x14ac:dyDescent="0.2">
      <c r="A200" s="83">
        <v>2024</v>
      </c>
      <c r="B200" s="83" t="s">
        <v>177</v>
      </c>
      <c r="C200" s="82" t="s">
        <v>106</v>
      </c>
      <c r="D200" s="85" t="s">
        <v>143</v>
      </c>
      <c r="E200" s="82">
        <f>+'SR - Regional'!C64</f>
        <v>8</v>
      </c>
      <c r="F200" s="82">
        <f>+'SR - Regional'!D64</f>
        <v>8</v>
      </c>
      <c r="G200" s="82">
        <f>+'SR - Regional'!E64</f>
        <v>8</v>
      </c>
      <c r="H200" s="82">
        <f>+'SR - Regional'!F64</f>
        <v>8</v>
      </c>
      <c r="I200" s="82">
        <f>+'SR - Regional'!G64</f>
        <v>8</v>
      </c>
      <c r="J200" s="82">
        <f>+'SR - Regional'!H64</f>
        <v>8</v>
      </c>
      <c r="K200" s="82">
        <f>+'SR - Regional'!I64</f>
        <v>0</v>
      </c>
      <c r="L200" s="82">
        <f>+'SR - Regional'!J64</f>
        <v>0</v>
      </c>
      <c r="M200" s="82">
        <f>+'SR - Regional'!K64</f>
        <v>0</v>
      </c>
      <c r="N200" s="82">
        <f>+'SR - Regional'!L64</f>
        <v>0</v>
      </c>
      <c r="O200" s="82">
        <f>+'SR - Regional'!M64</f>
        <v>0</v>
      </c>
      <c r="P200" s="82">
        <f>+'SR - Regional'!N64</f>
        <v>0</v>
      </c>
      <c r="Q200" s="82">
        <f>+'SR - Regional'!O64</f>
        <v>0</v>
      </c>
    </row>
    <row r="201" spans="1:17" s="85" customFormat="1" x14ac:dyDescent="0.2">
      <c r="A201" s="83">
        <v>2024</v>
      </c>
      <c r="B201" s="83" t="s">
        <v>177</v>
      </c>
      <c r="C201" s="82" t="s">
        <v>106</v>
      </c>
      <c r="D201" s="85" t="s">
        <v>106</v>
      </c>
      <c r="E201" s="82">
        <f>+'SR - Regional'!C65</f>
        <v>2567</v>
      </c>
      <c r="F201" s="82">
        <f>+'SR - Regional'!D65</f>
        <v>2562</v>
      </c>
      <c r="G201" s="82">
        <f>+'SR - Regional'!E65</f>
        <v>2558</v>
      </c>
      <c r="H201" s="82">
        <f>+'SR - Regional'!F65</f>
        <v>2551</v>
      </c>
      <c r="I201" s="82">
        <f>+'SR - Regional'!G65</f>
        <v>2552</v>
      </c>
      <c r="J201" s="82">
        <f>+'SR - Regional'!H65</f>
        <v>2550</v>
      </c>
      <c r="K201" s="82">
        <f>+'SR - Regional'!I65</f>
        <v>0</v>
      </c>
      <c r="L201" s="82">
        <f>+'SR - Regional'!J65</f>
        <v>0</v>
      </c>
      <c r="M201" s="82">
        <f>+'SR - Regional'!K65</f>
        <v>0</v>
      </c>
      <c r="N201" s="82">
        <f>+'SR - Regional'!L65</f>
        <v>0</v>
      </c>
      <c r="O201" s="82">
        <f>+'SR - Regional'!M65</f>
        <v>0</v>
      </c>
      <c r="P201" s="82">
        <f>+'SR - Regional'!N65</f>
        <v>0</v>
      </c>
      <c r="Q201" s="82">
        <f>+'SR - Regional'!O65</f>
        <v>0</v>
      </c>
    </row>
    <row r="202" spans="1:17" s="85" customFormat="1" x14ac:dyDescent="0.2">
      <c r="A202" s="83">
        <v>2024</v>
      </c>
      <c r="B202" s="83" t="s">
        <v>177</v>
      </c>
      <c r="C202" s="82" t="s">
        <v>106</v>
      </c>
      <c r="D202" s="85" t="s">
        <v>140</v>
      </c>
      <c r="E202" s="82">
        <f>+'SR - Regional'!C66</f>
        <v>110</v>
      </c>
      <c r="F202" s="82">
        <f>+'SR - Regional'!D66</f>
        <v>110</v>
      </c>
      <c r="G202" s="82">
        <f>+'SR - Regional'!E66</f>
        <v>110</v>
      </c>
      <c r="H202" s="82">
        <f>+'SR - Regional'!F66</f>
        <v>109</v>
      </c>
      <c r="I202" s="82">
        <f>+'SR - Regional'!G66</f>
        <v>108</v>
      </c>
      <c r="J202" s="82">
        <f>+'SR - Regional'!H66</f>
        <v>106</v>
      </c>
      <c r="K202" s="82">
        <f>+'SR - Regional'!I66</f>
        <v>0</v>
      </c>
      <c r="L202" s="82">
        <f>+'SR - Regional'!J66</f>
        <v>0</v>
      </c>
      <c r="M202" s="82">
        <f>+'SR - Regional'!K66</f>
        <v>0</v>
      </c>
      <c r="N202" s="82">
        <f>+'SR - Regional'!L66</f>
        <v>0</v>
      </c>
      <c r="O202" s="82">
        <f>+'SR - Regional'!M66</f>
        <v>0</v>
      </c>
      <c r="P202" s="82">
        <f>+'SR - Regional'!N66</f>
        <v>0</v>
      </c>
      <c r="Q202" s="82">
        <f>+'SR - Regional'!O66</f>
        <v>0</v>
      </c>
    </row>
    <row r="203" spans="1:17" s="85" customFormat="1" x14ac:dyDescent="0.2">
      <c r="A203" s="83">
        <v>2024</v>
      </c>
      <c r="B203" s="83" t="s">
        <v>177</v>
      </c>
      <c r="C203" s="82" t="s">
        <v>106</v>
      </c>
      <c r="D203" s="85" t="s">
        <v>141</v>
      </c>
      <c r="E203" s="82">
        <f>+'SR - Regional'!C67</f>
        <v>309</v>
      </c>
      <c r="F203" s="82">
        <f>+'SR - Regional'!D67</f>
        <v>308</v>
      </c>
      <c r="G203" s="82">
        <f>+'SR - Regional'!E67</f>
        <v>307</v>
      </c>
      <c r="H203" s="82">
        <f>+'SR - Regional'!F67</f>
        <v>303</v>
      </c>
      <c r="I203" s="82">
        <f>+'SR - Regional'!G67</f>
        <v>300</v>
      </c>
      <c r="J203" s="82">
        <f>+'SR - Regional'!H67</f>
        <v>296</v>
      </c>
      <c r="K203" s="82">
        <f>+'SR - Regional'!I67</f>
        <v>0</v>
      </c>
      <c r="L203" s="82">
        <f>+'SR - Regional'!J67</f>
        <v>0</v>
      </c>
      <c r="M203" s="82">
        <f>+'SR - Regional'!K67</f>
        <v>0</v>
      </c>
      <c r="N203" s="82">
        <f>+'SR - Regional'!L67</f>
        <v>0</v>
      </c>
      <c r="O203" s="82">
        <f>+'SR - Regional'!M67</f>
        <v>0</v>
      </c>
      <c r="P203" s="82">
        <f>+'SR - Regional'!N67</f>
        <v>0</v>
      </c>
      <c r="Q203" s="82">
        <f>+'SR - Regional'!O67</f>
        <v>0</v>
      </c>
    </row>
    <row r="204" spans="1:17" x14ac:dyDescent="0.2">
      <c r="A204" s="83">
        <v>2024</v>
      </c>
      <c r="B204" s="83" t="s">
        <v>168</v>
      </c>
      <c r="C204" s="88" t="s">
        <v>178</v>
      </c>
      <c r="D204" t="str">
        <f>'SR - PU - PG - CSS'!A13</f>
        <v>COSSMIL</v>
      </c>
      <c r="E204">
        <f>'SR - PU - PG - CSS'!B13</f>
        <v>4268</v>
      </c>
      <c r="F204">
        <f>'SR - PU - PG - CSS'!C13</f>
        <v>4264</v>
      </c>
      <c r="G204">
        <f>'SR - PU - PG - CSS'!D13</f>
        <v>4267</v>
      </c>
      <c r="H204">
        <f>'SR - PU - PG - CSS'!E13</f>
        <v>4275</v>
      </c>
      <c r="I204">
        <f>'SR - PU - PG - CSS'!F13</f>
        <v>4207</v>
      </c>
      <c r="J204">
        <f>'SR - PU - PG - CSS'!G13</f>
        <v>4193</v>
      </c>
      <c r="K204">
        <f>'SR - PU - PG - CSS'!H13</f>
        <v>0</v>
      </c>
      <c r="L204">
        <f>'SR - PU - PG - CSS'!I13</f>
        <v>0</v>
      </c>
      <c r="M204">
        <f>'SR - PU - PG - CSS'!J13</f>
        <v>0</v>
      </c>
      <c r="N204">
        <f>'SR - PU - PG - CSS'!K13</f>
        <v>0</v>
      </c>
      <c r="O204">
        <f>'SR - PU - PG - CSS'!L13</f>
        <v>0</v>
      </c>
      <c r="P204">
        <f>'SR - PU - PG - CSS'!M13</f>
        <v>0</v>
      </c>
      <c r="Q204">
        <f>'SR - PU - PG - CSS'!N13</f>
        <v>0</v>
      </c>
    </row>
    <row r="205" spans="1:17" x14ac:dyDescent="0.2">
      <c r="A205" s="83">
        <v>2024</v>
      </c>
      <c r="B205" s="83" t="s">
        <v>168</v>
      </c>
      <c r="C205" s="88" t="s">
        <v>178</v>
      </c>
      <c r="D205" t="str">
        <f>'SR - PU - PG - CSS'!A14</f>
        <v>PAGO GLOBAL</v>
      </c>
      <c r="E205">
        <f>'SR - PU - PG - CSS'!B14</f>
        <v>0</v>
      </c>
      <c r="F205">
        <f>'SR - PU - PG - CSS'!C14</f>
        <v>0</v>
      </c>
      <c r="G205">
        <f>'SR - PU - PG - CSS'!D14</f>
        <v>0</v>
      </c>
      <c r="H205">
        <f>'SR - PU - PG - CSS'!E14</f>
        <v>0</v>
      </c>
      <c r="I205">
        <f>'SR - PU - PG - CSS'!F14</f>
        <v>0</v>
      </c>
      <c r="J205">
        <f>'SR - PU - PG - CSS'!G14</f>
        <v>0</v>
      </c>
      <c r="K205">
        <f>'SR - PU - PG - CSS'!H14</f>
        <v>0</v>
      </c>
      <c r="L205">
        <f>'SR - PU - PG - CSS'!I14</f>
        <v>0</v>
      </c>
      <c r="M205">
        <f>'SR - PU - PG - CSS'!J14</f>
        <v>0</v>
      </c>
      <c r="N205">
        <f>'SR - PU - PG - CSS'!K14</f>
        <v>0</v>
      </c>
      <c r="O205">
        <f>'SR - PU - PG - CSS'!L14</f>
        <v>0</v>
      </c>
      <c r="P205">
        <f>'SR - PU - PG - CSS'!M14</f>
        <v>0</v>
      </c>
      <c r="Q205">
        <f>'SR - PU - PG - CSS'!N14</f>
        <v>0</v>
      </c>
    </row>
    <row r="206" spans="1:17" x14ac:dyDescent="0.2">
      <c r="A206" s="83">
        <v>2024</v>
      </c>
      <c r="B206" s="83" t="s">
        <v>168</v>
      </c>
      <c r="C206" s="88" t="s">
        <v>178</v>
      </c>
      <c r="D206" t="str">
        <f>'SR - PU - PG - CSS'!A15</f>
        <v>PAGO UNICO</v>
      </c>
      <c r="E206">
        <f>'SR - PU - PG - CSS'!B15</f>
        <v>0</v>
      </c>
      <c r="F206">
        <f>'SR - PU - PG - CSS'!C15</f>
        <v>0</v>
      </c>
      <c r="G206">
        <f>'SR - PU - PG - CSS'!D15</f>
        <v>0</v>
      </c>
      <c r="H206">
        <f>'SR - PU - PG - CSS'!E15</f>
        <v>0</v>
      </c>
      <c r="I206">
        <f>'SR - PU - PG - CSS'!F15</f>
        <v>0</v>
      </c>
      <c r="J206">
        <f>'SR - PU - PG - CSS'!G15</f>
        <v>0</v>
      </c>
      <c r="K206">
        <f>'SR - PU - PG - CSS'!H15</f>
        <v>0</v>
      </c>
      <c r="L206">
        <f>'SR - PU - PG - CSS'!I15</f>
        <v>0</v>
      </c>
      <c r="M206">
        <f>'SR - PU - PG - CSS'!J15</f>
        <v>0</v>
      </c>
      <c r="N206">
        <f>'SR - PU - PG - CSS'!K15</f>
        <v>0</v>
      </c>
      <c r="O206">
        <f>'SR - PU - PG - CSS'!L15</f>
        <v>0</v>
      </c>
      <c r="P206">
        <f>'SR - PU - PG - CSS'!M15</f>
        <v>0</v>
      </c>
      <c r="Q206">
        <f>'SR - PU - PG - CSS'!N15</f>
        <v>0</v>
      </c>
    </row>
    <row r="207" spans="1:17" x14ac:dyDescent="0.2">
      <c r="A207" s="83">
        <v>2024</v>
      </c>
      <c r="B207" s="80" t="s">
        <v>175</v>
      </c>
      <c r="C207" s="88" t="s">
        <v>175</v>
      </c>
      <c r="D207" t="s">
        <v>22</v>
      </c>
      <c r="E207" s="82">
        <f>+'SR - Incremento IP'!B13</f>
        <v>42259</v>
      </c>
      <c r="F207" s="82">
        <f>+'SR - Incremento IP'!C13</f>
        <v>42109</v>
      </c>
      <c r="G207" s="82">
        <f>+'SR - Incremento IP'!D13</f>
        <v>41875</v>
      </c>
      <c r="H207" s="82">
        <f>+'SR - Incremento IP'!E13</f>
        <v>41605</v>
      </c>
      <c r="I207" s="82">
        <f>+'SR - Incremento IP'!F13</f>
        <v>41398</v>
      </c>
      <c r="J207" s="82">
        <f>+'SR - Incremento IP'!G13</f>
        <v>41188</v>
      </c>
      <c r="K207" s="82">
        <f>+'SR - Incremento IP'!H13</f>
        <v>0</v>
      </c>
      <c r="L207" s="82">
        <f>+'SR - Incremento IP'!I13</f>
        <v>0</v>
      </c>
      <c r="M207" s="82">
        <f>+'SR - Incremento IP'!J13</f>
        <v>0</v>
      </c>
      <c r="N207" s="82">
        <f>+'SR - Incremento IP'!K13</f>
        <v>0</v>
      </c>
      <c r="O207" s="82">
        <f>+'SR - Incremento IP'!L13</f>
        <v>0</v>
      </c>
      <c r="P207" s="82">
        <f>+'SR - Incremento IP'!M13</f>
        <v>0</v>
      </c>
      <c r="Q207" s="82">
        <f>+'SR - Incremento IP'!N13</f>
        <v>0</v>
      </c>
    </row>
    <row r="208" spans="1:17" x14ac:dyDescent="0.2">
      <c r="A208" s="83">
        <v>2024</v>
      </c>
      <c r="B208" s="87" t="s">
        <v>175</v>
      </c>
      <c r="C208" s="88" t="s">
        <v>175</v>
      </c>
      <c r="D208" t="s">
        <v>23</v>
      </c>
      <c r="E208" s="82">
        <f>+'SR - Incremento IP'!B14</f>
        <v>32770</v>
      </c>
      <c r="F208" s="82">
        <f>+'SR - Incremento IP'!C14</f>
        <v>32729</v>
      </c>
      <c r="G208" s="82">
        <f>+'SR - Incremento IP'!D14</f>
        <v>32664</v>
      </c>
      <c r="H208" s="82">
        <f>+'SR - Incremento IP'!E14</f>
        <v>32548</v>
      </c>
      <c r="I208" s="82">
        <f>+'SR - Incremento IP'!F14</f>
        <v>32494</v>
      </c>
      <c r="J208" s="82">
        <f>+'SR - Incremento IP'!G14</f>
        <v>32419</v>
      </c>
      <c r="K208" s="82">
        <f>+'SR - Incremento IP'!H14</f>
        <v>0</v>
      </c>
      <c r="L208" s="82">
        <f>+'SR - Incremento IP'!I14</f>
        <v>0</v>
      </c>
      <c r="M208" s="82">
        <f>+'SR - Incremento IP'!J14</f>
        <v>0</v>
      </c>
      <c r="N208" s="82">
        <f>+'SR - Incremento IP'!K14</f>
        <v>0</v>
      </c>
      <c r="O208" s="82">
        <f>+'SR - Incremento IP'!L14</f>
        <v>0</v>
      </c>
      <c r="P208" s="82">
        <f>+'SR - Incremento IP'!M14</f>
        <v>0</v>
      </c>
      <c r="Q208" s="82">
        <f>+'SR - Incremento IP'!N14</f>
        <v>0</v>
      </c>
    </row>
  </sheetData>
  <autoFilter ref="A1:Q2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8"/>
  <sheetViews>
    <sheetView tabSelected="1" zoomScale="70" zoomScaleNormal="70" workbookViewId="0">
      <selection activeCell="G30" sqref="G30"/>
    </sheetView>
  </sheetViews>
  <sheetFormatPr baseColWidth="10" defaultColWidth="12.625" defaultRowHeight="15" customHeight="1" x14ac:dyDescent="0.2"/>
  <cols>
    <col min="1" max="1" width="29.25" bestFit="1" customWidth="1"/>
    <col min="2" max="2" width="16.75" bestFit="1" customWidth="1"/>
    <col min="3" max="3" width="8.75" customWidth="1"/>
    <col min="4" max="4" width="9" customWidth="1"/>
    <col min="5" max="5" width="8" customWidth="1"/>
    <col min="6" max="6" width="8" style="63" customWidth="1"/>
    <col min="7" max="7" width="7.875" customWidth="1"/>
    <col min="8" max="8" width="8.375" customWidth="1"/>
    <col min="9" max="15" width="6.625" bestFit="1" customWidth="1"/>
    <col min="16" max="16" width="5.75" bestFit="1" customWidth="1"/>
    <col min="17" max="18" width="9.375" customWidth="1"/>
    <col min="19" max="19" width="6.625" style="65" bestFit="1" customWidth="1"/>
    <col min="20" max="22" width="5.75" style="65" bestFit="1" customWidth="1"/>
    <col min="23" max="24" width="9.375" style="65" customWidth="1"/>
    <col min="25" max="25" width="6.625" style="65" bestFit="1" customWidth="1"/>
    <col min="26" max="28" width="5.75" style="65" bestFit="1" customWidth="1"/>
    <col min="29" max="30" width="9.375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15" t="s">
        <v>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9"/>
      <c r="Q5" s="19"/>
      <c r="R5" s="1"/>
      <c r="S5" s="19"/>
      <c r="T5" s="19"/>
      <c r="U5" s="19"/>
      <c r="V5" s="19"/>
      <c r="W5" s="19"/>
      <c r="X5" s="1"/>
      <c r="Y5" s="19"/>
      <c r="Z5" s="19"/>
      <c r="AA5" s="19"/>
      <c r="AB5" s="19"/>
      <c r="AC5" s="19"/>
      <c r="AD5" s="1"/>
    </row>
    <row r="6" spans="1:30" x14ac:dyDescent="0.25">
      <c r="A6" s="117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9"/>
      <c r="Q6" s="19"/>
      <c r="R6" s="1"/>
      <c r="S6" s="19"/>
      <c r="T6" s="19"/>
      <c r="U6" s="19"/>
      <c r="V6" s="19"/>
      <c r="W6" s="19"/>
      <c r="X6" s="1"/>
      <c r="Y6" s="19"/>
      <c r="Z6" s="19"/>
      <c r="AA6" s="19"/>
      <c r="AB6" s="19"/>
      <c r="AC6" s="19"/>
      <c r="AD6" s="1"/>
    </row>
    <row r="7" spans="1:30" ht="4.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9"/>
      <c r="Q7" s="19"/>
      <c r="R7" s="1"/>
      <c r="S7" s="22"/>
      <c r="T7" s="19"/>
      <c r="U7" s="19"/>
      <c r="V7" s="19"/>
      <c r="W7" s="19"/>
      <c r="X7" s="1"/>
      <c r="Y7" s="22"/>
      <c r="Z7" s="19"/>
      <c r="AA7" s="19"/>
      <c r="AB7" s="19"/>
      <c r="AC7" s="19"/>
      <c r="AD7" s="1"/>
    </row>
    <row r="8" spans="1:30" x14ac:dyDescent="0.25">
      <c r="A8" s="119" t="s">
        <v>1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9"/>
      <c r="Q8" s="19"/>
      <c r="R8" s="1"/>
      <c r="S8" s="19"/>
      <c r="T8" s="19"/>
      <c r="U8" s="19"/>
      <c r="V8" s="19"/>
      <c r="W8" s="19"/>
      <c r="X8" s="1"/>
      <c r="Y8" s="19"/>
      <c r="Z8" s="19"/>
      <c r="AA8" s="19"/>
      <c r="AB8" s="19"/>
      <c r="AC8" s="19"/>
      <c r="AD8" s="1"/>
    </row>
    <row r="9" spans="1:30" ht="4.5" customHeight="1" x14ac:dyDescent="0.25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12"/>
      <c r="Q9" s="1"/>
      <c r="R9" s="1"/>
      <c r="S9" s="1"/>
      <c r="T9" s="1"/>
      <c r="U9" s="1"/>
      <c r="V9" s="1"/>
      <c r="W9" s="1"/>
      <c r="X9" s="1"/>
      <c r="Y9"/>
      <c r="Z9"/>
      <c r="AA9"/>
      <c r="AB9"/>
      <c r="AC9" s="1"/>
      <c r="AD9" s="1"/>
    </row>
    <row r="10" spans="1:30" x14ac:dyDescent="0.25">
      <c r="A10" s="121" t="s">
        <v>4</v>
      </c>
      <c r="B10" s="23" t="s">
        <v>3</v>
      </c>
      <c r="C10" s="124">
        <v>2024</v>
      </c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1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14"/>
      <c r="B11" s="23" t="s">
        <v>8</v>
      </c>
      <c r="C11" s="24" t="s">
        <v>9</v>
      </c>
      <c r="D11" s="24" t="s">
        <v>10</v>
      </c>
      <c r="E11" s="24" t="s">
        <v>11</v>
      </c>
      <c r="F11" s="24" t="s">
        <v>12</v>
      </c>
      <c r="G11" s="24" t="s">
        <v>13</v>
      </c>
      <c r="H11" s="24" t="s">
        <v>14</v>
      </c>
      <c r="I11" s="24" t="s">
        <v>15</v>
      </c>
      <c r="J11" s="24" t="s">
        <v>16</v>
      </c>
      <c r="K11" s="24" t="s">
        <v>17</v>
      </c>
      <c r="L11" s="24" t="s">
        <v>18</v>
      </c>
      <c r="M11" s="24" t="s">
        <v>19</v>
      </c>
      <c r="N11" s="24" t="s">
        <v>20</v>
      </c>
      <c r="O11" s="24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13" t="s">
        <v>159</v>
      </c>
      <c r="B12" s="25" t="s">
        <v>22</v>
      </c>
      <c r="C12" s="26">
        <v>41323</v>
      </c>
      <c r="D12" s="26">
        <v>41176</v>
      </c>
      <c r="E12" s="26">
        <v>40966</v>
      </c>
      <c r="F12" s="26">
        <v>40713</v>
      </c>
      <c r="G12" s="26">
        <v>40527</v>
      </c>
      <c r="H12" s="26">
        <v>40315</v>
      </c>
      <c r="I12" s="26"/>
      <c r="J12" s="26"/>
      <c r="K12" s="26"/>
      <c r="L12" s="26"/>
      <c r="M12" s="26"/>
      <c r="N12" s="26"/>
      <c r="O12" s="26"/>
      <c r="P12" s="1"/>
      <c r="Q12" s="1"/>
      <c r="R12" s="1"/>
      <c r="S12" s="19"/>
      <c r="T12" s="1"/>
      <c r="U12" s="1"/>
      <c r="V12" s="1"/>
      <c r="W12" s="1"/>
      <c r="X12" s="1"/>
      <c r="Y12" s="19"/>
      <c r="Z12" s="1"/>
      <c r="AA12" s="1"/>
      <c r="AB12" s="1"/>
      <c r="AC12" s="1"/>
      <c r="AD12" s="1"/>
    </row>
    <row r="13" spans="1:30" x14ac:dyDescent="0.25">
      <c r="A13" s="114"/>
      <c r="B13" s="25" t="s">
        <v>23</v>
      </c>
      <c r="C13" s="26">
        <v>32056</v>
      </c>
      <c r="D13" s="26">
        <v>32017</v>
      </c>
      <c r="E13" s="26">
        <v>31965</v>
      </c>
      <c r="F13" s="26">
        <v>31854</v>
      </c>
      <c r="G13" s="26">
        <v>31814</v>
      </c>
      <c r="H13" s="26">
        <v>31749</v>
      </c>
      <c r="I13" s="26"/>
      <c r="J13" s="26"/>
      <c r="K13" s="26"/>
      <c r="L13" s="26"/>
      <c r="M13" s="26"/>
      <c r="N13" s="26"/>
      <c r="O13" s="26"/>
      <c r="P13" s="1"/>
      <c r="Q13" s="1"/>
      <c r="R13" s="1"/>
      <c r="S13" s="19"/>
      <c r="T13" s="1"/>
      <c r="U13" s="1"/>
      <c r="V13" s="1"/>
      <c r="W13" s="1"/>
      <c r="X13" s="1"/>
      <c r="Y13" s="19"/>
      <c r="Z13" s="1"/>
      <c r="AA13" s="1"/>
      <c r="AB13" s="1"/>
      <c r="AC13" s="1"/>
      <c r="AD13" s="1"/>
    </row>
    <row r="14" spans="1:30" x14ac:dyDescent="0.25">
      <c r="A14" s="109" t="s">
        <v>160</v>
      </c>
      <c r="B14" s="110"/>
      <c r="C14" s="53">
        <f t="shared" ref="C14:O14" si="0">SUM(C12:C13)</f>
        <v>73379</v>
      </c>
      <c r="D14" s="53">
        <f t="shared" si="0"/>
        <v>73193</v>
      </c>
      <c r="E14" s="53">
        <f t="shared" si="0"/>
        <v>72931</v>
      </c>
      <c r="F14" s="53">
        <f t="shared" si="0"/>
        <v>72567</v>
      </c>
      <c r="G14" s="53">
        <f t="shared" si="0"/>
        <v>72341</v>
      </c>
      <c r="H14" s="53">
        <f t="shared" si="0"/>
        <v>72064</v>
      </c>
      <c r="I14" s="53">
        <f t="shared" si="0"/>
        <v>0</v>
      </c>
      <c r="J14" s="53">
        <f t="shared" si="0"/>
        <v>0</v>
      </c>
      <c r="K14" s="53">
        <f t="shared" si="0"/>
        <v>0</v>
      </c>
      <c r="L14" s="53">
        <f t="shared" si="0"/>
        <v>0</v>
      </c>
      <c r="M14" s="53">
        <f t="shared" si="0"/>
        <v>0</v>
      </c>
      <c r="N14" s="53">
        <f t="shared" si="0"/>
        <v>0</v>
      </c>
      <c r="O14" s="53">
        <f t="shared" si="0"/>
        <v>0</v>
      </c>
      <c r="P14" s="1"/>
      <c r="Q14" s="1"/>
      <c r="R14" s="1"/>
      <c r="S14" s="19"/>
      <c r="T14" s="1"/>
      <c r="U14" s="1"/>
      <c r="V14" s="1"/>
      <c r="W14" s="1"/>
      <c r="X14" s="1"/>
      <c r="Y14" s="19"/>
      <c r="Z14" s="1"/>
      <c r="AA14" s="1"/>
      <c r="AB14" s="1"/>
      <c r="AC14" s="1"/>
      <c r="AD14" s="1"/>
    </row>
    <row r="15" spans="1:30" x14ac:dyDescent="0.25">
      <c r="A15" s="113" t="s">
        <v>26</v>
      </c>
      <c r="B15" s="25" t="s">
        <v>22</v>
      </c>
      <c r="C15" s="26">
        <v>950</v>
      </c>
      <c r="D15" s="26">
        <v>948</v>
      </c>
      <c r="E15" s="26">
        <v>926</v>
      </c>
      <c r="F15" s="26">
        <v>910</v>
      </c>
      <c r="G15" s="26">
        <v>889</v>
      </c>
      <c r="H15" s="26">
        <v>873</v>
      </c>
      <c r="I15" s="26"/>
      <c r="J15" s="26"/>
      <c r="K15" s="26"/>
      <c r="L15" s="26"/>
      <c r="M15" s="26"/>
      <c r="N15" s="26"/>
      <c r="O15" s="26"/>
      <c r="P15" s="1"/>
      <c r="Q15" s="1"/>
      <c r="R15" s="1"/>
      <c r="S15" s="19"/>
      <c r="T15" s="1"/>
      <c r="U15" s="1"/>
      <c r="V15" s="1"/>
      <c r="W15" s="1"/>
      <c r="X15" s="1"/>
      <c r="Y15" s="19"/>
      <c r="Z15" s="1"/>
      <c r="AA15" s="1"/>
      <c r="AB15" s="1"/>
      <c r="AC15" s="1"/>
      <c r="AD15" s="1"/>
    </row>
    <row r="16" spans="1:30" x14ac:dyDescent="0.25">
      <c r="A16" s="114"/>
      <c r="B16" s="25" t="s">
        <v>23</v>
      </c>
      <c r="C16" s="26">
        <v>716</v>
      </c>
      <c r="D16" s="26">
        <v>713</v>
      </c>
      <c r="E16" s="26">
        <v>700</v>
      </c>
      <c r="F16" s="26">
        <v>695</v>
      </c>
      <c r="G16" s="26">
        <v>681</v>
      </c>
      <c r="H16" s="26">
        <v>670</v>
      </c>
      <c r="I16" s="26"/>
      <c r="J16" s="26"/>
      <c r="K16" s="26"/>
      <c r="L16" s="26"/>
      <c r="M16" s="26"/>
      <c r="N16" s="26"/>
      <c r="O16" s="26"/>
      <c r="P16" s="1"/>
      <c r="Q16" s="1"/>
      <c r="R16" s="1"/>
      <c r="S16" s="19"/>
      <c r="T16" s="1"/>
      <c r="U16" s="1"/>
      <c r="V16" s="1"/>
      <c r="W16" s="1"/>
      <c r="X16" s="1"/>
      <c r="Y16" s="19"/>
      <c r="Z16" s="1"/>
      <c r="AA16" s="1"/>
      <c r="AB16" s="1"/>
      <c r="AC16" s="1"/>
      <c r="AD16" s="1"/>
    </row>
    <row r="17" spans="1:30" x14ac:dyDescent="0.25">
      <c r="A17" s="109" t="s">
        <v>160</v>
      </c>
      <c r="B17" s="110"/>
      <c r="C17" s="53">
        <f t="shared" ref="C17:O17" si="1">SUM(C15:C16)</f>
        <v>1666</v>
      </c>
      <c r="D17" s="53">
        <f t="shared" si="1"/>
        <v>1661</v>
      </c>
      <c r="E17" s="53">
        <f t="shared" si="1"/>
        <v>1626</v>
      </c>
      <c r="F17" s="53">
        <f t="shared" si="1"/>
        <v>1605</v>
      </c>
      <c r="G17" s="53">
        <f t="shared" si="1"/>
        <v>1570</v>
      </c>
      <c r="H17" s="53">
        <f t="shared" si="1"/>
        <v>1543</v>
      </c>
      <c r="I17" s="53">
        <f t="shared" si="1"/>
        <v>0</v>
      </c>
      <c r="J17" s="53">
        <f t="shared" si="1"/>
        <v>0</v>
      </c>
      <c r="K17" s="53">
        <f t="shared" si="1"/>
        <v>0</v>
      </c>
      <c r="L17" s="53">
        <f t="shared" si="1"/>
        <v>0</v>
      </c>
      <c r="M17" s="53">
        <f t="shared" si="1"/>
        <v>0</v>
      </c>
      <c r="N17" s="53">
        <f t="shared" si="1"/>
        <v>0</v>
      </c>
      <c r="O17" s="53">
        <f t="shared" si="1"/>
        <v>0</v>
      </c>
      <c r="P17" s="1"/>
      <c r="Q17" s="1"/>
      <c r="R17" s="1"/>
      <c r="S17" s="19"/>
      <c r="T17" s="1"/>
      <c r="U17" s="1"/>
      <c r="V17" s="1"/>
      <c r="W17" s="1"/>
      <c r="X17" s="1"/>
      <c r="Y17" s="19"/>
      <c r="Z17" s="1"/>
      <c r="AA17" s="1"/>
      <c r="AB17" s="1"/>
      <c r="AC17" s="1"/>
      <c r="AD17" s="1"/>
    </row>
    <row r="18" spans="1:30" x14ac:dyDescent="0.25">
      <c r="A18" s="126" t="s">
        <v>25</v>
      </c>
      <c r="B18" s="112"/>
      <c r="C18" s="27">
        <f t="shared" ref="C18:O18" si="2">C17+C14</f>
        <v>75045</v>
      </c>
      <c r="D18" s="27">
        <f t="shared" si="2"/>
        <v>74854</v>
      </c>
      <c r="E18" s="27">
        <f t="shared" si="2"/>
        <v>74557</v>
      </c>
      <c r="F18" s="27">
        <f t="shared" si="2"/>
        <v>74172</v>
      </c>
      <c r="G18" s="27">
        <f t="shared" si="2"/>
        <v>73911</v>
      </c>
      <c r="H18" s="27">
        <f t="shared" si="2"/>
        <v>73607</v>
      </c>
      <c r="I18" s="27">
        <f t="shared" si="2"/>
        <v>0</v>
      </c>
      <c r="J18" s="27">
        <f t="shared" si="2"/>
        <v>0</v>
      </c>
      <c r="K18" s="27">
        <f t="shared" si="2"/>
        <v>0</v>
      </c>
      <c r="L18" s="27">
        <f t="shared" si="2"/>
        <v>0</v>
      </c>
      <c r="M18" s="27">
        <f t="shared" si="2"/>
        <v>0</v>
      </c>
      <c r="N18" s="27">
        <f t="shared" si="2"/>
        <v>0</v>
      </c>
      <c r="O18" s="27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25" t="s">
        <v>27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12"/>
      <c r="Q19" s="1"/>
      <c r="R19" s="1"/>
      <c r="S19" s="1"/>
      <c r="T19" s="1"/>
      <c r="U19" s="1"/>
      <c r="V19" s="1"/>
      <c r="W19" s="1"/>
      <c r="X19" s="1"/>
      <c r="Y19"/>
      <c r="Z19"/>
      <c r="AA19"/>
      <c r="AB19"/>
      <c r="AC19" s="1"/>
      <c r="AD19" s="1"/>
    </row>
    <row r="20" spans="1:30" x14ac:dyDescent="0.25">
      <c r="A20" s="23" t="s">
        <v>4</v>
      </c>
      <c r="B20" s="28" t="s">
        <v>8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13" t="s">
        <v>30</v>
      </c>
      <c r="B21" s="25" t="s">
        <v>22</v>
      </c>
      <c r="C21" s="26">
        <v>2477</v>
      </c>
      <c r="D21" s="26">
        <v>2459</v>
      </c>
      <c r="E21" s="26">
        <v>2467</v>
      </c>
      <c r="F21" s="26">
        <v>2311</v>
      </c>
      <c r="G21" s="26">
        <v>2299</v>
      </c>
      <c r="H21" s="26">
        <v>2315</v>
      </c>
      <c r="I21" s="26"/>
      <c r="J21" s="26"/>
      <c r="K21" s="26"/>
      <c r="L21" s="26"/>
      <c r="M21" s="26"/>
      <c r="N21" s="26"/>
      <c r="O21" s="26"/>
      <c r="P21" s="1"/>
      <c r="Q21" s="1"/>
      <c r="R21" s="1"/>
      <c r="S21" s="19"/>
      <c r="T21" s="1"/>
      <c r="U21" s="1"/>
      <c r="V21" s="1"/>
      <c r="W21" s="1"/>
      <c r="X21" s="1"/>
      <c r="Y21" s="19"/>
      <c r="Z21" s="1"/>
      <c r="AA21" s="1"/>
      <c r="AB21" s="1"/>
      <c r="AC21" s="1"/>
      <c r="AD21" s="1"/>
    </row>
    <row r="22" spans="1:30" x14ac:dyDescent="0.25">
      <c r="A22" s="114"/>
      <c r="B22" s="25" t="s">
        <v>23</v>
      </c>
      <c r="C22" s="26">
        <v>1140</v>
      </c>
      <c r="D22" s="26">
        <v>1132</v>
      </c>
      <c r="E22" s="26">
        <v>1138</v>
      </c>
      <c r="F22" s="26">
        <v>1076</v>
      </c>
      <c r="G22" s="26">
        <v>1048</v>
      </c>
      <c r="H22" s="26">
        <v>1067</v>
      </c>
      <c r="I22" s="26"/>
      <c r="J22" s="26"/>
      <c r="K22" s="26"/>
      <c r="L22" s="26"/>
      <c r="M22" s="26"/>
      <c r="N22" s="26"/>
      <c r="O22" s="26"/>
      <c r="P22" s="1"/>
      <c r="Q22" s="1"/>
      <c r="R22" s="1"/>
      <c r="S22" s="19"/>
      <c r="T22" s="1"/>
      <c r="U22" s="1"/>
      <c r="V22" s="1"/>
      <c r="W22" s="1"/>
      <c r="X22" s="1"/>
      <c r="Y22" s="19"/>
      <c r="Z22" s="1"/>
      <c r="AA22" s="1"/>
      <c r="AB22" s="1"/>
      <c r="AC22" s="1"/>
      <c r="AD22" s="1"/>
    </row>
    <row r="23" spans="1:30" x14ac:dyDescent="0.25">
      <c r="A23" s="109" t="s">
        <v>160</v>
      </c>
      <c r="B23" s="110"/>
      <c r="C23" s="53">
        <f t="shared" ref="C23:O23" si="3">SUM(C21:C22)</f>
        <v>3617</v>
      </c>
      <c r="D23" s="53">
        <f t="shared" si="3"/>
        <v>3591</v>
      </c>
      <c r="E23" s="53">
        <f t="shared" si="3"/>
        <v>3605</v>
      </c>
      <c r="F23" s="53">
        <f t="shared" si="3"/>
        <v>3387</v>
      </c>
      <c r="G23" s="53">
        <f t="shared" si="3"/>
        <v>3347</v>
      </c>
      <c r="H23" s="53">
        <f t="shared" si="3"/>
        <v>3382</v>
      </c>
      <c r="I23" s="53">
        <f t="shared" si="3"/>
        <v>0</v>
      </c>
      <c r="J23" s="53">
        <f t="shared" si="3"/>
        <v>0</v>
      </c>
      <c r="K23" s="53">
        <f t="shared" si="3"/>
        <v>0</v>
      </c>
      <c r="L23" s="53">
        <f t="shared" si="3"/>
        <v>0</v>
      </c>
      <c r="M23" s="53">
        <f t="shared" si="3"/>
        <v>0</v>
      </c>
      <c r="N23" s="53">
        <f t="shared" si="3"/>
        <v>0</v>
      </c>
      <c r="O23" s="53">
        <f t="shared" si="3"/>
        <v>0</v>
      </c>
      <c r="P23" s="1"/>
      <c r="Q23" s="1"/>
      <c r="R23" s="1"/>
      <c r="S23" s="19"/>
      <c r="T23" s="1"/>
      <c r="U23" s="1"/>
      <c r="V23" s="1"/>
      <c r="W23" s="1"/>
      <c r="X23" s="1"/>
      <c r="Y23" s="19"/>
      <c r="Z23" s="1"/>
      <c r="AA23" s="1"/>
      <c r="AB23" s="1"/>
      <c r="AC23" s="1"/>
      <c r="AD23" s="1"/>
    </row>
    <row r="24" spans="1:30" ht="15.75" customHeight="1" x14ac:dyDescent="0.25">
      <c r="A24" s="113" t="s">
        <v>33</v>
      </c>
      <c r="B24" s="25" t="s">
        <v>22</v>
      </c>
      <c r="C24" s="26">
        <v>305</v>
      </c>
      <c r="D24" s="26">
        <v>1059</v>
      </c>
      <c r="E24" s="26">
        <v>1359</v>
      </c>
      <c r="F24" s="26">
        <v>1473</v>
      </c>
      <c r="G24" s="26">
        <v>1533</v>
      </c>
      <c r="H24" s="26">
        <v>1577</v>
      </c>
      <c r="I24" s="26"/>
      <c r="J24" s="26"/>
      <c r="K24" s="26"/>
      <c r="L24" s="26"/>
      <c r="M24" s="26"/>
      <c r="N24" s="26"/>
      <c r="O24" s="26"/>
      <c r="P24" s="1"/>
      <c r="Q24" s="1"/>
      <c r="R24" s="1"/>
      <c r="S24" s="19"/>
      <c r="T24" s="1"/>
      <c r="U24" s="1"/>
      <c r="V24" s="1"/>
      <c r="W24" s="1"/>
      <c r="X24" s="1"/>
      <c r="Y24" s="19"/>
      <c r="Z24" s="1"/>
      <c r="AA24" s="1"/>
      <c r="AB24" s="1"/>
      <c r="AC24" s="1"/>
      <c r="AD24" s="1"/>
    </row>
    <row r="25" spans="1:30" ht="15.75" customHeight="1" x14ac:dyDescent="0.25">
      <c r="A25" s="114"/>
      <c r="B25" s="25" t="s">
        <v>23</v>
      </c>
      <c r="C25" s="26">
        <v>277</v>
      </c>
      <c r="D25" s="26">
        <v>924</v>
      </c>
      <c r="E25" s="26">
        <v>1171</v>
      </c>
      <c r="F25" s="26">
        <v>1243</v>
      </c>
      <c r="G25" s="26">
        <v>1286</v>
      </c>
      <c r="H25" s="26">
        <v>1335</v>
      </c>
      <c r="I25" s="26"/>
      <c r="J25" s="26"/>
      <c r="K25" s="26"/>
      <c r="L25" s="26"/>
      <c r="M25" s="26"/>
      <c r="N25" s="26"/>
      <c r="O25" s="26"/>
      <c r="P25" s="1"/>
      <c r="Q25" s="1"/>
      <c r="R25" s="1"/>
      <c r="S25" s="19"/>
      <c r="T25" s="1"/>
      <c r="U25" s="1"/>
      <c r="V25" s="1"/>
      <c r="W25" s="1"/>
      <c r="X25" s="1"/>
      <c r="Y25" s="19"/>
      <c r="Z25" s="1"/>
      <c r="AA25" s="1"/>
      <c r="AB25" s="1"/>
      <c r="AC25" s="1"/>
      <c r="AD25" s="1"/>
    </row>
    <row r="26" spans="1:30" ht="15.75" customHeight="1" x14ac:dyDescent="0.25">
      <c r="A26" s="109" t="s">
        <v>160</v>
      </c>
      <c r="B26" s="110"/>
      <c r="C26" s="54">
        <f t="shared" ref="C26:O26" si="4">SUM(C24:C25)</f>
        <v>582</v>
      </c>
      <c r="D26" s="54">
        <f t="shared" si="4"/>
        <v>1983</v>
      </c>
      <c r="E26" s="54">
        <f t="shared" si="4"/>
        <v>2530</v>
      </c>
      <c r="F26" s="54">
        <f t="shared" si="4"/>
        <v>2716</v>
      </c>
      <c r="G26" s="54">
        <f t="shared" si="4"/>
        <v>2819</v>
      </c>
      <c r="H26" s="54">
        <f t="shared" si="4"/>
        <v>2912</v>
      </c>
      <c r="I26" s="54">
        <f t="shared" si="4"/>
        <v>0</v>
      </c>
      <c r="J26" s="54">
        <f t="shared" si="4"/>
        <v>0</v>
      </c>
      <c r="K26" s="54">
        <f t="shared" si="4"/>
        <v>0</v>
      </c>
      <c r="L26" s="54">
        <f t="shared" si="4"/>
        <v>0</v>
      </c>
      <c r="M26" s="54">
        <f t="shared" si="4"/>
        <v>0</v>
      </c>
      <c r="N26" s="54">
        <f t="shared" si="4"/>
        <v>0</v>
      </c>
      <c r="O26" s="54">
        <f t="shared" si="4"/>
        <v>0</v>
      </c>
      <c r="P26" s="1"/>
      <c r="Q26" s="1"/>
      <c r="R26" s="1"/>
      <c r="S26" s="19"/>
      <c r="T26" s="1"/>
      <c r="U26" s="1"/>
      <c r="V26" s="1"/>
      <c r="W26" s="1"/>
      <c r="X26" s="1"/>
      <c r="Y26" s="19"/>
      <c r="Z26" s="1"/>
      <c r="AA26" s="1"/>
      <c r="AB26" s="1"/>
      <c r="AC26" s="1"/>
      <c r="AD26" s="1"/>
    </row>
    <row r="27" spans="1:30" ht="15.75" customHeight="1" x14ac:dyDescent="0.25">
      <c r="A27" s="111" t="s">
        <v>25</v>
      </c>
      <c r="B27" s="112"/>
      <c r="C27" s="27">
        <f t="shared" ref="C27:O27" si="5">C26+C23</f>
        <v>4199</v>
      </c>
      <c r="D27" s="27">
        <f t="shared" si="5"/>
        <v>5574</v>
      </c>
      <c r="E27" s="27">
        <f t="shared" si="5"/>
        <v>6135</v>
      </c>
      <c r="F27" s="27">
        <f t="shared" si="5"/>
        <v>6103</v>
      </c>
      <c r="G27" s="27">
        <f t="shared" si="5"/>
        <v>6166</v>
      </c>
      <c r="H27" s="27">
        <f t="shared" si="5"/>
        <v>6294</v>
      </c>
      <c r="I27" s="27">
        <f t="shared" si="5"/>
        <v>0</v>
      </c>
      <c r="J27" s="27">
        <f t="shared" si="5"/>
        <v>0</v>
      </c>
      <c r="K27" s="27">
        <f t="shared" si="5"/>
        <v>0</v>
      </c>
      <c r="L27" s="27">
        <f t="shared" si="5"/>
        <v>0</v>
      </c>
      <c r="M27" s="27">
        <f t="shared" si="5"/>
        <v>0</v>
      </c>
      <c r="N27" s="27">
        <f t="shared" si="5"/>
        <v>0</v>
      </c>
      <c r="O27" s="27">
        <f t="shared" si="5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8"/>
      <c r="B28" s="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9"/>
      <c r="Q28" s="1"/>
      <c r="R28" s="1"/>
      <c r="S28" s="60"/>
      <c r="T28" s="9"/>
      <c r="U28" s="9"/>
      <c r="V28" s="9"/>
      <c r="W28" s="1"/>
      <c r="X28" s="1"/>
      <c r="Y28" s="60"/>
      <c r="Z28" s="9"/>
      <c r="AA28" s="9"/>
      <c r="AB28" s="9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16">
    <mergeCell ref="A5:O6"/>
    <mergeCell ref="A8:O8"/>
    <mergeCell ref="A21:A22"/>
    <mergeCell ref="A10:A11"/>
    <mergeCell ref="A9:P9"/>
    <mergeCell ref="C10:O10"/>
    <mergeCell ref="A19:P19"/>
    <mergeCell ref="A18:B18"/>
    <mergeCell ref="A12:A13"/>
    <mergeCell ref="A14:B14"/>
    <mergeCell ref="A17:B17"/>
    <mergeCell ref="A23:B23"/>
    <mergeCell ref="A26:B26"/>
    <mergeCell ref="A27:B27"/>
    <mergeCell ref="A15:A16"/>
    <mergeCell ref="A24:A25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2"/>
  <sheetViews>
    <sheetView workbookViewId="0">
      <selection activeCell="H24" sqref="H24:H25"/>
    </sheetView>
  </sheetViews>
  <sheetFormatPr baseColWidth="10" defaultColWidth="12.625" defaultRowHeight="15" customHeight="1" x14ac:dyDescent="0.2"/>
  <cols>
    <col min="1" max="1" width="14.375" bestFit="1" customWidth="1"/>
    <col min="2" max="2" width="8.875" bestFit="1" customWidth="1"/>
    <col min="3" max="4" width="6.625" customWidth="1"/>
    <col min="5" max="6" width="5.75" bestFit="1" customWidth="1"/>
    <col min="7" max="14" width="6.625" bestFit="1" customWidth="1"/>
    <col min="15" max="15" width="8" customWidth="1"/>
    <col min="16" max="16" width="9.5" customWidth="1"/>
    <col min="17" max="24" width="10" customWidth="1"/>
    <col min="25" max="30" width="10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31" t="s">
        <v>5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6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1" t="s">
        <v>3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1" t="s">
        <v>6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6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4" t="s">
        <v>22</v>
      </c>
      <c r="B12" s="29">
        <v>42273</v>
      </c>
      <c r="C12" s="29">
        <v>42124</v>
      </c>
      <c r="D12" s="29">
        <v>41892</v>
      </c>
      <c r="E12" s="29">
        <v>41623</v>
      </c>
      <c r="F12" s="29">
        <v>41416</v>
      </c>
      <c r="G12" s="29">
        <v>41188</v>
      </c>
      <c r="H12" s="29"/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4" t="s">
        <v>23</v>
      </c>
      <c r="B13" s="29">
        <v>32772</v>
      </c>
      <c r="C13" s="29">
        <v>32730</v>
      </c>
      <c r="D13" s="29">
        <v>32665</v>
      </c>
      <c r="E13" s="29">
        <v>32549</v>
      </c>
      <c r="F13" s="29">
        <v>32495</v>
      </c>
      <c r="G13" s="29">
        <v>32419</v>
      </c>
      <c r="H13" s="29"/>
      <c r="I13" s="29"/>
      <c r="J13" s="29"/>
      <c r="K13" s="29"/>
      <c r="L13" s="29"/>
      <c r="M13" s="29"/>
      <c r="N13" s="29"/>
      <c r="O13" s="1"/>
      <c r="P13" s="1"/>
      <c r="Q13" s="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5" t="s">
        <v>25</v>
      </c>
      <c r="B14" s="36">
        <f t="shared" ref="B14:N14" si="0">SUM(B12:B13)</f>
        <v>75045</v>
      </c>
      <c r="C14" s="36">
        <f t="shared" si="0"/>
        <v>74854</v>
      </c>
      <c r="D14" s="36">
        <f t="shared" si="0"/>
        <v>74557</v>
      </c>
      <c r="E14" s="36">
        <f t="shared" si="0"/>
        <v>74172</v>
      </c>
      <c r="F14" s="36">
        <f t="shared" si="0"/>
        <v>73911</v>
      </c>
      <c r="G14" s="36">
        <f t="shared" si="0"/>
        <v>73607</v>
      </c>
      <c r="H14" s="36">
        <f t="shared" si="0"/>
        <v>0</v>
      </c>
      <c r="I14" s="36">
        <f t="shared" si="0"/>
        <v>0</v>
      </c>
      <c r="J14" s="36">
        <f t="shared" si="0"/>
        <v>0</v>
      </c>
      <c r="K14" s="36">
        <f t="shared" si="0"/>
        <v>0</v>
      </c>
      <c r="L14" s="36">
        <f t="shared" si="0"/>
        <v>0</v>
      </c>
      <c r="M14" s="36">
        <f t="shared" si="0"/>
        <v>0</v>
      </c>
      <c r="N14" s="64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31" t="s">
        <v>28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4.5" customHeight="1" x14ac:dyDescent="0.25">
      <c r="A18" s="138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42" t="s">
        <v>31</v>
      </c>
      <c r="B19" s="31" t="s">
        <v>3</v>
      </c>
      <c r="C19" s="133">
        <v>2024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43"/>
      <c r="B20" s="31" t="s">
        <v>32</v>
      </c>
      <c r="C20" s="33" t="s">
        <v>9</v>
      </c>
      <c r="D20" s="33" t="s">
        <v>10</v>
      </c>
      <c r="E20" s="33" t="s">
        <v>11</v>
      </c>
      <c r="F20" s="33" t="s">
        <v>12</v>
      </c>
      <c r="G20" s="33" t="s">
        <v>13</v>
      </c>
      <c r="H20" s="33" t="s">
        <v>14</v>
      </c>
      <c r="I20" s="33" t="s">
        <v>15</v>
      </c>
      <c r="J20" s="33" t="s">
        <v>16</v>
      </c>
      <c r="K20" s="33" t="s">
        <v>17</v>
      </c>
      <c r="L20" s="33" t="s">
        <v>18</v>
      </c>
      <c r="M20" s="33" t="s">
        <v>19</v>
      </c>
      <c r="N20" s="33" t="s">
        <v>20</v>
      </c>
      <c r="O20" s="33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140" t="s">
        <v>22</v>
      </c>
      <c r="B21" s="34" t="s">
        <v>35</v>
      </c>
      <c r="C21" s="29">
        <v>22654</v>
      </c>
      <c r="D21" s="29">
        <v>22546</v>
      </c>
      <c r="E21" s="29">
        <v>22395</v>
      </c>
      <c r="F21" s="29">
        <v>22210</v>
      </c>
      <c r="G21" s="108">
        <v>22073</v>
      </c>
      <c r="H21" s="29">
        <v>21904</v>
      </c>
      <c r="I21" s="29"/>
      <c r="J21" s="29"/>
      <c r="K21" s="29"/>
      <c r="L21" s="29"/>
      <c r="M21" s="29"/>
      <c r="N21" s="29"/>
      <c r="O21" s="2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41"/>
      <c r="B22" s="34" t="s">
        <v>34</v>
      </c>
      <c r="C22" s="29">
        <v>19619</v>
      </c>
      <c r="D22" s="29">
        <v>19578</v>
      </c>
      <c r="E22" s="29">
        <v>19497</v>
      </c>
      <c r="F22" s="29">
        <v>19413</v>
      </c>
      <c r="G22" s="108">
        <v>19343</v>
      </c>
      <c r="H22" s="29">
        <v>19284</v>
      </c>
      <c r="I22" s="29"/>
      <c r="J22" s="29"/>
      <c r="K22" s="29"/>
      <c r="L22" s="29"/>
      <c r="M22" s="29"/>
      <c r="N22" s="29"/>
      <c r="O22" s="2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36" t="s">
        <v>160</v>
      </c>
      <c r="B23" s="137"/>
      <c r="C23" s="55">
        <f t="shared" ref="C23:O23" si="1">SUM(C21:C22)</f>
        <v>42273</v>
      </c>
      <c r="D23" s="55">
        <f t="shared" si="1"/>
        <v>42124</v>
      </c>
      <c r="E23" s="55">
        <f t="shared" si="1"/>
        <v>41892</v>
      </c>
      <c r="F23" s="55">
        <f t="shared" si="1"/>
        <v>41623</v>
      </c>
      <c r="G23" s="55">
        <f t="shared" si="1"/>
        <v>41416</v>
      </c>
      <c r="H23" s="55">
        <f t="shared" si="1"/>
        <v>41188</v>
      </c>
      <c r="I23" s="55">
        <f t="shared" si="1"/>
        <v>0</v>
      </c>
      <c r="J23" s="55">
        <f t="shared" si="1"/>
        <v>0</v>
      </c>
      <c r="K23" s="55">
        <f t="shared" si="1"/>
        <v>0</v>
      </c>
      <c r="L23" s="55">
        <f t="shared" si="1"/>
        <v>0</v>
      </c>
      <c r="M23" s="55">
        <f t="shared" si="1"/>
        <v>0</v>
      </c>
      <c r="N23" s="55">
        <f t="shared" si="1"/>
        <v>0</v>
      </c>
      <c r="O23" s="55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40" t="s">
        <v>23</v>
      </c>
      <c r="B24" s="34" t="s">
        <v>35</v>
      </c>
      <c r="C24" s="29">
        <v>1970</v>
      </c>
      <c r="D24" s="29">
        <v>1976</v>
      </c>
      <c r="E24" s="29">
        <v>1969</v>
      </c>
      <c r="F24" s="29">
        <v>1967</v>
      </c>
      <c r="G24" s="29">
        <v>1961</v>
      </c>
      <c r="H24" s="29">
        <v>1961</v>
      </c>
      <c r="I24" s="29"/>
      <c r="J24" s="29"/>
      <c r="K24" s="29"/>
      <c r="L24" s="29"/>
      <c r="M24" s="29"/>
      <c r="N24" s="29"/>
      <c r="O24" s="2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41"/>
      <c r="B25" s="34" t="s">
        <v>34</v>
      </c>
      <c r="C25" s="29">
        <v>30802</v>
      </c>
      <c r="D25" s="29">
        <v>30754</v>
      </c>
      <c r="E25" s="29">
        <v>30696</v>
      </c>
      <c r="F25" s="29">
        <v>30582</v>
      </c>
      <c r="G25" s="29">
        <v>30534</v>
      </c>
      <c r="H25" s="29">
        <v>30458</v>
      </c>
      <c r="I25" s="29"/>
      <c r="J25" s="29"/>
      <c r="K25" s="29"/>
      <c r="L25" s="29"/>
      <c r="M25" s="29"/>
      <c r="N25" s="29"/>
      <c r="O25" s="2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36" t="s">
        <v>160</v>
      </c>
      <c r="B26" s="137"/>
      <c r="C26" s="55">
        <f t="shared" ref="C26:O26" si="2">SUM(C24:C25)</f>
        <v>32772</v>
      </c>
      <c r="D26" s="55">
        <f t="shared" si="2"/>
        <v>32730</v>
      </c>
      <c r="E26" s="55">
        <f t="shared" si="2"/>
        <v>32665</v>
      </c>
      <c r="F26" s="55">
        <f t="shared" si="2"/>
        <v>32549</v>
      </c>
      <c r="G26" s="55">
        <f t="shared" si="2"/>
        <v>32495</v>
      </c>
      <c r="H26" s="55">
        <f t="shared" si="2"/>
        <v>32419</v>
      </c>
      <c r="I26" s="55">
        <f t="shared" si="2"/>
        <v>0</v>
      </c>
      <c r="J26" s="55">
        <f t="shared" si="2"/>
        <v>0</v>
      </c>
      <c r="K26" s="55">
        <f t="shared" si="2"/>
        <v>0</v>
      </c>
      <c r="L26" s="55">
        <f t="shared" si="2"/>
        <v>0</v>
      </c>
      <c r="M26" s="55">
        <f t="shared" si="2"/>
        <v>0</v>
      </c>
      <c r="N26" s="55">
        <f t="shared" si="2"/>
        <v>0</v>
      </c>
      <c r="O26" s="55">
        <f t="shared" si="2"/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5" t="s">
        <v>25</v>
      </c>
      <c r="B27" s="35"/>
      <c r="C27" s="36">
        <f t="shared" ref="C27:O27" si="3">C26+C23</f>
        <v>75045</v>
      </c>
      <c r="D27" s="36">
        <f t="shared" si="3"/>
        <v>74854</v>
      </c>
      <c r="E27" s="36">
        <f t="shared" si="3"/>
        <v>74557</v>
      </c>
      <c r="F27" s="36">
        <f t="shared" si="3"/>
        <v>74172</v>
      </c>
      <c r="G27" s="36">
        <f t="shared" si="3"/>
        <v>73911</v>
      </c>
      <c r="H27" s="36">
        <f t="shared" si="3"/>
        <v>73607</v>
      </c>
      <c r="I27" s="36">
        <f t="shared" si="3"/>
        <v>0</v>
      </c>
      <c r="J27" s="36">
        <f t="shared" si="3"/>
        <v>0</v>
      </c>
      <c r="K27" s="36">
        <f t="shared" si="3"/>
        <v>0</v>
      </c>
      <c r="L27" s="36">
        <f t="shared" si="3"/>
        <v>0</v>
      </c>
      <c r="M27" s="36">
        <f t="shared" si="3"/>
        <v>0</v>
      </c>
      <c r="N27" s="36">
        <f t="shared" si="3"/>
        <v>0</v>
      </c>
      <c r="O27" s="36">
        <f t="shared" si="3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2">
    <mergeCell ref="A5:N6"/>
    <mergeCell ref="A8:N8"/>
    <mergeCell ref="B10:N10"/>
    <mergeCell ref="C19:O19"/>
    <mergeCell ref="A26:B26"/>
    <mergeCell ref="A9:O9"/>
    <mergeCell ref="A23:B23"/>
    <mergeCell ref="A21:A22"/>
    <mergeCell ref="A24:A25"/>
    <mergeCell ref="A19:A20"/>
    <mergeCell ref="A18:O18"/>
    <mergeCell ref="A17:O17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4"/>
  <sheetViews>
    <sheetView topLeftCell="B13" zoomScaleNormal="100" workbookViewId="0">
      <selection activeCell="G33" sqref="G33:G34"/>
    </sheetView>
  </sheetViews>
  <sheetFormatPr baseColWidth="10" defaultColWidth="12.625" defaultRowHeight="15" customHeight="1" x14ac:dyDescent="0.2"/>
  <cols>
    <col min="1" max="1" width="14.5" bestFit="1" customWidth="1"/>
    <col min="2" max="3" width="7.25" bestFit="1" customWidth="1"/>
    <col min="4" max="14" width="6.375" bestFit="1" customWidth="1"/>
    <col min="15" max="19" width="9.375" customWidth="1"/>
    <col min="20" max="37" width="9.375" style="65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31" t="s">
        <v>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1" t="s">
        <v>3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31" t="s">
        <v>6</v>
      </c>
      <c r="B11" s="32" t="s">
        <v>9</v>
      </c>
      <c r="C11" s="32" t="s">
        <v>10</v>
      </c>
      <c r="D11" s="32" t="s">
        <v>11</v>
      </c>
      <c r="E11" s="32" t="s">
        <v>12</v>
      </c>
      <c r="F11" s="32" t="s">
        <v>13</v>
      </c>
      <c r="G11" s="32" t="s">
        <v>14</v>
      </c>
      <c r="H11" s="32" t="s">
        <v>15</v>
      </c>
      <c r="I11" s="32" t="s">
        <v>16</v>
      </c>
      <c r="J11" s="32" t="s">
        <v>17</v>
      </c>
      <c r="K11" s="32" t="s">
        <v>18</v>
      </c>
      <c r="L11" s="32" t="s">
        <v>19</v>
      </c>
      <c r="M11" s="32" t="s">
        <v>20</v>
      </c>
      <c r="N11" s="3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thickBot="1" x14ac:dyDescent="0.3">
      <c r="A12" s="144" t="s">
        <v>21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thickBot="1" x14ac:dyDescent="0.3">
      <c r="A13" s="34" t="s">
        <v>22</v>
      </c>
      <c r="B13" s="29">
        <v>40174</v>
      </c>
      <c r="C13" s="29">
        <v>40038</v>
      </c>
      <c r="D13" s="101">
        <v>39814</v>
      </c>
      <c r="E13" s="29">
        <v>39558</v>
      </c>
      <c r="F13" s="29">
        <v>39361</v>
      </c>
      <c r="G13" s="29">
        <v>39144</v>
      </c>
      <c r="H13" s="29"/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34" t="s">
        <v>23</v>
      </c>
      <c r="B14" s="29">
        <v>28445</v>
      </c>
      <c r="C14" s="29">
        <v>28404</v>
      </c>
      <c r="D14" s="102">
        <v>28348</v>
      </c>
      <c r="E14" s="29">
        <v>28255</v>
      </c>
      <c r="F14" s="29">
        <v>28210</v>
      </c>
      <c r="G14" s="29">
        <v>28142</v>
      </c>
      <c r="H14" s="29"/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37" t="s">
        <v>161</v>
      </c>
      <c r="B15" s="55">
        <f t="shared" ref="B15:M15" si="0">SUM(B13:B14)</f>
        <v>68619</v>
      </c>
      <c r="C15" s="55">
        <f t="shared" si="0"/>
        <v>68442</v>
      </c>
      <c r="D15" s="55">
        <f t="shared" si="0"/>
        <v>68162</v>
      </c>
      <c r="E15" s="55">
        <f t="shared" si="0"/>
        <v>67813</v>
      </c>
      <c r="F15" s="55">
        <f t="shared" si="0"/>
        <v>67571</v>
      </c>
      <c r="G15" s="55">
        <f t="shared" si="0"/>
        <v>67286</v>
      </c>
      <c r="H15" s="55">
        <f t="shared" si="0"/>
        <v>0</v>
      </c>
      <c r="I15" s="55">
        <f t="shared" si="0"/>
        <v>0</v>
      </c>
      <c r="J15" s="55">
        <f t="shared" si="0"/>
        <v>0</v>
      </c>
      <c r="K15" s="55">
        <f t="shared" si="0"/>
        <v>0</v>
      </c>
      <c r="L15" s="55">
        <f t="shared" si="0"/>
        <v>0</v>
      </c>
      <c r="M15" s="55">
        <f t="shared" si="0"/>
        <v>0</v>
      </c>
      <c r="N15" s="55">
        <f t="shared" ref="N15" si="1">SUM(N13:N14)</f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thickBot="1" x14ac:dyDescent="0.3">
      <c r="A16" s="146" t="s">
        <v>24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.75" thickBot="1" x14ac:dyDescent="0.3">
      <c r="A17" s="34" t="s">
        <v>22</v>
      </c>
      <c r="B17" s="29">
        <v>2099</v>
      </c>
      <c r="C17" s="29">
        <v>2086</v>
      </c>
      <c r="D17" s="101">
        <v>2078</v>
      </c>
      <c r="E17" s="29">
        <v>2065</v>
      </c>
      <c r="F17" s="29">
        <v>2055</v>
      </c>
      <c r="G17" s="29">
        <v>2044</v>
      </c>
      <c r="H17" s="29"/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34" t="s">
        <v>23</v>
      </c>
      <c r="B18" s="29">
        <v>4327</v>
      </c>
      <c r="C18" s="29">
        <v>4326</v>
      </c>
      <c r="D18" s="102">
        <v>4317</v>
      </c>
      <c r="E18" s="29">
        <v>4294</v>
      </c>
      <c r="F18" s="29">
        <v>4285</v>
      </c>
      <c r="G18" s="29">
        <v>4277</v>
      </c>
      <c r="H18" s="29"/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37" t="s">
        <v>161</v>
      </c>
      <c r="B19" s="55">
        <f t="shared" ref="B19:M19" si="2">SUM(B17:B18)</f>
        <v>6426</v>
      </c>
      <c r="C19" s="55">
        <f t="shared" si="2"/>
        <v>6412</v>
      </c>
      <c r="D19" s="55">
        <f>SUM(D17:D18)</f>
        <v>6395</v>
      </c>
      <c r="E19" s="55">
        <f t="shared" si="2"/>
        <v>6359</v>
      </c>
      <c r="F19" s="55">
        <f t="shared" si="2"/>
        <v>6340</v>
      </c>
      <c r="G19" s="55">
        <f t="shared" si="2"/>
        <v>6321</v>
      </c>
      <c r="H19" s="55">
        <f t="shared" si="2"/>
        <v>0</v>
      </c>
      <c r="I19" s="55">
        <f t="shared" si="2"/>
        <v>0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ref="N19" si="3">SUM(N17:N18)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35" t="s">
        <v>25</v>
      </c>
      <c r="B20" s="36">
        <f t="shared" ref="B20:N20" si="4">SUM(B13+B14+B17+B18)</f>
        <v>75045</v>
      </c>
      <c r="C20" s="36">
        <f t="shared" si="4"/>
        <v>74854</v>
      </c>
      <c r="D20" s="36">
        <f>SUM(D13+D14+D17+D18)</f>
        <v>74557</v>
      </c>
      <c r="E20" s="36">
        <f t="shared" si="4"/>
        <v>74172</v>
      </c>
      <c r="F20" s="36">
        <f t="shared" si="4"/>
        <v>73911</v>
      </c>
      <c r="G20" s="36">
        <f t="shared" si="4"/>
        <v>73607</v>
      </c>
      <c r="H20" s="36">
        <f t="shared" si="4"/>
        <v>0</v>
      </c>
      <c r="I20" s="36">
        <f t="shared" si="4"/>
        <v>0</v>
      </c>
      <c r="J20" s="36">
        <f t="shared" si="4"/>
        <v>0</v>
      </c>
      <c r="K20" s="36">
        <f t="shared" si="4"/>
        <v>0</v>
      </c>
      <c r="L20" s="36">
        <f t="shared" si="4"/>
        <v>0</v>
      </c>
      <c r="M20" s="36">
        <f t="shared" si="4"/>
        <v>0</v>
      </c>
      <c r="N20" s="36">
        <f t="shared" si="4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"/>
      <c r="P21" s="1"/>
      <c r="Q21" s="1"/>
      <c r="R21" s="3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5">
      <c r="A24" s="131" t="s">
        <v>29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4.5" customHeight="1" x14ac:dyDescent="0.25">
      <c r="A25" s="138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A26" s="31" t="s">
        <v>3</v>
      </c>
      <c r="B26" s="133">
        <v>2024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75" customHeight="1" x14ac:dyDescent="0.25">
      <c r="A27" s="31" t="s">
        <v>32</v>
      </c>
      <c r="B27" s="32" t="s">
        <v>9</v>
      </c>
      <c r="C27" s="32" t="s">
        <v>10</v>
      </c>
      <c r="D27" s="32" t="s">
        <v>11</v>
      </c>
      <c r="E27" s="32" t="s">
        <v>12</v>
      </c>
      <c r="F27" s="32" t="s">
        <v>13</v>
      </c>
      <c r="G27" s="32" t="s">
        <v>14</v>
      </c>
      <c r="H27" s="32" t="s">
        <v>15</v>
      </c>
      <c r="I27" s="32" t="s">
        <v>16</v>
      </c>
      <c r="J27" s="32" t="s">
        <v>17</v>
      </c>
      <c r="K27" s="32" t="s">
        <v>18</v>
      </c>
      <c r="L27" s="32" t="s">
        <v>19</v>
      </c>
      <c r="M27" s="32" t="s">
        <v>20</v>
      </c>
      <c r="N27" s="32" t="s">
        <v>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thickBot="1" x14ac:dyDescent="0.3">
      <c r="A28" s="89" t="s">
        <v>21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75" customHeight="1" thickBot="1" x14ac:dyDescent="0.3">
      <c r="A29" s="34" t="s">
        <v>34</v>
      </c>
      <c r="B29" s="29">
        <v>46092</v>
      </c>
      <c r="C29" s="29">
        <v>46006</v>
      </c>
      <c r="D29" s="101">
        <v>45876</v>
      </c>
      <c r="E29" s="29">
        <v>45703</v>
      </c>
      <c r="F29" s="29">
        <v>45594</v>
      </c>
      <c r="G29" s="29">
        <v>45469</v>
      </c>
      <c r="H29" s="29"/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A30" s="34" t="s">
        <v>35</v>
      </c>
      <c r="B30" s="29">
        <v>22527</v>
      </c>
      <c r="C30" s="29">
        <v>22436</v>
      </c>
      <c r="D30" s="102">
        <v>22286</v>
      </c>
      <c r="E30" s="29">
        <v>22110</v>
      </c>
      <c r="F30" s="29">
        <v>21977</v>
      </c>
      <c r="G30" s="29">
        <v>21817</v>
      </c>
      <c r="H30" s="29"/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37" t="s">
        <v>161</v>
      </c>
      <c r="B31" s="55">
        <f t="shared" ref="B31:M31" si="5">SUM(B29:B30)</f>
        <v>68619</v>
      </c>
      <c r="C31" s="55">
        <f t="shared" si="5"/>
        <v>68442</v>
      </c>
      <c r="D31" s="55">
        <f>SUM(D29:D30)</f>
        <v>68162</v>
      </c>
      <c r="E31" s="55">
        <f t="shared" si="5"/>
        <v>67813</v>
      </c>
      <c r="F31" s="55">
        <f t="shared" si="5"/>
        <v>67571</v>
      </c>
      <c r="G31" s="55">
        <f t="shared" si="5"/>
        <v>67286</v>
      </c>
      <c r="H31" s="55">
        <f t="shared" si="5"/>
        <v>0</v>
      </c>
      <c r="I31" s="55">
        <f t="shared" si="5"/>
        <v>0</v>
      </c>
      <c r="J31" s="55">
        <f t="shared" si="5"/>
        <v>0</v>
      </c>
      <c r="K31" s="55">
        <f t="shared" si="5"/>
        <v>0</v>
      </c>
      <c r="L31" s="55">
        <f t="shared" si="5"/>
        <v>0</v>
      </c>
      <c r="M31" s="55">
        <f t="shared" si="5"/>
        <v>0</v>
      </c>
      <c r="N31" s="55">
        <f t="shared" ref="N31" si="6">SUM(N29:N30)</f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thickBot="1" x14ac:dyDescent="0.3">
      <c r="A32" s="91" t="s">
        <v>24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thickBot="1" x14ac:dyDescent="0.3">
      <c r="A33" s="34" t="s">
        <v>34</v>
      </c>
      <c r="B33" s="29">
        <v>4329</v>
      </c>
      <c r="C33" s="29">
        <v>4326</v>
      </c>
      <c r="D33" s="101">
        <v>4317</v>
      </c>
      <c r="E33" s="29">
        <v>4292</v>
      </c>
      <c r="F33" s="29">
        <v>4283</v>
      </c>
      <c r="G33" s="29">
        <v>4273</v>
      </c>
      <c r="H33" s="29"/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34" t="s">
        <v>35</v>
      </c>
      <c r="B34" s="29">
        <v>2097</v>
      </c>
      <c r="C34" s="29">
        <v>2086</v>
      </c>
      <c r="D34" s="102">
        <v>2078</v>
      </c>
      <c r="E34" s="29">
        <v>2067</v>
      </c>
      <c r="F34" s="29">
        <v>2057</v>
      </c>
      <c r="G34" s="29">
        <v>2048</v>
      </c>
      <c r="H34" s="29"/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37" t="s">
        <v>161</v>
      </c>
      <c r="B35" s="55">
        <f t="shared" ref="B35" si="7">SUM(B33:B34)</f>
        <v>6426</v>
      </c>
      <c r="C35" s="55">
        <f t="shared" ref="C35" si="8">SUM(C33:C34)</f>
        <v>6412</v>
      </c>
      <c r="D35" s="55">
        <f t="shared" ref="D35" si="9">SUM(D33:D34)</f>
        <v>6395</v>
      </c>
      <c r="E35" s="55">
        <f t="shared" ref="E35" si="10">SUM(E33:E34)</f>
        <v>6359</v>
      </c>
      <c r="F35" s="55">
        <f t="shared" ref="F35" si="11">SUM(F33:F34)</f>
        <v>6340</v>
      </c>
      <c r="G35" s="55">
        <f t="shared" ref="G35" si="12">SUM(G33:G34)</f>
        <v>6321</v>
      </c>
      <c r="H35" s="55">
        <f t="shared" ref="H35" si="13">SUM(H33:H34)</f>
        <v>0</v>
      </c>
      <c r="I35" s="55">
        <f t="shared" ref="I35" si="14">SUM(I33:I34)</f>
        <v>0</v>
      </c>
      <c r="J35" s="55">
        <f t="shared" ref="J35" si="15">SUM(J33:J34)</f>
        <v>0</v>
      </c>
      <c r="K35" s="55">
        <f t="shared" ref="K35" si="16">SUM(K33:K34)</f>
        <v>0</v>
      </c>
      <c r="L35" s="55">
        <f t="shared" ref="L35" si="17">SUM(L33:L34)</f>
        <v>0</v>
      </c>
      <c r="M35" s="55">
        <f t="shared" ref="M35:N35" si="18">SUM(M33:M34)</f>
        <v>0</v>
      </c>
      <c r="N35" s="55">
        <f t="shared" si="18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35" t="s">
        <v>25</v>
      </c>
      <c r="B36" s="36">
        <f t="shared" ref="B36:N36" si="19">SUM(B29+B30+B33+B34)</f>
        <v>75045</v>
      </c>
      <c r="C36" s="36">
        <f t="shared" si="19"/>
        <v>74854</v>
      </c>
      <c r="D36" s="36">
        <f>SUM(D29+D30+D33+D34)</f>
        <v>74557</v>
      </c>
      <c r="E36" s="36">
        <f t="shared" si="19"/>
        <v>74172</v>
      </c>
      <c r="F36" s="36">
        <f t="shared" si="19"/>
        <v>73911</v>
      </c>
      <c r="G36" s="36">
        <f t="shared" si="19"/>
        <v>73607</v>
      </c>
      <c r="H36" s="36">
        <f t="shared" si="19"/>
        <v>0</v>
      </c>
      <c r="I36" s="36">
        <f t="shared" si="19"/>
        <v>0</v>
      </c>
      <c r="J36" s="36">
        <f t="shared" si="19"/>
        <v>0</v>
      </c>
      <c r="K36" s="36">
        <f t="shared" si="19"/>
        <v>0</v>
      </c>
      <c r="L36" s="36">
        <f t="shared" si="19"/>
        <v>0</v>
      </c>
      <c r="M36" s="36">
        <f t="shared" si="19"/>
        <v>0</v>
      </c>
      <c r="N36" s="36">
        <f t="shared" si="1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9">
    <mergeCell ref="B26:N26"/>
    <mergeCell ref="A5:N6"/>
    <mergeCell ref="A8:N8"/>
    <mergeCell ref="A9:N9"/>
    <mergeCell ref="A25:N25"/>
    <mergeCell ref="B10:N10"/>
    <mergeCell ref="A24:N24"/>
    <mergeCell ref="A12:N12"/>
    <mergeCell ref="A16:N1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topLeftCell="A12" zoomScale="115" zoomScaleNormal="115" workbookViewId="0">
      <selection activeCell="G82" sqref="G82:G88"/>
    </sheetView>
  </sheetViews>
  <sheetFormatPr baseColWidth="10" defaultColWidth="12.625" defaultRowHeight="15" customHeight="1" x14ac:dyDescent="0.2"/>
  <cols>
    <col min="1" max="1" width="27.375" customWidth="1"/>
    <col min="2" max="3" width="6.625" customWidth="1"/>
    <col min="4" max="13" width="6.625" bestFit="1" customWidth="1"/>
    <col min="14" max="14" width="6.625" style="74" customWidth="1"/>
    <col min="15" max="19" width="12.625" style="75"/>
    <col min="20" max="23" width="12.625" style="74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0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0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0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0"/>
    </row>
    <row r="5" spans="1:23" ht="15" customHeight="1" x14ac:dyDescent="0.2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</row>
    <row r="6" spans="1:23" ht="14.25" x14ac:dyDescent="0.2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0"/>
    </row>
    <row r="8" spans="1:23" x14ac:dyDescent="0.25">
      <c r="A8" s="153" t="s">
        <v>37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</row>
    <row r="9" spans="1:23" s="78" customFormat="1" ht="4.5" customHeight="1" x14ac:dyDescent="0.25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5"/>
      <c r="P9" s="75"/>
      <c r="Q9" s="75"/>
      <c r="R9" s="75"/>
      <c r="S9" s="75"/>
      <c r="T9" s="75"/>
      <c r="U9" s="75"/>
      <c r="V9" s="75"/>
      <c r="W9" s="75"/>
    </row>
    <row r="10" spans="1:23" x14ac:dyDescent="0.2">
      <c r="A10" s="2" t="s">
        <v>3</v>
      </c>
      <c r="B10" s="150">
        <v>2024</v>
      </c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2"/>
    </row>
    <row r="11" spans="1:23" x14ac:dyDescent="0.2">
      <c r="A11" s="2" t="s">
        <v>6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69" t="s">
        <v>7</v>
      </c>
    </row>
    <row r="12" spans="1:23" ht="15.75" thickBot="1" x14ac:dyDescent="0.25">
      <c r="A12" s="157" t="s">
        <v>21</v>
      </c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</row>
    <row r="13" spans="1:23" ht="15.75" thickBot="1" x14ac:dyDescent="0.3">
      <c r="A13" s="38" t="s">
        <v>38</v>
      </c>
      <c r="B13" s="29">
        <v>1</v>
      </c>
      <c r="C13" s="29">
        <v>1</v>
      </c>
      <c r="D13" s="103">
        <v>1</v>
      </c>
      <c r="E13" s="29">
        <v>1</v>
      </c>
      <c r="F13" s="29">
        <v>1</v>
      </c>
      <c r="G13" s="29">
        <v>1</v>
      </c>
      <c r="H13" s="29"/>
      <c r="I13" s="29"/>
      <c r="J13" s="29"/>
      <c r="K13" s="29"/>
      <c r="L13" s="29"/>
      <c r="M13" s="29"/>
      <c r="N13" s="29"/>
    </row>
    <row r="14" spans="1:23" ht="14.25" customHeight="1" thickBot="1" x14ac:dyDescent="0.3">
      <c r="A14" s="38" t="s">
        <v>39</v>
      </c>
      <c r="B14" s="29">
        <v>1097</v>
      </c>
      <c r="C14" s="29">
        <v>1096</v>
      </c>
      <c r="D14" s="104">
        <v>1091</v>
      </c>
      <c r="E14" s="29">
        <v>1083</v>
      </c>
      <c r="F14" s="29">
        <v>1077</v>
      </c>
      <c r="G14" s="29">
        <v>1072</v>
      </c>
      <c r="H14" s="29"/>
      <c r="I14" s="29"/>
      <c r="J14" s="29"/>
      <c r="K14" s="29"/>
      <c r="L14" s="29"/>
      <c r="M14" s="29"/>
      <c r="N14" s="29"/>
    </row>
    <row r="15" spans="1:23" ht="14.25" customHeight="1" thickBot="1" x14ac:dyDescent="0.3">
      <c r="A15" s="38" t="s">
        <v>40</v>
      </c>
      <c r="B15" s="29">
        <v>0</v>
      </c>
      <c r="C15" s="29">
        <v>0</v>
      </c>
      <c r="D15" s="103">
        <v>0</v>
      </c>
      <c r="E15" s="29">
        <v>0</v>
      </c>
      <c r="F15" s="29">
        <v>0</v>
      </c>
      <c r="G15" s="29">
        <v>0</v>
      </c>
      <c r="H15" s="29"/>
      <c r="I15" s="29"/>
      <c r="J15" s="29"/>
      <c r="K15" s="29"/>
      <c r="L15" s="29"/>
      <c r="M15" s="29"/>
      <c r="N15" s="29"/>
    </row>
    <row r="16" spans="1:23" ht="14.25" customHeight="1" thickBot="1" x14ac:dyDescent="0.3">
      <c r="A16" s="38" t="s">
        <v>41</v>
      </c>
      <c r="B16" s="29">
        <v>121</v>
      </c>
      <c r="C16" s="29">
        <v>126</v>
      </c>
      <c r="D16" s="103">
        <v>124</v>
      </c>
      <c r="E16" s="29">
        <v>123</v>
      </c>
      <c r="F16" s="29">
        <v>123</v>
      </c>
      <c r="G16" s="29">
        <v>124</v>
      </c>
      <c r="H16" s="29"/>
      <c r="I16" s="29"/>
      <c r="J16" s="29"/>
      <c r="K16" s="29"/>
      <c r="L16" s="29"/>
      <c r="M16" s="29"/>
      <c r="N16" s="29"/>
    </row>
    <row r="17" spans="1:14" ht="14.25" customHeight="1" thickBot="1" x14ac:dyDescent="0.3">
      <c r="A17" s="38" t="s">
        <v>42</v>
      </c>
      <c r="B17" s="29">
        <v>335</v>
      </c>
      <c r="C17" s="29">
        <v>336</v>
      </c>
      <c r="D17" s="103">
        <v>338</v>
      </c>
      <c r="E17" s="29">
        <v>339</v>
      </c>
      <c r="F17" s="29">
        <v>339</v>
      </c>
      <c r="G17" s="29">
        <v>339</v>
      </c>
      <c r="H17" s="29"/>
      <c r="I17" s="29"/>
      <c r="J17" s="29"/>
      <c r="K17" s="29"/>
      <c r="L17" s="29"/>
      <c r="M17" s="29"/>
      <c r="N17" s="29"/>
    </row>
    <row r="18" spans="1:14" ht="14.25" customHeight="1" thickBot="1" x14ac:dyDescent="0.3">
      <c r="A18" s="38" t="s">
        <v>43</v>
      </c>
      <c r="B18" s="29">
        <v>3</v>
      </c>
      <c r="C18" s="29">
        <v>3</v>
      </c>
      <c r="D18" s="103">
        <v>3</v>
      </c>
      <c r="E18" s="29">
        <v>3</v>
      </c>
      <c r="F18" s="29">
        <v>3</v>
      </c>
      <c r="G18" s="29">
        <v>3</v>
      </c>
      <c r="H18" s="29"/>
      <c r="I18" s="29"/>
      <c r="J18" s="29"/>
      <c r="K18" s="29"/>
      <c r="L18" s="29"/>
      <c r="M18" s="29"/>
      <c r="N18" s="29"/>
    </row>
    <row r="19" spans="1:14" ht="14.25" customHeight="1" thickBot="1" x14ac:dyDescent="0.3">
      <c r="A19" s="38" t="s">
        <v>44</v>
      </c>
      <c r="B19" s="29">
        <v>39077</v>
      </c>
      <c r="C19" s="29">
        <v>38942</v>
      </c>
      <c r="D19" s="104">
        <v>38723</v>
      </c>
      <c r="E19" s="29">
        <v>38475</v>
      </c>
      <c r="F19" s="29">
        <v>38284</v>
      </c>
      <c r="G19" s="29">
        <v>38072</v>
      </c>
      <c r="H19" s="29"/>
      <c r="I19" s="29"/>
      <c r="J19" s="29"/>
      <c r="K19" s="29"/>
      <c r="L19" s="29"/>
      <c r="M19" s="29"/>
      <c r="N19" s="29"/>
    </row>
    <row r="20" spans="1:14" x14ac:dyDescent="0.25">
      <c r="A20" s="38" t="s">
        <v>45</v>
      </c>
      <c r="B20" s="29">
        <v>27985</v>
      </c>
      <c r="C20" s="29">
        <v>27938</v>
      </c>
      <c r="D20" s="104">
        <v>27882</v>
      </c>
      <c r="E20" s="29">
        <v>27789</v>
      </c>
      <c r="F20" s="29">
        <v>27744</v>
      </c>
      <c r="G20" s="29">
        <v>27675</v>
      </c>
      <c r="H20" s="29"/>
      <c r="I20" s="29"/>
      <c r="J20" s="29"/>
      <c r="K20" s="29"/>
      <c r="L20" s="29"/>
      <c r="M20" s="29"/>
      <c r="N20" s="29"/>
    </row>
    <row r="21" spans="1:14" x14ac:dyDescent="0.25">
      <c r="A21" s="39" t="s">
        <v>161</v>
      </c>
      <c r="B21" s="53">
        <f t="shared" ref="B21:M21" si="0">SUM(B13:B20)</f>
        <v>68619</v>
      </c>
      <c r="C21" s="53">
        <f t="shared" si="0"/>
        <v>68442</v>
      </c>
      <c r="D21" s="53">
        <f t="shared" si="0"/>
        <v>68162</v>
      </c>
      <c r="E21" s="53">
        <f t="shared" si="0"/>
        <v>67813</v>
      </c>
      <c r="F21" s="53">
        <f t="shared" si="0"/>
        <v>67571</v>
      </c>
      <c r="G21" s="53">
        <f t="shared" si="0"/>
        <v>67286</v>
      </c>
      <c r="H21" s="53">
        <f t="shared" si="0"/>
        <v>0</v>
      </c>
      <c r="I21" s="53">
        <f t="shared" si="0"/>
        <v>0</v>
      </c>
      <c r="J21" s="53">
        <f t="shared" si="0"/>
        <v>0</v>
      </c>
      <c r="K21" s="53">
        <f t="shared" si="0"/>
        <v>0</v>
      </c>
      <c r="L21" s="53">
        <f t="shared" si="0"/>
        <v>0</v>
      </c>
      <c r="M21" s="53">
        <f t="shared" si="0"/>
        <v>0</v>
      </c>
      <c r="N21" s="71">
        <f t="shared" ref="N21" si="1">SUM(N13:N20)</f>
        <v>0</v>
      </c>
    </row>
    <row r="22" spans="1:14" ht="15.75" customHeight="1" thickBot="1" x14ac:dyDescent="0.25">
      <c r="A22" s="148" t="s">
        <v>24</v>
      </c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</row>
    <row r="23" spans="1:14" ht="15.75" customHeight="1" thickBot="1" x14ac:dyDescent="0.3">
      <c r="A23" s="38" t="s">
        <v>46</v>
      </c>
      <c r="B23" s="29">
        <v>1982</v>
      </c>
      <c r="C23" s="29">
        <v>1970</v>
      </c>
      <c r="D23" s="104">
        <v>1962</v>
      </c>
      <c r="E23" s="29">
        <v>1950</v>
      </c>
      <c r="F23" s="29">
        <v>1940</v>
      </c>
      <c r="G23" s="29">
        <v>1929</v>
      </c>
      <c r="H23" s="29"/>
      <c r="I23" s="29"/>
      <c r="J23" s="29"/>
      <c r="K23" s="29"/>
      <c r="L23" s="29"/>
      <c r="M23" s="29"/>
      <c r="N23" s="29"/>
    </row>
    <row r="24" spans="1:14" ht="15.75" customHeight="1" thickBot="1" x14ac:dyDescent="0.3">
      <c r="A24" s="38" t="s">
        <v>47</v>
      </c>
      <c r="B24" s="29">
        <v>117</v>
      </c>
      <c r="C24" s="29">
        <v>116</v>
      </c>
      <c r="D24" s="103">
        <v>116</v>
      </c>
      <c r="E24" s="29">
        <v>115</v>
      </c>
      <c r="F24" s="29">
        <v>115</v>
      </c>
      <c r="G24" s="29">
        <v>115</v>
      </c>
      <c r="H24" s="29"/>
      <c r="I24" s="29"/>
      <c r="J24" s="29"/>
      <c r="K24" s="29"/>
      <c r="L24" s="29"/>
      <c r="M24" s="29"/>
      <c r="N24" s="29"/>
    </row>
    <row r="25" spans="1:14" ht="15.75" customHeight="1" thickBot="1" x14ac:dyDescent="0.3">
      <c r="A25" s="38" t="s">
        <v>40</v>
      </c>
      <c r="B25" s="29">
        <v>0</v>
      </c>
      <c r="C25" s="29">
        <v>0</v>
      </c>
      <c r="D25" s="103">
        <v>0</v>
      </c>
      <c r="E25" s="29">
        <v>0</v>
      </c>
      <c r="F25" s="29">
        <v>0</v>
      </c>
      <c r="G25" s="29">
        <v>0</v>
      </c>
      <c r="H25" s="29"/>
      <c r="I25" s="29"/>
      <c r="J25" s="29"/>
      <c r="K25" s="29"/>
      <c r="L25" s="29"/>
      <c r="M25" s="29"/>
      <c r="N25" s="29"/>
    </row>
    <row r="26" spans="1:14" ht="15.75" customHeight="1" thickBot="1" x14ac:dyDescent="0.3">
      <c r="A26" s="38" t="s">
        <v>41</v>
      </c>
      <c r="B26" s="29">
        <v>21</v>
      </c>
      <c r="C26" s="29">
        <v>22</v>
      </c>
      <c r="D26" s="103">
        <v>22</v>
      </c>
      <c r="E26" s="29">
        <v>23</v>
      </c>
      <c r="F26" s="29">
        <v>23</v>
      </c>
      <c r="G26" s="29">
        <v>23</v>
      </c>
      <c r="H26" s="29"/>
      <c r="I26" s="29"/>
      <c r="J26" s="29"/>
      <c r="K26" s="29"/>
      <c r="L26" s="29"/>
      <c r="M26" s="29"/>
      <c r="N26" s="29"/>
    </row>
    <row r="27" spans="1:14" ht="15.75" customHeight="1" thickBot="1" x14ac:dyDescent="0.3">
      <c r="A27" s="38" t="s">
        <v>42</v>
      </c>
      <c r="B27" s="29">
        <v>79</v>
      </c>
      <c r="C27" s="29">
        <v>79</v>
      </c>
      <c r="D27" s="103">
        <v>79</v>
      </c>
      <c r="E27" s="29">
        <v>78</v>
      </c>
      <c r="F27" s="29">
        <v>78</v>
      </c>
      <c r="G27" s="29">
        <v>78</v>
      </c>
      <c r="H27" s="29"/>
      <c r="I27" s="29"/>
      <c r="J27" s="29"/>
      <c r="K27" s="29"/>
      <c r="L27" s="29"/>
      <c r="M27" s="29"/>
      <c r="N27" s="29"/>
    </row>
    <row r="28" spans="1:14" ht="15.75" customHeight="1" thickBot="1" x14ac:dyDescent="0.3">
      <c r="A28" s="38" t="s">
        <v>43</v>
      </c>
      <c r="B28" s="29">
        <v>1</v>
      </c>
      <c r="C28" s="29">
        <v>1</v>
      </c>
      <c r="D28" s="103">
        <v>1</v>
      </c>
      <c r="E28" s="29">
        <v>1</v>
      </c>
      <c r="F28" s="29">
        <v>1</v>
      </c>
      <c r="G28" s="29">
        <v>1</v>
      </c>
      <c r="H28" s="29"/>
      <c r="I28" s="29"/>
      <c r="J28" s="29"/>
      <c r="K28" s="29"/>
      <c r="L28" s="29"/>
      <c r="M28" s="29"/>
      <c r="N28" s="29"/>
    </row>
    <row r="29" spans="1:14" ht="15.75" customHeight="1" x14ac:dyDescent="0.25">
      <c r="A29" s="38" t="s">
        <v>45</v>
      </c>
      <c r="B29" s="29">
        <v>4226</v>
      </c>
      <c r="C29" s="29">
        <v>4224</v>
      </c>
      <c r="D29" s="104">
        <v>4215</v>
      </c>
      <c r="E29" s="29">
        <v>4192</v>
      </c>
      <c r="F29" s="29">
        <v>4183</v>
      </c>
      <c r="G29" s="29">
        <v>4175</v>
      </c>
      <c r="H29" s="29"/>
      <c r="I29" s="29"/>
      <c r="J29" s="29"/>
      <c r="K29" s="29"/>
      <c r="L29" s="29"/>
      <c r="M29" s="29"/>
      <c r="N29" s="29"/>
    </row>
    <row r="30" spans="1:14" ht="15.75" customHeight="1" x14ac:dyDescent="0.25">
      <c r="A30" s="39" t="s">
        <v>161</v>
      </c>
      <c r="B30" s="53">
        <f t="shared" ref="B30:M30" si="2">SUM(B23:B29)</f>
        <v>6426</v>
      </c>
      <c r="C30" s="53">
        <f t="shared" si="2"/>
        <v>6412</v>
      </c>
      <c r="D30" s="53">
        <f t="shared" si="2"/>
        <v>6395</v>
      </c>
      <c r="E30" s="53">
        <f t="shared" si="2"/>
        <v>6359</v>
      </c>
      <c r="F30" s="53">
        <f t="shared" si="2"/>
        <v>6340</v>
      </c>
      <c r="G30" s="53">
        <f t="shared" si="2"/>
        <v>6321</v>
      </c>
      <c r="H30" s="53">
        <f t="shared" si="2"/>
        <v>0</v>
      </c>
      <c r="I30" s="53">
        <f t="shared" si="2"/>
        <v>0</v>
      </c>
      <c r="J30" s="53">
        <f t="shared" si="2"/>
        <v>0</v>
      </c>
      <c r="K30" s="53">
        <f t="shared" si="2"/>
        <v>0</v>
      </c>
      <c r="L30" s="53">
        <f t="shared" si="2"/>
        <v>0</v>
      </c>
      <c r="M30" s="53">
        <f t="shared" si="2"/>
        <v>0</v>
      </c>
      <c r="N30" s="71">
        <f t="shared" ref="N30" si="3">SUM(N23:N29)</f>
        <v>0</v>
      </c>
    </row>
    <row r="31" spans="1:14" ht="15.75" customHeight="1" x14ac:dyDescent="0.25">
      <c r="A31" s="7" t="s">
        <v>25</v>
      </c>
      <c r="B31" s="20">
        <f t="shared" ref="B31:N31" si="4">B30+B21</f>
        <v>75045</v>
      </c>
      <c r="C31" s="20">
        <f t="shared" si="4"/>
        <v>74854</v>
      </c>
      <c r="D31" s="20">
        <f t="shared" si="4"/>
        <v>74557</v>
      </c>
      <c r="E31" s="20">
        <f t="shared" si="4"/>
        <v>74172</v>
      </c>
      <c r="F31" s="20">
        <f t="shared" si="4"/>
        <v>73911</v>
      </c>
      <c r="G31" s="20">
        <f t="shared" si="4"/>
        <v>73607</v>
      </c>
      <c r="H31" s="20">
        <f t="shared" si="4"/>
        <v>0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0</v>
      </c>
      <c r="M31" s="20">
        <f t="shared" si="4"/>
        <v>0</v>
      </c>
      <c r="N31" s="72">
        <f t="shared" si="4"/>
        <v>0</v>
      </c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0"/>
    </row>
    <row r="33" spans="1:1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0"/>
    </row>
    <row r="34" spans="1:14" ht="15.75" customHeight="1" x14ac:dyDescent="0.25">
      <c r="A34" s="153" t="s">
        <v>57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</row>
    <row r="35" spans="1:14" ht="4.5" customHeight="1" x14ac:dyDescent="0.25">
      <c r="A35" s="68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</row>
    <row r="36" spans="1:14" ht="15.75" customHeight="1" x14ac:dyDescent="0.2">
      <c r="A36" s="155" t="s">
        <v>59</v>
      </c>
      <c r="B36" s="150">
        <v>2024</v>
      </c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2"/>
    </row>
    <row r="37" spans="1:14" ht="15.75" customHeight="1" x14ac:dyDescent="0.2">
      <c r="A37" s="156"/>
      <c r="B37" s="4" t="s">
        <v>9</v>
      </c>
      <c r="C37" s="4" t="s">
        <v>10</v>
      </c>
      <c r="D37" s="4" t="s">
        <v>11</v>
      </c>
      <c r="E37" s="4" t="s">
        <v>12</v>
      </c>
      <c r="F37" s="4" t="s">
        <v>13</v>
      </c>
      <c r="G37" s="4" t="s">
        <v>14</v>
      </c>
      <c r="H37" s="4" t="s">
        <v>15</v>
      </c>
      <c r="I37" s="4" t="s">
        <v>16</v>
      </c>
      <c r="J37" s="4" t="s">
        <v>17</v>
      </c>
      <c r="K37" s="4" t="s">
        <v>18</v>
      </c>
      <c r="L37" s="4" t="s">
        <v>19</v>
      </c>
      <c r="M37" s="4" t="s">
        <v>20</v>
      </c>
      <c r="N37" s="69" t="s">
        <v>7</v>
      </c>
    </row>
    <row r="38" spans="1:14" ht="15.75" customHeight="1" thickBot="1" x14ac:dyDescent="0.25">
      <c r="A38" s="157" t="s">
        <v>62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</row>
    <row r="39" spans="1:14" ht="15.75" customHeight="1" thickBot="1" x14ac:dyDescent="0.3">
      <c r="A39" s="38" t="s">
        <v>38</v>
      </c>
      <c r="B39" s="29">
        <v>89</v>
      </c>
      <c r="C39" s="29">
        <v>89</v>
      </c>
      <c r="D39" s="103">
        <v>89</v>
      </c>
      <c r="E39" s="29">
        <v>89</v>
      </c>
      <c r="F39" s="29">
        <v>89</v>
      </c>
      <c r="G39" s="29">
        <v>89</v>
      </c>
      <c r="H39" s="29"/>
      <c r="I39" s="29"/>
      <c r="J39" s="29"/>
      <c r="K39" s="29"/>
      <c r="L39" s="29"/>
      <c r="M39" s="29"/>
      <c r="N39" s="29"/>
    </row>
    <row r="40" spans="1:14" ht="15.75" customHeight="1" thickBot="1" x14ac:dyDescent="0.3">
      <c r="A40" s="38" t="s">
        <v>39</v>
      </c>
      <c r="B40" s="29">
        <v>74</v>
      </c>
      <c r="C40" s="29">
        <v>74</v>
      </c>
      <c r="D40" s="103">
        <v>74</v>
      </c>
      <c r="E40" s="29">
        <v>74</v>
      </c>
      <c r="F40" s="29">
        <v>74</v>
      </c>
      <c r="G40" s="29">
        <v>74</v>
      </c>
      <c r="H40" s="29"/>
      <c r="I40" s="29"/>
      <c r="J40" s="29"/>
      <c r="K40" s="29"/>
      <c r="L40" s="29"/>
      <c r="M40" s="29"/>
      <c r="N40" s="29"/>
    </row>
    <row r="41" spans="1:14" ht="15.75" customHeight="1" thickBot="1" x14ac:dyDescent="0.3">
      <c r="A41" s="38" t="s">
        <v>40</v>
      </c>
      <c r="B41" s="29">
        <v>0</v>
      </c>
      <c r="C41" s="29">
        <v>0</v>
      </c>
      <c r="D41" s="103">
        <v>0</v>
      </c>
      <c r="E41" s="29">
        <v>0</v>
      </c>
      <c r="F41" s="29">
        <v>0</v>
      </c>
      <c r="G41" s="29">
        <v>0</v>
      </c>
      <c r="H41" s="29"/>
      <c r="I41" s="29"/>
      <c r="J41" s="29"/>
      <c r="K41" s="29"/>
      <c r="L41" s="29"/>
      <c r="M41" s="29"/>
      <c r="N41" s="29"/>
    </row>
    <row r="42" spans="1:14" ht="15.75" customHeight="1" thickBot="1" x14ac:dyDescent="0.3">
      <c r="A42" s="38" t="s">
        <v>41</v>
      </c>
      <c r="B42" s="29">
        <v>38</v>
      </c>
      <c r="C42" s="29">
        <v>37</v>
      </c>
      <c r="D42" s="103">
        <v>38</v>
      </c>
      <c r="E42" s="29">
        <v>38</v>
      </c>
      <c r="F42" s="29">
        <v>38</v>
      </c>
      <c r="G42" s="29">
        <v>38</v>
      </c>
      <c r="H42" s="29"/>
      <c r="I42" s="29"/>
      <c r="J42" s="29"/>
      <c r="K42" s="29"/>
      <c r="L42" s="29"/>
      <c r="M42" s="29"/>
      <c r="N42" s="29"/>
    </row>
    <row r="43" spans="1:14" ht="15.75" customHeight="1" thickBot="1" x14ac:dyDescent="0.3">
      <c r="A43" s="38" t="s">
        <v>42</v>
      </c>
      <c r="B43" s="29">
        <v>48</v>
      </c>
      <c r="C43" s="29">
        <v>48</v>
      </c>
      <c r="D43" s="103">
        <v>48</v>
      </c>
      <c r="E43" s="29">
        <v>48</v>
      </c>
      <c r="F43" s="29">
        <v>49</v>
      </c>
      <c r="G43" s="29">
        <v>49</v>
      </c>
      <c r="H43" s="29"/>
      <c r="I43" s="29"/>
      <c r="J43" s="29"/>
      <c r="K43" s="29"/>
      <c r="L43" s="29"/>
      <c r="M43" s="29"/>
      <c r="N43" s="29"/>
    </row>
    <row r="44" spans="1:14" ht="15.75" customHeight="1" thickBot="1" x14ac:dyDescent="0.3">
      <c r="A44" s="38" t="s">
        <v>43</v>
      </c>
      <c r="B44" s="29">
        <v>86</v>
      </c>
      <c r="C44" s="29">
        <v>86</v>
      </c>
      <c r="D44" s="103">
        <v>86</v>
      </c>
      <c r="E44" s="29">
        <v>86</v>
      </c>
      <c r="F44" s="29">
        <v>86</v>
      </c>
      <c r="G44" s="29">
        <v>87</v>
      </c>
      <c r="H44" s="29"/>
      <c r="I44" s="29"/>
      <c r="J44" s="29"/>
      <c r="K44" s="29"/>
      <c r="L44" s="29"/>
      <c r="M44" s="29"/>
      <c r="N44" s="29"/>
    </row>
    <row r="45" spans="1:14" ht="15.75" customHeight="1" thickBot="1" x14ac:dyDescent="0.3">
      <c r="A45" s="38" t="s">
        <v>44</v>
      </c>
      <c r="B45" s="29">
        <v>81</v>
      </c>
      <c r="C45" s="29">
        <v>81</v>
      </c>
      <c r="D45" s="103">
        <v>81</v>
      </c>
      <c r="E45" s="29">
        <v>81</v>
      </c>
      <c r="F45" s="29">
        <v>81</v>
      </c>
      <c r="G45" s="29">
        <v>81</v>
      </c>
      <c r="H45" s="29"/>
      <c r="I45" s="29"/>
      <c r="J45" s="29"/>
      <c r="K45" s="29"/>
      <c r="L45" s="29"/>
      <c r="M45" s="29"/>
      <c r="N45" s="29"/>
    </row>
    <row r="46" spans="1:14" ht="15.75" customHeight="1" thickBot="1" x14ac:dyDescent="0.3">
      <c r="A46" s="38" t="s">
        <v>45</v>
      </c>
      <c r="B46" s="29">
        <v>78</v>
      </c>
      <c r="C46" s="29">
        <v>78</v>
      </c>
      <c r="D46" s="105">
        <v>78</v>
      </c>
      <c r="E46" s="29">
        <v>78</v>
      </c>
      <c r="F46" s="29">
        <v>78</v>
      </c>
      <c r="G46" s="29">
        <v>78</v>
      </c>
      <c r="H46" s="29"/>
      <c r="I46" s="29"/>
      <c r="J46" s="29"/>
      <c r="K46" s="29"/>
      <c r="L46" s="29"/>
      <c r="M46" s="29"/>
      <c r="N46" s="29"/>
    </row>
    <row r="47" spans="1:14" ht="15.75" customHeight="1" thickBot="1" x14ac:dyDescent="0.25">
      <c r="A47" s="148" t="s">
        <v>71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</row>
    <row r="48" spans="1:14" ht="15.75" customHeight="1" thickBot="1" x14ac:dyDescent="0.3">
      <c r="A48" s="38" t="s">
        <v>38</v>
      </c>
      <c r="B48" s="29">
        <v>89</v>
      </c>
      <c r="C48" s="29">
        <v>89</v>
      </c>
      <c r="D48" s="103">
        <v>89</v>
      </c>
      <c r="E48" s="29">
        <v>89</v>
      </c>
      <c r="F48" s="29">
        <v>89</v>
      </c>
      <c r="G48" s="29">
        <v>89</v>
      </c>
      <c r="H48" s="29"/>
      <c r="I48" s="29"/>
      <c r="J48" s="29"/>
      <c r="K48" s="29"/>
      <c r="L48" s="29"/>
      <c r="M48" s="29"/>
      <c r="N48" s="29"/>
    </row>
    <row r="49" spans="1:14" ht="15.75" customHeight="1" thickBot="1" x14ac:dyDescent="0.3">
      <c r="A49" s="38" t="s">
        <v>39</v>
      </c>
      <c r="B49" s="29">
        <v>105</v>
      </c>
      <c r="C49" s="29">
        <v>105</v>
      </c>
      <c r="D49" s="103">
        <v>105</v>
      </c>
      <c r="E49" s="29">
        <v>105</v>
      </c>
      <c r="F49" s="29">
        <v>105</v>
      </c>
      <c r="G49" s="29">
        <v>105</v>
      </c>
      <c r="H49" s="29"/>
      <c r="I49" s="29"/>
      <c r="J49" s="29"/>
      <c r="K49" s="29"/>
      <c r="L49" s="29"/>
      <c r="M49" s="29"/>
      <c r="N49" s="29"/>
    </row>
    <row r="50" spans="1:14" ht="15.75" customHeight="1" thickBot="1" x14ac:dyDescent="0.3">
      <c r="A50" s="38" t="s">
        <v>40</v>
      </c>
      <c r="B50" s="29">
        <v>0</v>
      </c>
      <c r="C50" s="29">
        <v>0</v>
      </c>
      <c r="D50" s="103">
        <v>0</v>
      </c>
      <c r="E50" s="29">
        <v>0</v>
      </c>
      <c r="F50" s="29">
        <v>0</v>
      </c>
      <c r="G50" s="29">
        <v>0</v>
      </c>
      <c r="H50" s="29"/>
      <c r="I50" s="29"/>
      <c r="J50" s="29"/>
      <c r="K50" s="29"/>
      <c r="L50" s="29"/>
      <c r="M50" s="29"/>
      <c r="N50" s="29"/>
    </row>
    <row r="51" spans="1:14" ht="15.75" customHeight="1" thickBot="1" x14ac:dyDescent="0.3">
      <c r="A51" s="38" t="s">
        <v>41</v>
      </c>
      <c r="B51" s="29">
        <v>71</v>
      </c>
      <c r="C51" s="29">
        <v>71</v>
      </c>
      <c r="D51" s="103">
        <v>71</v>
      </c>
      <c r="E51" s="29">
        <v>71</v>
      </c>
      <c r="F51" s="29">
        <v>71</v>
      </c>
      <c r="G51" s="29">
        <v>71</v>
      </c>
      <c r="H51" s="29"/>
      <c r="I51" s="29"/>
      <c r="J51" s="29"/>
      <c r="K51" s="29"/>
      <c r="L51" s="29"/>
      <c r="M51" s="29"/>
      <c r="N51" s="29"/>
    </row>
    <row r="52" spans="1:14" ht="15.75" customHeight="1" thickBot="1" x14ac:dyDescent="0.3">
      <c r="A52" s="38" t="s">
        <v>42</v>
      </c>
      <c r="B52" s="29">
        <v>82</v>
      </c>
      <c r="C52" s="29">
        <v>82</v>
      </c>
      <c r="D52" s="103">
        <v>82</v>
      </c>
      <c r="E52" s="29">
        <v>82</v>
      </c>
      <c r="F52" s="29">
        <v>82</v>
      </c>
      <c r="G52" s="29">
        <v>82</v>
      </c>
      <c r="H52" s="29"/>
      <c r="I52" s="29"/>
      <c r="J52" s="29"/>
      <c r="K52" s="29"/>
      <c r="L52" s="29"/>
      <c r="M52" s="29"/>
      <c r="N52" s="29"/>
    </row>
    <row r="53" spans="1:14" ht="15.75" customHeight="1" thickBot="1" x14ac:dyDescent="0.3">
      <c r="A53" s="38" t="s">
        <v>43</v>
      </c>
      <c r="B53" s="29">
        <v>91</v>
      </c>
      <c r="C53" s="29">
        <v>91</v>
      </c>
      <c r="D53" s="103">
        <v>91</v>
      </c>
      <c r="E53" s="29">
        <v>91</v>
      </c>
      <c r="F53" s="29">
        <v>91</v>
      </c>
      <c r="G53" s="29">
        <v>92</v>
      </c>
      <c r="H53" s="29"/>
      <c r="I53" s="29"/>
      <c r="J53" s="29"/>
      <c r="K53" s="29"/>
      <c r="L53" s="29"/>
      <c r="M53" s="29"/>
      <c r="N53" s="29"/>
    </row>
    <row r="54" spans="1:14" ht="15.75" customHeight="1" thickBot="1" x14ac:dyDescent="0.3">
      <c r="A54" s="38" t="s">
        <v>44</v>
      </c>
      <c r="B54" s="29">
        <v>106</v>
      </c>
      <c r="C54" s="29">
        <v>106</v>
      </c>
      <c r="D54" s="103">
        <v>106</v>
      </c>
      <c r="E54" s="29">
        <v>106</v>
      </c>
      <c r="F54" s="29">
        <v>106</v>
      </c>
      <c r="G54" s="29">
        <v>106</v>
      </c>
      <c r="H54" s="29"/>
      <c r="I54" s="29"/>
      <c r="J54" s="29"/>
      <c r="K54" s="29"/>
      <c r="L54" s="29"/>
      <c r="M54" s="29"/>
      <c r="N54" s="29"/>
    </row>
    <row r="55" spans="1:14" ht="15.75" customHeight="1" thickBot="1" x14ac:dyDescent="0.3">
      <c r="A55" s="38" t="s">
        <v>45</v>
      </c>
      <c r="B55" s="29">
        <v>104</v>
      </c>
      <c r="C55" s="29">
        <v>104</v>
      </c>
      <c r="D55" s="105">
        <v>104</v>
      </c>
      <c r="E55" s="29">
        <v>104</v>
      </c>
      <c r="F55" s="29">
        <v>104</v>
      </c>
      <c r="G55" s="29">
        <v>104</v>
      </c>
      <c r="H55" s="29"/>
      <c r="I55" s="29"/>
      <c r="J55" s="29"/>
      <c r="K55" s="29"/>
      <c r="L55" s="29"/>
      <c r="M55" s="29"/>
      <c r="N55" s="29"/>
    </row>
    <row r="56" spans="1:14" ht="15.75" customHeight="1" thickBot="1" x14ac:dyDescent="0.25">
      <c r="A56" s="148" t="s">
        <v>81</v>
      </c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</row>
    <row r="57" spans="1:14" ht="15.75" customHeight="1" thickBot="1" x14ac:dyDescent="0.3">
      <c r="A57" s="38" t="s">
        <v>38</v>
      </c>
      <c r="B57" s="29">
        <v>89</v>
      </c>
      <c r="C57" s="29">
        <v>89</v>
      </c>
      <c r="D57" s="103">
        <v>89</v>
      </c>
      <c r="E57" s="29">
        <v>89</v>
      </c>
      <c r="F57" s="29">
        <v>89</v>
      </c>
      <c r="G57" s="29">
        <v>89</v>
      </c>
      <c r="H57" s="29"/>
      <c r="I57" s="29"/>
      <c r="J57" s="29"/>
      <c r="K57" s="29"/>
      <c r="L57" s="29"/>
      <c r="M57" s="29"/>
      <c r="N57" s="29"/>
    </row>
    <row r="58" spans="1:14" ht="15.75" customHeight="1" thickBot="1" x14ac:dyDescent="0.3">
      <c r="A58" s="38" t="s">
        <v>39</v>
      </c>
      <c r="B58" s="29">
        <v>53</v>
      </c>
      <c r="C58" s="29">
        <v>53</v>
      </c>
      <c r="D58" s="103">
        <v>53</v>
      </c>
      <c r="E58" s="29">
        <v>53</v>
      </c>
      <c r="F58" s="29">
        <v>53</v>
      </c>
      <c r="G58" s="29">
        <v>53</v>
      </c>
      <c r="H58" s="29"/>
      <c r="I58" s="29"/>
      <c r="J58" s="29"/>
      <c r="K58" s="29"/>
      <c r="L58" s="29"/>
      <c r="M58" s="29"/>
      <c r="N58" s="29"/>
    </row>
    <row r="59" spans="1:14" ht="15.75" customHeight="1" thickBot="1" x14ac:dyDescent="0.3">
      <c r="A59" s="38" t="s">
        <v>40</v>
      </c>
      <c r="B59" s="29">
        <v>0</v>
      </c>
      <c r="C59" s="29">
        <v>0</v>
      </c>
      <c r="D59" s="103">
        <v>0</v>
      </c>
      <c r="E59" s="29">
        <v>0</v>
      </c>
      <c r="F59" s="29">
        <v>0</v>
      </c>
      <c r="G59" s="29">
        <v>0</v>
      </c>
      <c r="H59" s="29"/>
      <c r="I59" s="29"/>
      <c r="J59" s="29"/>
      <c r="K59" s="29"/>
      <c r="L59" s="29"/>
      <c r="M59" s="29"/>
      <c r="N59" s="29"/>
    </row>
    <row r="60" spans="1:14" ht="15.75" customHeight="1" thickBot="1" x14ac:dyDescent="0.3">
      <c r="A60" s="38" t="s">
        <v>41</v>
      </c>
      <c r="B60" s="29">
        <v>9</v>
      </c>
      <c r="C60" s="29">
        <v>9</v>
      </c>
      <c r="D60" s="103">
        <v>9</v>
      </c>
      <c r="E60" s="29">
        <v>9</v>
      </c>
      <c r="F60" s="29">
        <v>9</v>
      </c>
      <c r="G60" s="29">
        <v>9</v>
      </c>
      <c r="H60" s="29"/>
      <c r="I60" s="29"/>
      <c r="J60" s="29"/>
      <c r="K60" s="29"/>
      <c r="L60" s="29"/>
      <c r="M60" s="29"/>
      <c r="N60" s="29"/>
    </row>
    <row r="61" spans="1:14" ht="15.75" customHeight="1" thickBot="1" x14ac:dyDescent="0.3">
      <c r="A61" s="38" t="s">
        <v>42</v>
      </c>
      <c r="B61" s="29">
        <v>2</v>
      </c>
      <c r="C61" s="29">
        <v>3</v>
      </c>
      <c r="D61" s="103">
        <v>3</v>
      </c>
      <c r="E61" s="29">
        <v>3</v>
      </c>
      <c r="F61" s="29">
        <v>3</v>
      </c>
      <c r="G61" s="29">
        <v>3</v>
      </c>
      <c r="H61" s="29"/>
      <c r="I61" s="29"/>
      <c r="J61" s="29"/>
      <c r="K61" s="29"/>
      <c r="L61" s="29"/>
      <c r="M61" s="29"/>
      <c r="N61" s="29"/>
    </row>
    <row r="62" spans="1:14" ht="15.75" customHeight="1" thickBot="1" x14ac:dyDescent="0.3">
      <c r="A62" s="38" t="s">
        <v>43</v>
      </c>
      <c r="B62" s="29">
        <v>79</v>
      </c>
      <c r="C62" s="29">
        <v>79</v>
      </c>
      <c r="D62" s="103">
        <v>79</v>
      </c>
      <c r="E62" s="29">
        <v>79</v>
      </c>
      <c r="F62" s="29">
        <v>79</v>
      </c>
      <c r="G62" s="29">
        <v>79</v>
      </c>
      <c r="H62" s="29"/>
      <c r="I62" s="29"/>
      <c r="J62" s="29"/>
      <c r="K62" s="29"/>
      <c r="L62" s="29"/>
      <c r="M62" s="29"/>
      <c r="N62" s="29"/>
    </row>
    <row r="63" spans="1:14" ht="15.75" customHeight="1" thickBot="1" x14ac:dyDescent="0.3">
      <c r="A63" s="38" t="s">
        <v>44</v>
      </c>
      <c r="B63" s="29">
        <v>68</v>
      </c>
      <c r="C63" s="29">
        <v>68</v>
      </c>
      <c r="D63" s="103">
        <v>68</v>
      </c>
      <c r="E63" s="29">
        <v>68</v>
      </c>
      <c r="F63" s="29">
        <v>68</v>
      </c>
      <c r="G63" s="29">
        <v>68</v>
      </c>
      <c r="H63" s="29"/>
      <c r="I63" s="29"/>
      <c r="J63" s="29"/>
      <c r="K63" s="29"/>
      <c r="L63" s="29"/>
      <c r="M63" s="29"/>
      <c r="N63" s="29"/>
    </row>
    <row r="64" spans="1:14" ht="15.75" customHeight="1" thickBot="1" x14ac:dyDescent="0.3">
      <c r="A64" s="38" t="s">
        <v>45</v>
      </c>
      <c r="B64" s="29">
        <v>36</v>
      </c>
      <c r="C64" s="29">
        <v>36</v>
      </c>
      <c r="D64" s="105">
        <v>36</v>
      </c>
      <c r="E64" s="29">
        <v>36</v>
      </c>
      <c r="F64" s="29">
        <v>36</v>
      </c>
      <c r="G64" s="29">
        <v>36</v>
      </c>
      <c r="H64" s="29"/>
      <c r="I64" s="29"/>
      <c r="J64" s="29"/>
      <c r="K64" s="29"/>
      <c r="L64" s="29"/>
      <c r="M64" s="29"/>
      <c r="N64" s="29"/>
    </row>
    <row r="65" spans="1:14" ht="15.75" customHeight="1" thickBot="1" x14ac:dyDescent="0.25">
      <c r="A65" s="148" t="s">
        <v>92</v>
      </c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</row>
    <row r="66" spans="1:14" ht="15.75" customHeight="1" thickBot="1" x14ac:dyDescent="0.3">
      <c r="A66" s="38" t="s">
        <v>46</v>
      </c>
      <c r="B66" s="29">
        <v>71</v>
      </c>
      <c r="C66" s="29">
        <v>71</v>
      </c>
      <c r="D66" s="103">
        <v>71</v>
      </c>
      <c r="E66" s="29">
        <v>71</v>
      </c>
      <c r="F66" s="29">
        <v>71</v>
      </c>
      <c r="G66" s="29">
        <v>71</v>
      </c>
      <c r="H66" s="29"/>
      <c r="I66" s="29"/>
      <c r="J66" s="29"/>
      <c r="K66" s="29"/>
      <c r="L66" s="29"/>
      <c r="M66" s="29"/>
      <c r="N66" s="29"/>
    </row>
    <row r="67" spans="1:14" ht="15.75" customHeight="1" thickBot="1" x14ac:dyDescent="0.3">
      <c r="A67" s="38" t="s">
        <v>47</v>
      </c>
      <c r="B67" s="29">
        <v>71</v>
      </c>
      <c r="C67" s="29">
        <v>71</v>
      </c>
      <c r="D67" s="103">
        <v>71</v>
      </c>
      <c r="E67" s="29">
        <v>71</v>
      </c>
      <c r="F67" s="29">
        <v>71</v>
      </c>
      <c r="G67" s="29">
        <v>71</v>
      </c>
      <c r="H67" s="29"/>
      <c r="I67" s="29"/>
      <c r="J67" s="29"/>
      <c r="K67" s="29"/>
      <c r="L67" s="29"/>
      <c r="M67" s="29"/>
      <c r="N67" s="29"/>
    </row>
    <row r="68" spans="1:14" ht="15.75" customHeight="1" thickBot="1" x14ac:dyDescent="0.3">
      <c r="A68" s="38" t="s">
        <v>40</v>
      </c>
      <c r="B68" s="29">
        <v>0</v>
      </c>
      <c r="C68" s="29">
        <v>0</v>
      </c>
      <c r="D68" s="103">
        <v>0</v>
      </c>
      <c r="E68" s="29">
        <v>0</v>
      </c>
      <c r="F68" s="29">
        <v>0</v>
      </c>
      <c r="G68" s="29">
        <v>0</v>
      </c>
      <c r="H68" s="29"/>
      <c r="I68" s="29"/>
      <c r="J68" s="29"/>
      <c r="K68" s="29"/>
      <c r="L68" s="29"/>
      <c r="M68" s="29"/>
      <c r="N68" s="29"/>
    </row>
    <row r="69" spans="1:14" ht="15.75" customHeight="1" thickBot="1" x14ac:dyDescent="0.3">
      <c r="A69" s="38" t="s">
        <v>41</v>
      </c>
      <c r="B69" s="29">
        <v>37</v>
      </c>
      <c r="C69" s="29">
        <v>39</v>
      </c>
      <c r="D69" s="103">
        <v>39</v>
      </c>
      <c r="E69" s="29">
        <v>40</v>
      </c>
      <c r="F69" s="29">
        <v>40</v>
      </c>
      <c r="G69" s="29">
        <v>40</v>
      </c>
      <c r="H69" s="29"/>
      <c r="I69" s="29"/>
      <c r="J69" s="29"/>
      <c r="K69" s="29"/>
      <c r="L69" s="29"/>
      <c r="M69" s="29"/>
      <c r="N69" s="29"/>
    </row>
    <row r="70" spans="1:14" ht="15.75" customHeight="1" thickBot="1" x14ac:dyDescent="0.3">
      <c r="A70" s="38" t="s">
        <v>42</v>
      </c>
      <c r="B70" s="29">
        <v>52</v>
      </c>
      <c r="C70" s="29">
        <v>52</v>
      </c>
      <c r="D70" s="103">
        <v>52</v>
      </c>
      <c r="E70" s="29">
        <v>52</v>
      </c>
      <c r="F70" s="29">
        <v>52</v>
      </c>
      <c r="G70" s="29">
        <v>52</v>
      </c>
      <c r="H70" s="29"/>
      <c r="I70" s="29"/>
      <c r="J70" s="29"/>
      <c r="K70" s="29"/>
      <c r="L70" s="29"/>
      <c r="M70" s="29"/>
      <c r="N70" s="29"/>
    </row>
    <row r="71" spans="1:14" ht="15.75" customHeight="1" thickBot="1" x14ac:dyDescent="0.3">
      <c r="A71" s="38" t="s">
        <v>43</v>
      </c>
      <c r="B71" s="29">
        <v>82</v>
      </c>
      <c r="C71" s="29">
        <v>82</v>
      </c>
      <c r="D71" s="103">
        <v>82</v>
      </c>
      <c r="E71" s="29">
        <v>82</v>
      </c>
      <c r="F71" s="29">
        <v>82</v>
      </c>
      <c r="G71" s="29">
        <v>82</v>
      </c>
      <c r="H71" s="29"/>
      <c r="I71" s="29"/>
      <c r="J71" s="29"/>
      <c r="K71" s="29"/>
      <c r="L71" s="29"/>
      <c r="M71" s="29"/>
      <c r="N71" s="29"/>
    </row>
    <row r="72" spans="1:14" ht="15.75" customHeight="1" thickBot="1" x14ac:dyDescent="0.3">
      <c r="A72" s="38" t="s">
        <v>45</v>
      </c>
      <c r="B72" s="29">
        <v>74</v>
      </c>
      <c r="C72" s="29">
        <v>74</v>
      </c>
      <c r="D72" s="105">
        <v>74</v>
      </c>
      <c r="E72" s="29">
        <v>74</v>
      </c>
      <c r="F72" s="29">
        <v>74</v>
      </c>
      <c r="G72" s="29">
        <v>74</v>
      </c>
      <c r="H72" s="29"/>
      <c r="I72" s="29"/>
      <c r="J72" s="29"/>
      <c r="K72" s="29"/>
      <c r="L72" s="29"/>
      <c r="M72" s="29"/>
      <c r="N72" s="29"/>
    </row>
    <row r="73" spans="1:14" ht="15.75" customHeight="1" thickBot="1" x14ac:dyDescent="0.25">
      <c r="A73" s="148" t="s">
        <v>97</v>
      </c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</row>
    <row r="74" spans="1:14" ht="15.75" customHeight="1" thickBot="1" x14ac:dyDescent="0.3">
      <c r="A74" s="38" t="s">
        <v>46</v>
      </c>
      <c r="B74" s="29">
        <v>98</v>
      </c>
      <c r="C74" s="29">
        <v>98</v>
      </c>
      <c r="D74" s="103">
        <v>99</v>
      </c>
      <c r="E74" s="29">
        <v>99</v>
      </c>
      <c r="F74" s="29">
        <v>99</v>
      </c>
      <c r="G74" s="29">
        <v>98</v>
      </c>
      <c r="H74" s="29"/>
      <c r="I74" s="29"/>
      <c r="J74" s="29"/>
      <c r="K74" s="29"/>
      <c r="L74" s="29"/>
      <c r="M74" s="29"/>
      <c r="N74" s="29"/>
    </row>
    <row r="75" spans="1:14" ht="15.75" customHeight="1" thickBot="1" x14ac:dyDescent="0.3">
      <c r="A75" s="38" t="s">
        <v>47</v>
      </c>
      <c r="B75" s="29">
        <v>88</v>
      </c>
      <c r="C75" s="29">
        <v>88</v>
      </c>
      <c r="D75" s="103">
        <v>88</v>
      </c>
      <c r="E75" s="29">
        <v>88</v>
      </c>
      <c r="F75" s="29">
        <v>89</v>
      </c>
      <c r="G75" s="29">
        <v>89</v>
      </c>
      <c r="H75" s="29"/>
      <c r="I75" s="29"/>
      <c r="J75" s="29"/>
      <c r="K75" s="29"/>
      <c r="L75" s="29"/>
      <c r="M75" s="29"/>
      <c r="N75" s="29"/>
    </row>
    <row r="76" spans="1:14" ht="15.75" customHeight="1" thickBot="1" x14ac:dyDescent="0.3">
      <c r="A76" s="38" t="s">
        <v>40</v>
      </c>
      <c r="B76" s="29">
        <v>0</v>
      </c>
      <c r="C76" s="29">
        <v>0</v>
      </c>
      <c r="D76" s="103">
        <v>0</v>
      </c>
      <c r="E76" s="29">
        <v>0</v>
      </c>
      <c r="F76" s="29">
        <v>0</v>
      </c>
      <c r="G76" s="29">
        <v>0</v>
      </c>
      <c r="H76" s="29"/>
      <c r="I76" s="29"/>
      <c r="J76" s="29"/>
      <c r="K76" s="29"/>
      <c r="L76" s="29"/>
      <c r="M76" s="29"/>
      <c r="N76" s="29"/>
    </row>
    <row r="77" spans="1:14" ht="15.75" customHeight="1" thickBot="1" x14ac:dyDescent="0.3">
      <c r="A77" s="38" t="s">
        <v>41</v>
      </c>
      <c r="B77" s="29">
        <v>77</v>
      </c>
      <c r="C77" s="29">
        <v>77</v>
      </c>
      <c r="D77" s="103">
        <v>77</v>
      </c>
      <c r="E77" s="29">
        <v>77</v>
      </c>
      <c r="F77" s="29">
        <v>77</v>
      </c>
      <c r="G77" s="29">
        <v>77</v>
      </c>
      <c r="H77" s="29"/>
      <c r="I77" s="29"/>
      <c r="J77" s="29"/>
      <c r="K77" s="29"/>
      <c r="L77" s="29"/>
      <c r="M77" s="29"/>
      <c r="N77" s="29"/>
    </row>
    <row r="78" spans="1:14" ht="15.75" customHeight="1" thickBot="1" x14ac:dyDescent="0.3">
      <c r="A78" s="38" t="s">
        <v>42</v>
      </c>
      <c r="B78" s="29">
        <v>73</v>
      </c>
      <c r="C78" s="29">
        <v>73</v>
      </c>
      <c r="D78" s="103">
        <v>73</v>
      </c>
      <c r="E78" s="29">
        <v>73</v>
      </c>
      <c r="F78" s="29">
        <v>73</v>
      </c>
      <c r="G78" s="29">
        <v>73</v>
      </c>
      <c r="H78" s="29"/>
      <c r="I78" s="29"/>
      <c r="J78" s="29"/>
      <c r="K78" s="29"/>
      <c r="L78" s="29"/>
      <c r="M78" s="29"/>
      <c r="N78" s="29"/>
    </row>
    <row r="79" spans="1:14" ht="15.75" customHeight="1" thickBot="1" x14ac:dyDescent="0.3">
      <c r="A79" s="38" t="s">
        <v>43</v>
      </c>
      <c r="B79" s="29">
        <v>82</v>
      </c>
      <c r="C79" s="29">
        <v>82</v>
      </c>
      <c r="D79" s="103">
        <v>82</v>
      </c>
      <c r="E79" s="29">
        <v>82</v>
      </c>
      <c r="F79" s="29">
        <v>82</v>
      </c>
      <c r="G79" s="29">
        <v>82</v>
      </c>
      <c r="H79" s="29"/>
      <c r="I79" s="29"/>
      <c r="J79" s="29"/>
      <c r="K79" s="29"/>
      <c r="L79" s="29"/>
      <c r="M79" s="29"/>
      <c r="N79" s="29"/>
    </row>
    <row r="80" spans="1:14" ht="15.75" customHeight="1" thickBot="1" x14ac:dyDescent="0.3">
      <c r="A80" s="38" t="s">
        <v>45</v>
      </c>
      <c r="B80" s="29">
        <v>102</v>
      </c>
      <c r="C80" s="29">
        <v>102</v>
      </c>
      <c r="D80" s="105">
        <v>102</v>
      </c>
      <c r="E80" s="29">
        <v>102</v>
      </c>
      <c r="F80" s="29">
        <v>102</v>
      </c>
      <c r="G80" s="29">
        <v>102</v>
      </c>
      <c r="H80" s="29"/>
      <c r="I80" s="29"/>
      <c r="J80" s="29"/>
      <c r="K80" s="29"/>
      <c r="L80" s="29"/>
      <c r="M80" s="29"/>
      <c r="N80" s="29"/>
    </row>
    <row r="81" spans="1:14" ht="15.75" customHeight="1" thickBot="1" x14ac:dyDescent="0.25">
      <c r="A81" s="148" t="s">
        <v>105</v>
      </c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</row>
    <row r="82" spans="1:14" ht="15.75" customHeight="1" thickBot="1" x14ac:dyDescent="0.3">
      <c r="A82" s="38" t="s">
        <v>46</v>
      </c>
      <c r="B82" s="29">
        <v>45</v>
      </c>
      <c r="C82" s="29">
        <v>45</v>
      </c>
      <c r="D82" s="103">
        <v>45</v>
      </c>
      <c r="E82" s="29">
        <v>45</v>
      </c>
      <c r="F82" s="29">
        <v>45</v>
      </c>
      <c r="G82" s="29">
        <v>46</v>
      </c>
      <c r="H82" s="29"/>
      <c r="I82" s="29"/>
      <c r="J82" s="29"/>
      <c r="K82" s="29"/>
      <c r="L82" s="29"/>
      <c r="M82" s="29"/>
      <c r="N82" s="29"/>
    </row>
    <row r="83" spans="1:14" ht="15.75" customHeight="1" thickBot="1" x14ac:dyDescent="0.3">
      <c r="A83" s="38" t="s">
        <v>47</v>
      </c>
      <c r="B83" s="29">
        <v>49</v>
      </c>
      <c r="C83" s="29">
        <v>49</v>
      </c>
      <c r="D83" s="103">
        <v>49</v>
      </c>
      <c r="E83" s="29">
        <v>50</v>
      </c>
      <c r="F83" s="29">
        <v>50</v>
      </c>
      <c r="G83" s="29">
        <v>50</v>
      </c>
      <c r="H83" s="29"/>
      <c r="I83" s="29"/>
      <c r="J83" s="29"/>
      <c r="K83" s="29"/>
      <c r="L83" s="29"/>
      <c r="M83" s="29"/>
      <c r="N83" s="29"/>
    </row>
    <row r="84" spans="1:14" ht="15.75" customHeight="1" thickBot="1" x14ac:dyDescent="0.3">
      <c r="A84" s="38" t="s">
        <v>40</v>
      </c>
      <c r="B84" s="29">
        <v>0</v>
      </c>
      <c r="C84" s="29">
        <v>0</v>
      </c>
      <c r="D84" s="103">
        <v>0</v>
      </c>
      <c r="E84" s="29">
        <v>0</v>
      </c>
      <c r="F84" s="29">
        <v>0</v>
      </c>
      <c r="G84" s="29">
        <v>0</v>
      </c>
      <c r="H84" s="29"/>
      <c r="I84" s="29"/>
      <c r="J84" s="29"/>
      <c r="K84" s="29"/>
      <c r="L84" s="29"/>
      <c r="M84" s="29"/>
      <c r="N84" s="29"/>
    </row>
    <row r="85" spans="1:14" ht="15.75" customHeight="1" thickBot="1" x14ac:dyDescent="0.3">
      <c r="A85" s="38" t="s">
        <v>41</v>
      </c>
      <c r="B85" s="29">
        <v>14</v>
      </c>
      <c r="C85" s="29">
        <v>14</v>
      </c>
      <c r="D85" s="103">
        <v>14</v>
      </c>
      <c r="E85" s="29">
        <v>14</v>
      </c>
      <c r="F85" s="29">
        <v>14</v>
      </c>
      <c r="G85" s="29">
        <v>14</v>
      </c>
      <c r="H85" s="29"/>
      <c r="I85" s="29"/>
      <c r="J85" s="29"/>
      <c r="K85" s="29"/>
      <c r="L85" s="29"/>
      <c r="M85" s="29"/>
      <c r="N85" s="29"/>
    </row>
    <row r="86" spans="1:14" ht="15.75" customHeight="1" thickBot="1" x14ac:dyDescent="0.3">
      <c r="A86" s="38" t="s">
        <v>42</v>
      </c>
      <c r="B86" s="29">
        <v>15</v>
      </c>
      <c r="C86" s="29">
        <v>15</v>
      </c>
      <c r="D86" s="103">
        <v>15</v>
      </c>
      <c r="E86" s="29">
        <v>16</v>
      </c>
      <c r="F86" s="29">
        <v>16</v>
      </c>
      <c r="G86" s="29">
        <v>16</v>
      </c>
      <c r="H86" s="29"/>
      <c r="I86" s="29"/>
      <c r="J86" s="29"/>
      <c r="K86" s="29"/>
      <c r="L86" s="29"/>
      <c r="M86" s="29"/>
      <c r="N86" s="29"/>
    </row>
    <row r="87" spans="1:14" ht="15.75" customHeight="1" thickBot="1" x14ac:dyDescent="0.3">
      <c r="A87" s="38" t="s">
        <v>43</v>
      </c>
      <c r="B87" s="29">
        <v>82</v>
      </c>
      <c r="C87" s="29">
        <v>82</v>
      </c>
      <c r="D87" s="103">
        <v>82</v>
      </c>
      <c r="E87" s="29">
        <v>82</v>
      </c>
      <c r="F87" s="29">
        <v>82</v>
      </c>
      <c r="G87" s="29">
        <v>82</v>
      </c>
      <c r="H87" s="29"/>
      <c r="I87" s="29"/>
      <c r="J87" s="29"/>
      <c r="K87" s="29"/>
      <c r="L87" s="29"/>
      <c r="M87" s="29"/>
      <c r="N87" s="29"/>
    </row>
    <row r="88" spans="1:14" ht="15.75" customHeight="1" x14ac:dyDescent="0.25">
      <c r="A88" s="38" t="s">
        <v>45</v>
      </c>
      <c r="B88" s="29">
        <v>33</v>
      </c>
      <c r="C88" s="29">
        <v>33</v>
      </c>
      <c r="D88" s="103">
        <v>34</v>
      </c>
      <c r="E88" s="29">
        <v>34</v>
      </c>
      <c r="F88" s="29">
        <v>34</v>
      </c>
      <c r="G88" s="29">
        <v>34</v>
      </c>
      <c r="H88" s="29"/>
      <c r="I88" s="29"/>
      <c r="J88" s="29"/>
      <c r="K88" s="29"/>
      <c r="L88" s="29"/>
      <c r="M88" s="29"/>
      <c r="N88" s="29"/>
    </row>
    <row r="89" spans="1:14" ht="15.75" customHeight="1" x14ac:dyDescent="0.25">
      <c r="A89" s="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73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0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0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0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0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0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0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0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0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0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0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0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0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0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0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0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0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0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0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0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0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0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0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0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0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0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0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0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0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0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0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0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0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0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0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0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0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0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0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0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0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0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0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0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0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0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0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0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0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0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0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0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0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0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0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0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0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0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0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0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0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0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0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0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0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0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0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0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0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0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0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0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0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0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0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0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0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0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0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0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0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0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0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0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0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0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0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0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0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0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0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0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0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0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0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0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0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0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0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0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0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0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0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0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0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0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0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0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0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0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0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0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0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0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0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0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0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0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0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0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0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0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0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0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0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0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0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0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0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0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0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0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0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0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0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0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0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0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0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0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0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0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0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0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0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0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0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0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0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0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0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0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0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0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0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0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0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0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0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0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0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0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0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0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0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0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0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0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0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0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0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0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0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0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0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0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0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0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0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0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0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0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0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0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0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0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0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0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0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0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0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0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0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0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0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0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0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0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0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0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81:N81"/>
    <mergeCell ref="B10:N10"/>
    <mergeCell ref="A5:N6"/>
    <mergeCell ref="A8:N8"/>
    <mergeCell ref="A36:A37"/>
    <mergeCell ref="B36:N36"/>
    <mergeCell ref="A34:N34"/>
    <mergeCell ref="A38:N38"/>
    <mergeCell ref="A47:N47"/>
    <mergeCell ref="A56:N56"/>
    <mergeCell ref="A65:N65"/>
    <mergeCell ref="A73:N73"/>
    <mergeCell ref="A12:N12"/>
    <mergeCell ref="A22:N22"/>
  </mergeCells>
  <phoneticPr fontId="18" type="noConversion"/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1" topLeftCell="A45" activePane="bottomLeft" state="frozen"/>
      <selection pane="bottomLeft" activeCell="G12" sqref="G12:G49"/>
    </sheetView>
  </sheetViews>
  <sheetFormatPr baseColWidth="10" defaultColWidth="12.625" defaultRowHeight="15" customHeight="1" x14ac:dyDescent="0.2"/>
  <cols>
    <col min="1" max="1" width="20.25" customWidth="1"/>
    <col min="2" max="3" width="6.625" customWidth="1"/>
    <col min="4" max="4" width="5.625" customWidth="1"/>
    <col min="5" max="13" width="5.75" customWidth="1"/>
    <col min="14" max="14" width="5.75" bestFit="1" customWidth="1"/>
    <col min="15" max="15" width="9.375" customWidth="1"/>
    <col min="16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59" t="s">
        <v>0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31" t="s">
        <v>48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31" t="s">
        <v>3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31" t="s">
        <v>49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3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34" t="s">
        <v>50</v>
      </c>
      <c r="B12" s="29">
        <v>1709</v>
      </c>
      <c r="C12" s="29">
        <v>1702</v>
      </c>
      <c r="D12" s="106">
        <v>1699</v>
      </c>
      <c r="E12" s="29">
        <v>1689</v>
      </c>
      <c r="F12" s="29">
        <v>1684</v>
      </c>
      <c r="G12" s="29">
        <v>1680</v>
      </c>
      <c r="H12" s="29"/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34" t="s">
        <v>51</v>
      </c>
      <c r="B13" s="29">
        <v>6</v>
      </c>
      <c r="C13" s="29">
        <v>6</v>
      </c>
      <c r="D13" s="103">
        <v>5</v>
      </c>
      <c r="E13" s="29">
        <v>6</v>
      </c>
      <c r="F13" s="29">
        <v>6</v>
      </c>
      <c r="G13" s="29">
        <v>6</v>
      </c>
      <c r="H13" s="29"/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34" t="s">
        <v>52</v>
      </c>
      <c r="B14" s="29">
        <v>360</v>
      </c>
      <c r="C14" s="29">
        <v>359</v>
      </c>
      <c r="D14" s="103">
        <v>355</v>
      </c>
      <c r="E14" s="29">
        <v>354</v>
      </c>
      <c r="F14" s="29">
        <v>335</v>
      </c>
      <c r="G14" s="29">
        <v>336</v>
      </c>
      <c r="H14" s="29"/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34" t="s">
        <v>53</v>
      </c>
      <c r="B15" s="29">
        <v>122</v>
      </c>
      <c r="C15" s="29">
        <v>121</v>
      </c>
      <c r="D15" s="103">
        <v>120</v>
      </c>
      <c r="E15" s="29">
        <v>120</v>
      </c>
      <c r="F15" s="29">
        <v>119</v>
      </c>
      <c r="G15" s="29">
        <v>117</v>
      </c>
      <c r="H15" s="29"/>
      <c r="I15" s="29"/>
      <c r="J15" s="29"/>
      <c r="K15" s="29"/>
      <c r="L15" s="29"/>
      <c r="M15" s="29"/>
      <c r="N15" s="2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34" t="s">
        <v>54</v>
      </c>
      <c r="B16" s="29">
        <v>262</v>
      </c>
      <c r="C16" s="29">
        <v>261</v>
      </c>
      <c r="D16" s="103">
        <v>260</v>
      </c>
      <c r="E16" s="29">
        <v>259</v>
      </c>
      <c r="F16" s="29">
        <v>259</v>
      </c>
      <c r="G16" s="29">
        <v>258</v>
      </c>
      <c r="H16" s="29"/>
      <c r="I16" s="29"/>
      <c r="J16" s="29"/>
      <c r="K16" s="29"/>
      <c r="L16" s="29"/>
      <c r="M16" s="29"/>
      <c r="N16" s="2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34" t="s">
        <v>55</v>
      </c>
      <c r="B17" s="29">
        <v>119</v>
      </c>
      <c r="C17" s="29">
        <v>119</v>
      </c>
      <c r="D17" s="103">
        <v>119</v>
      </c>
      <c r="E17" s="29">
        <v>119</v>
      </c>
      <c r="F17" s="29">
        <v>118</v>
      </c>
      <c r="G17" s="29">
        <v>118</v>
      </c>
      <c r="H17" s="29"/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thickBot="1" x14ac:dyDescent="0.3">
      <c r="A18" s="34" t="s">
        <v>56</v>
      </c>
      <c r="B18" s="29">
        <v>352</v>
      </c>
      <c r="C18" s="29">
        <v>351</v>
      </c>
      <c r="D18" s="103">
        <v>349</v>
      </c>
      <c r="E18" s="29">
        <v>347</v>
      </c>
      <c r="F18" s="29">
        <v>345</v>
      </c>
      <c r="G18" s="29">
        <v>343</v>
      </c>
      <c r="H18" s="29"/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thickBot="1" x14ac:dyDescent="0.3">
      <c r="A19" s="34" t="s">
        <v>58</v>
      </c>
      <c r="B19" s="29">
        <v>929</v>
      </c>
      <c r="C19" s="29">
        <v>929</v>
      </c>
      <c r="D19" s="103">
        <v>922</v>
      </c>
      <c r="E19" s="29">
        <v>920</v>
      </c>
      <c r="F19" s="29">
        <v>916</v>
      </c>
      <c r="G19" s="29">
        <v>917</v>
      </c>
      <c r="H19" s="29"/>
      <c r="I19" s="29"/>
      <c r="J19" s="29"/>
      <c r="K19" s="29"/>
      <c r="L19" s="29"/>
      <c r="M19" s="29"/>
      <c r="N19" s="2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34" t="s">
        <v>60</v>
      </c>
      <c r="B20" s="29">
        <v>576</v>
      </c>
      <c r="C20" s="29">
        <v>576</v>
      </c>
      <c r="D20" s="103">
        <v>574</v>
      </c>
      <c r="E20" s="29">
        <v>570</v>
      </c>
      <c r="F20" s="29">
        <v>568</v>
      </c>
      <c r="G20" s="29">
        <v>566</v>
      </c>
      <c r="H20" s="29"/>
      <c r="I20" s="29"/>
      <c r="J20" s="29"/>
      <c r="K20" s="29"/>
      <c r="L20" s="29"/>
      <c r="M20" s="29"/>
      <c r="N20" s="2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thickBot="1" x14ac:dyDescent="0.3">
      <c r="A21" s="34" t="s">
        <v>61</v>
      </c>
      <c r="B21" s="29">
        <v>276</v>
      </c>
      <c r="C21" s="29">
        <v>278</v>
      </c>
      <c r="D21" s="103">
        <v>278</v>
      </c>
      <c r="E21" s="29">
        <v>277</v>
      </c>
      <c r="F21" s="29">
        <v>275</v>
      </c>
      <c r="G21" s="29">
        <v>275</v>
      </c>
      <c r="H21" s="29"/>
      <c r="I21" s="29"/>
      <c r="J21" s="29"/>
      <c r="K21" s="29"/>
      <c r="L21" s="29"/>
      <c r="M21" s="29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thickBot="1" x14ac:dyDescent="0.3">
      <c r="A22" s="34" t="s">
        <v>63</v>
      </c>
      <c r="B22" s="29">
        <v>197</v>
      </c>
      <c r="C22" s="29">
        <v>196</v>
      </c>
      <c r="D22" s="103">
        <v>193</v>
      </c>
      <c r="E22" s="29">
        <v>193</v>
      </c>
      <c r="F22" s="29">
        <v>193</v>
      </c>
      <c r="G22" s="29">
        <v>191</v>
      </c>
      <c r="H22" s="29"/>
      <c r="I22" s="29"/>
      <c r="J22" s="29"/>
      <c r="K22" s="29"/>
      <c r="L22" s="29"/>
      <c r="M22" s="29"/>
      <c r="N22" s="2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thickBot="1" x14ac:dyDescent="0.3">
      <c r="A23" s="34" t="s">
        <v>64</v>
      </c>
      <c r="B23" s="29">
        <v>7</v>
      </c>
      <c r="C23" s="29">
        <v>7</v>
      </c>
      <c r="D23" s="103">
        <v>7</v>
      </c>
      <c r="E23" s="29">
        <v>7</v>
      </c>
      <c r="F23" s="29">
        <v>7</v>
      </c>
      <c r="G23" s="29">
        <v>7</v>
      </c>
      <c r="H23" s="29"/>
      <c r="I23" s="29"/>
      <c r="J23" s="29"/>
      <c r="K23" s="29"/>
      <c r="L23" s="29"/>
      <c r="M23" s="29"/>
      <c r="N23" s="2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34" t="s">
        <v>65</v>
      </c>
      <c r="B24" s="29">
        <v>2885</v>
      </c>
      <c r="C24" s="29">
        <v>2870</v>
      </c>
      <c r="D24" s="104">
        <v>2862</v>
      </c>
      <c r="E24" s="29">
        <v>2842</v>
      </c>
      <c r="F24" s="29">
        <v>2851</v>
      </c>
      <c r="G24" s="29">
        <v>2842</v>
      </c>
      <c r="H24" s="29"/>
      <c r="I24" s="29"/>
      <c r="J24" s="29"/>
      <c r="K24" s="29"/>
      <c r="L24" s="29"/>
      <c r="M24" s="29"/>
      <c r="N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34" t="s">
        <v>66</v>
      </c>
      <c r="B25" s="29">
        <v>462</v>
      </c>
      <c r="C25" s="29">
        <v>459</v>
      </c>
      <c r="D25" s="103">
        <v>455</v>
      </c>
      <c r="E25" s="29">
        <v>451</v>
      </c>
      <c r="F25" s="29">
        <v>452</v>
      </c>
      <c r="G25" s="29">
        <v>448</v>
      </c>
      <c r="H25" s="29"/>
      <c r="I25" s="29"/>
      <c r="J25" s="29"/>
      <c r="K25" s="29"/>
      <c r="L25" s="29"/>
      <c r="M25" s="29"/>
      <c r="N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34" t="s">
        <v>67</v>
      </c>
      <c r="B26" s="29">
        <v>7086</v>
      </c>
      <c r="C26" s="29">
        <v>7072</v>
      </c>
      <c r="D26" s="104">
        <v>7033</v>
      </c>
      <c r="E26" s="29">
        <v>6972</v>
      </c>
      <c r="F26" s="29">
        <v>6941</v>
      </c>
      <c r="G26" s="29">
        <v>6899</v>
      </c>
      <c r="H26" s="29"/>
      <c r="I26" s="29"/>
      <c r="J26" s="29"/>
      <c r="K26" s="29"/>
      <c r="L26" s="29"/>
      <c r="M26" s="29"/>
      <c r="N26" s="2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thickBot="1" x14ac:dyDescent="0.3">
      <c r="A27" s="34" t="s">
        <v>68</v>
      </c>
      <c r="B27" s="29">
        <v>3161</v>
      </c>
      <c r="C27" s="29">
        <v>3148</v>
      </c>
      <c r="D27" s="104">
        <v>3135</v>
      </c>
      <c r="E27" s="29">
        <v>3123</v>
      </c>
      <c r="F27" s="29">
        <v>3113</v>
      </c>
      <c r="G27" s="29">
        <v>3105</v>
      </c>
      <c r="H27" s="29"/>
      <c r="I27" s="29"/>
      <c r="J27" s="29"/>
      <c r="K27" s="29"/>
      <c r="L27" s="29"/>
      <c r="M27" s="29"/>
      <c r="N27" s="2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thickBot="1" x14ac:dyDescent="0.3">
      <c r="A28" s="34" t="s">
        <v>69</v>
      </c>
      <c r="B28" s="29">
        <v>4199</v>
      </c>
      <c r="C28" s="29">
        <v>4189</v>
      </c>
      <c r="D28" s="104">
        <v>4167</v>
      </c>
      <c r="E28" s="29">
        <v>4150</v>
      </c>
      <c r="F28" s="29">
        <v>4134</v>
      </c>
      <c r="G28" s="29">
        <v>4121</v>
      </c>
      <c r="H28" s="29"/>
      <c r="I28" s="29"/>
      <c r="J28" s="29"/>
      <c r="K28" s="29"/>
      <c r="L28" s="29"/>
      <c r="M28" s="29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34" t="s">
        <v>70</v>
      </c>
      <c r="B29" s="29">
        <v>4424</v>
      </c>
      <c r="C29" s="29">
        <v>4415</v>
      </c>
      <c r="D29" s="104">
        <v>4396</v>
      </c>
      <c r="E29" s="29">
        <v>4386</v>
      </c>
      <c r="F29" s="29">
        <v>4372</v>
      </c>
      <c r="G29" s="29">
        <v>4351</v>
      </c>
      <c r="H29" s="29"/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34" t="s">
        <v>72</v>
      </c>
      <c r="B30" s="29">
        <v>988</v>
      </c>
      <c r="C30" s="29">
        <v>984</v>
      </c>
      <c r="D30" s="103">
        <v>983</v>
      </c>
      <c r="E30" s="29">
        <v>974</v>
      </c>
      <c r="F30" s="29">
        <v>970</v>
      </c>
      <c r="G30" s="29">
        <v>966</v>
      </c>
      <c r="H30" s="29"/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34" t="s">
        <v>73</v>
      </c>
      <c r="B31" s="29">
        <v>3130</v>
      </c>
      <c r="C31" s="29">
        <v>3121</v>
      </c>
      <c r="D31" s="104">
        <v>3106</v>
      </c>
      <c r="E31" s="29">
        <v>3088</v>
      </c>
      <c r="F31" s="29">
        <v>3070</v>
      </c>
      <c r="G31" s="29">
        <v>3055</v>
      </c>
      <c r="H31" s="29"/>
      <c r="I31" s="29"/>
      <c r="J31" s="29"/>
      <c r="K31" s="29"/>
      <c r="L31" s="29"/>
      <c r="M31" s="29"/>
      <c r="N31" s="2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thickBot="1" x14ac:dyDescent="0.3">
      <c r="A32" s="34" t="s">
        <v>74</v>
      </c>
      <c r="B32" s="29">
        <v>2282</v>
      </c>
      <c r="C32" s="29">
        <v>2281</v>
      </c>
      <c r="D32" s="104">
        <v>2274</v>
      </c>
      <c r="E32" s="29">
        <v>2258</v>
      </c>
      <c r="F32" s="29">
        <v>2253</v>
      </c>
      <c r="G32" s="29">
        <v>2247</v>
      </c>
      <c r="H32" s="29"/>
      <c r="I32" s="29"/>
      <c r="J32" s="29"/>
      <c r="K32" s="29"/>
      <c r="L32" s="29"/>
      <c r="M32" s="29"/>
      <c r="N32" s="2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thickBot="1" x14ac:dyDescent="0.3">
      <c r="A33" s="34" t="s">
        <v>75</v>
      </c>
      <c r="B33" s="29">
        <v>20</v>
      </c>
      <c r="C33" s="29">
        <v>20</v>
      </c>
      <c r="D33" s="103">
        <v>20</v>
      </c>
      <c r="E33" s="29">
        <v>20</v>
      </c>
      <c r="F33" s="29">
        <v>20</v>
      </c>
      <c r="G33" s="29">
        <v>20</v>
      </c>
      <c r="H33" s="29"/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34" t="s">
        <v>76</v>
      </c>
      <c r="B34" s="29">
        <v>5306</v>
      </c>
      <c r="C34" s="29">
        <v>5284</v>
      </c>
      <c r="D34" s="104">
        <v>5268</v>
      </c>
      <c r="E34" s="29">
        <v>5234</v>
      </c>
      <c r="F34" s="29">
        <v>5206</v>
      </c>
      <c r="G34" s="29">
        <v>5170</v>
      </c>
      <c r="H34" s="29"/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34" t="s">
        <v>77</v>
      </c>
      <c r="B35" s="29">
        <v>1455</v>
      </c>
      <c r="C35" s="29">
        <v>1448</v>
      </c>
      <c r="D35" s="104">
        <v>1442</v>
      </c>
      <c r="E35" s="29">
        <v>1430</v>
      </c>
      <c r="F35" s="29">
        <v>1427</v>
      </c>
      <c r="G35" s="29">
        <v>1423</v>
      </c>
      <c r="H35" s="29"/>
      <c r="I35" s="29"/>
      <c r="J35" s="29"/>
      <c r="K35" s="29"/>
      <c r="L35" s="29"/>
      <c r="M35" s="29"/>
      <c r="N35" s="2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34" t="s">
        <v>78</v>
      </c>
      <c r="B36" s="29">
        <v>20064</v>
      </c>
      <c r="C36" s="29">
        <v>20017</v>
      </c>
      <c r="D36" s="104">
        <v>19944</v>
      </c>
      <c r="E36" s="29">
        <v>19869</v>
      </c>
      <c r="F36" s="29">
        <v>19796</v>
      </c>
      <c r="G36" s="29">
        <v>19742</v>
      </c>
      <c r="H36" s="29"/>
      <c r="I36" s="29"/>
      <c r="J36" s="29"/>
      <c r="K36" s="29"/>
      <c r="L36" s="29"/>
      <c r="M36" s="29"/>
      <c r="N36" s="2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3">
      <c r="A37" s="34" t="s">
        <v>79</v>
      </c>
      <c r="B37" s="29">
        <v>1033</v>
      </c>
      <c r="C37" s="29">
        <v>1032</v>
      </c>
      <c r="D37" s="104">
        <v>1027</v>
      </c>
      <c r="E37" s="29">
        <v>1020</v>
      </c>
      <c r="F37" s="29">
        <v>1016</v>
      </c>
      <c r="G37" s="29">
        <v>1012</v>
      </c>
      <c r="H37" s="29"/>
      <c r="I37" s="29"/>
      <c r="J37" s="29"/>
      <c r="K37" s="29"/>
      <c r="L37" s="29"/>
      <c r="M37" s="29"/>
      <c r="N37" s="2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thickBot="1" x14ac:dyDescent="0.3">
      <c r="A38" s="34" t="s">
        <v>80</v>
      </c>
      <c r="B38" s="29">
        <v>536</v>
      </c>
      <c r="C38" s="29">
        <v>533</v>
      </c>
      <c r="D38" s="103">
        <v>532</v>
      </c>
      <c r="E38" s="29">
        <v>530</v>
      </c>
      <c r="F38" s="29">
        <v>530</v>
      </c>
      <c r="G38" s="29">
        <v>527</v>
      </c>
      <c r="H38" s="29"/>
      <c r="I38" s="29"/>
      <c r="J38" s="29"/>
      <c r="K38" s="29"/>
      <c r="L38" s="29"/>
      <c r="M38" s="29"/>
      <c r="N38" s="2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thickBot="1" x14ac:dyDescent="0.3">
      <c r="A39" s="34" t="s">
        <v>82</v>
      </c>
      <c r="B39" s="29">
        <v>2724</v>
      </c>
      <c r="C39" s="29">
        <v>2721</v>
      </c>
      <c r="D39" s="104">
        <v>2718</v>
      </c>
      <c r="E39" s="29">
        <v>2699</v>
      </c>
      <c r="F39" s="29">
        <v>2694</v>
      </c>
      <c r="G39" s="29">
        <v>2676</v>
      </c>
      <c r="H39" s="29"/>
      <c r="I39" s="29"/>
      <c r="J39" s="29"/>
      <c r="K39" s="29"/>
      <c r="L39" s="29"/>
      <c r="M39" s="29"/>
      <c r="N39" s="2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thickBot="1" x14ac:dyDescent="0.3">
      <c r="A40" s="34" t="s">
        <v>83</v>
      </c>
      <c r="B40" s="29">
        <v>2093</v>
      </c>
      <c r="C40" s="29">
        <v>2094</v>
      </c>
      <c r="D40" s="104">
        <v>2094</v>
      </c>
      <c r="E40" s="29">
        <v>2083</v>
      </c>
      <c r="F40" s="29">
        <v>2074</v>
      </c>
      <c r="G40" s="29">
        <v>2066</v>
      </c>
      <c r="H40" s="29"/>
      <c r="I40" s="29"/>
      <c r="J40" s="29"/>
      <c r="K40" s="29"/>
      <c r="L40" s="29"/>
      <c r="M40" s="29"/>
      <c r="N40" s="2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thickBot="1" x14ac:dyDescent="0.3">
      <c r="A41" s="34" t="s">
        <v>84</v>
      </c>
      <c r="B41" s="29">
        <v>226</v>
      </c>
      <c r="C41" s="29">
        <v>226</v>
      </c>
      <c r="D41" s="103">
        <v>224</v>
      </c>
      <c r="E41" s="29">
        <v>222</v>
      </c>
      <c r="F41" s="29">
        <v>222</v>
      </c>
      <c r="G41" s="29">
        <v>220</v>
      </c>
      <c r="H41" s="29"/>
      <c r="I41" s="29"/>
      <c r="J41" s="29"/>
      <c r="K41" s="29"/>
      <c r="L41" s="29"/>
      <c r="M41" s="29"/>
      <c r="N41" s="2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thickBot="1" x14ac:dyDescent="0.3">
      <c r="A42" s="34" t="s">
        <v>85</v>
      </c>
      <c r="B42" s="29">
        <v>2587</v>
      </c>
      <c r="C42" s="29">
        <v>2576</v>
      </c>
      <c r="D42" s="104">
        <v>2564</v>
      </c>
      <c r="E42" s="29">
        <v>2546</v>
      </c>
      <c r="F42" s="29">
        <v>2538</v>
      </c>
      <c r="G42" s="29">
        <v>2529</v>
      </c>
      <c r="H42" s="29"/>
      <c r="I42" s="29"/>
      <c r="J42" s="29"/>
      <c r="K42" s="29"/>
      <c r="L42" s="29"/>
      <c r="M42" s="29"/>
      <c r="N42" s="2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thickBot="1" x14ac:dyDescent="0.3">
      <c r="A43" s="34" t="s">
        <v>86</v>
      </c>
      <c r="B43" s="29">
        <v>858</v>
      </c>
      <c r="C43" s="29">
        <v>855</v>
      </c>
      <c r="D43" s="103">
        <v>847</v>
      </c>
      <c r="E43" s="29">
        <v>845</v>
      </c>
      <c r="F43" s="29">
        <v>845</v>
      </c>
      <c r="G43" s="29">
        <v>837</v>
      </c>
      <c r="H43" s="29"/>
      <c r="I43" s="29"/>
      <c r="J43" s="29"/>
      <c r="K43" s="29"/>
      <c r="L43" s="29"/>
      <c r="M43" s="29"/>
      <c r="N43" s="2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thickBot="1" x14ac:dyDescent="0.3">
      <c r="A44" s="34" t="s">
        <v>87</v>
      </c>
      <c r="B44" s="29">
        <v>1433</v>
      </c>
      <c r="C44" s="29">
        <v>1433</v>
      </c>
      <c r="D44" s="104">
        <v>1426</v>
      </c>
      <c r="E44" s="29">
        <v>1424</v>
      </c>
      <c r="F44" s="29">
        <v>1421</v>
      </c>
      <c r="G44" s="29">
        <v>1412</v>
      </c>
      <c r="H44" s="29"/>
      <c r="I44" s="29"/>
      <c r="J44" s="29"/>
      <c r="K44" s="29"/>
      <c r="L44" s="29"/>
      <c r="M44" s="29"/>
      <c r="N44" s="2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thickBot="1" x14ac:dyDescent="0.3">
      <c r="A45" s="34" t="s">
        <v>88</v>
      </c>
      <c r="B45" s="29">
        <v>316</v>
      </c>
      <c r="C45" s="29">
        <v>313</v>
      </c>
      <c r="D45" s="103">
        <v>313</v>
      </c>
      <c r="E45" s="29">
        <v>314</v>
      </c>
      <c r="F45" s="29">
        <v>315</v>
      </c>
      <c r="G45" s="29">
        <v>315</v>
      </c>
      <c r="H45" s="29"/>
      <c r="I45" s="29"/>
      <c r="J45" s="29"/>
      <c r="K45" s="29"/>
      <c r="L45" s="29"/>
      <c r="M45" s="29"/>
      <c r="N45" s="2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thickBot="1" x14ac:dyDescent="0.3">
      <c r="A46" s="34" t="s">
        <v>89</v>
      </c>
      <c r="B46" s="29">
        <v>1587</v>
      </c>
      <c r="C46" s="29">
        <v>1584</v>
      </c>
      <c r="D46" s="104">
        <v>1571</v>
      </c>
      <c r="E46" s="29">
        <v>1563</v>
      </c>
      <c r="F46" s="29">
        <v>1559</v>
      </c>
      <c r="G46" s="29">
        <v>1552</v>
      </c>
      <c r="H46" s="29"/>
      <c r="I46" s="29"/>
      <c r="J46" s="29"/>
      <c r="K46" s="29"/>
      <c r="L46" s="29"/>
      <c r="M46" s="29"/>
      <c r="N46" s="2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thickBot="1" x14ac:dyDescent="0.3">
      <c r="A47" s="34" t="s">
        <v>90</v>
      </c>
      <c r="B47" s="29">
        <v>253</v>
      </c>
      <c r="C47" s="29">
        <v>252</v>
      </c>
      <c r="D47" s="103">
        <v>255</v>
      </c>
      <c r="E47" s="29">
        <v>251</v>
      </c>
      <c r="F47" s="29">
        <v>250</v>
      </c>
      <c r="G47" s="29">
        <v>247</v>
      </c>
      <c r="H47" s="29"/>
      <c r="I47" s="29"/>
      <c r="J47" s="29"/>
      <c r="K47" s="29"/>
      <c r="L47" s="29"/>
      <c r="M47" s="29"/>
      <c r="N47" s="2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thickBot="1" x14ac:dyDescent="0.3">
      <c r="A48" s="34" t="s">
        <v>91</v>
      </c>
      <c r="B48" s="29">
        <v>462</v>
      </c>
      <c r="C48" s="29">
        <v>461</v>
      </c>
      <c r="D48" s="103">
        <v>460</v>
      </c>
      <c r="E48" s="29">
        <v>458</v>
      </c>
      <c r="F48" s="29">
        <v>458</v>
      </c>
      <c r="G48" s="29">
        <v>451</v>
      </c>
      <c r="H48" s="29"/>
      <c r="I48" s="29"/>
      <c r="J48" s="29"/>
      <c r="K48" s="29"/>
      <c r="L48" s="29"/>
      <c r="M48" s="29"/>
      <c r="N48" s="2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34" t="s">
        <v>93</v>
      </c>
      <c r="B49" s="29">
        <v>560</v>
      </c>
      <c r="C49" s="29">
        <v>561</v>
      </c>
      <c r="D49" s="103">
        <v>560</v>
      </c>
      <c r="E49" s="29">
        <v>559</v>
      </c>
      <c r="F49" s="29">
        <v>559</v>
      </c>
      <c r="G49" s="29">
        <v>560</v>
      </c>
      <c r="H49" s="29"/>
      <c r="I49" s="29"/>
      <c r="J49" s="29"/>
      <c r="K49" s="29"/>
      <c r="L49" s="29"/>
      <c r="M49" s="29"/>
      <c r="N49" s="2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35" t="s">
        <v>25</v>
      </c>
      <c r="B50" s="36">
        <f t="shared" ref="B50:N50" si="0">SUM(B12:B49)</f>
        <v>75045</v>
      </c>
      <c r="C50" s="36">
        <f t="shared" si="0"/>
        <v>74854</v>
      </c>
      <c r="D50" s="36">
        <f t="shared" si="0"/>
        <v>74557</v>
      </c>
      <c r="E50" s="36">
        <f t="shared" si="0"/>
        <v>74172</v>
      </c>
      <c r="F50" s="36">
        <f t="shared" si="0"/>
        <v>73911</v>
      </c>
      <c r="G50" s="36">
        <f t="shared" si="0"/>
        <v>73607</v>
      </c>
      <c r="H50" s="36">
        <f t="shared" si="0"/>
        <v>0</v>
      </c>
      <c r="I50" s="36">
        <f t="shared" si="0"/>
        <v>0</v>
      </c>
      <c r="J50" s="36">
        <f t="shared" si="0"/>
        <v>0</v>
      </c>
      <c r="K50" s="36">
        <f t="shared" si="0"/>
        <v>0</v>
      </c>
      <c r="L50" s="36">
        <f t="shared" si="0"/>
        <v>0</v>
      </c>
      <c r="M50" s="36">
        <f t="shared" si="0"/>
        <v>0</v>
      </c>
      <c r="N50" s="36">
        <f t="shared" si="0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9:N9"/>
    <mergeCell ref="B10:N10"/>
    <mergeCell ref="A5:N6"/>
    <mergeCell ref="A8:N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8"/>
  <sheetViews>
    <sheetView zoomScale="70" zoomScaleNormal="70" workbookViewId="0">
      <pane ySplit="8" topLeftCell="A45" activePane="bottomLeft" state="frozen"/>
      <selection pane="bottomLeft" activeCell="G115" sqref="G115:G123"/>
    </sheetView>
  </sheetViews>
  <sheetFormatPr baseColWidth="10" defaultRowHeight="15" customHeight="1" x14ac:dyDescent="0.2"/>
  <cols>
    <col min="1" max="1" width="16.5" customWidth="1"/>
    <col min="2" max="2" width="22.375" customWidth="1"/>
    <col min="3" max="4" width="9.125" customWidth="1"/>
    <col min="5" max="5" width="8.5" customWidth="1"/>
    <col min="6" max="6" width="8.125" customWidth="1"/>
    <col min="7" max="7" width="8.625" customWidth="1"/>
    <col min="8" max="8" width="8.5" customWidth="1"/>
    <col min="9" max="15" width="6.25" bestFit="1" customWidth="1"/>
    <col min="16" max="16" width="9.375" customWidth="1"/>
    <col min="17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19" t="s">
        <v>94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"/>
      <c r="B9" s="178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50" t="s">
        <v>3</v>
      </c>
      <c r="B10" s="177"/>
      <c r="C10" s="150">
        <v>2024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thickBot="1" x14ac:dyDescent="0.3">
      <c r="A11" s="11" t="s">
        <v>95</v>
      </c>
      <c r="B11" s="11" t="s">
        <v>96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42" t="s">
        <v>16</v>
      </c>
      <c r="K11" s="42" t="s">
        <v>17</v>
      </c>
      <c r="L11" s="3" t="s">
        <v>18</v>
      </c>
      <c r="M11" s="3" t="s">
        <v>19</v>
      </c>
      <c r="N11" s="3" t="s">
        <v>20</v>
      </c>
      <c r="O11" s="61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12" t="s">
        <v>107</v>
      </c>
      <c r="B12" s="12" t="s">
        <v>145</v>
      </c>
      <c r="C12" s="95">
        <v>69</v>
      </c>
      <c r="D12" s="96">
        <v>69</v>
      </c>
      <c r="E12" s="107">
        <v>70</v>
      </c>
      <c r="F12" s="21">
        <v>69</v>
      </c>
      <c r="G12" s="21">
        <v>68</v>
      </c>
      <c r="H12" s="21">
        <v>68</v>
      </c>
      <c r="I12" s="21"/>
      <c r="J12" s="21"/>
      <c r="K12" s="21"/>
      <c r="L12" s="21"/>
      <c r="M12" s="21"/>
      <c r="N12" s="2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12" t="s">
        <v>107</v>
      </c>
      <c r="B13" s="12" t="s">
        <v>146</v>
      </c>
      <c r="C13" s="95">
        <v>38</v>
      </c>
      <c r="D13" s="96">
        <v>38</v>
      </c>
      <c r="E13" s="103">
        <v>37</v>
      </c>
      <c r="F13" s="21">
        <v>37</v>
      </c>
      <c r="G13" s="21">
        <v>37</v>
      </c>
      <c r="H13" s="21">
        <v>37</v>
      </c>
      <c r="I13" s="21"/>
      <c r="J13" s="21"/>
      <c r="K13" s="21"/>
      <c r="L13" s="21"/>
      <c r="M13" s="21"/>
      <c r="N13" s="21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12" t="s">
        <v>107</v>
      </c>
      <c r="B14" s="12" t="s">
        <v>147</v>
      </c>
      <c r="C14" s="95">
        <v>44</v>
      </c>
      <c r="D14" s="96">
        <v>44</v>
      </c>
      <c r="E14" s="103">
        <v>44</v>
      </c>
      <c r="F14" s="21">
        <v>43</v>
      </c>
      <c r="G14" s="21">
        <v>43</v>
      </c>
      <c r="H14" s="21">
        <v>43</v>
      </c>
      <c r="I14" s="21"/>
      <c r="J14" s="21"/>
      <c r="K14" s="21"/>
      <c r="L14" s="21"/>
      <c r="M14" s="21"/>
      <c r="N14" s="21"/>
      <c r="O14" s="2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12" t="s">
        <v>107</v>
      </c>
      <c r="B15" s="12" t="s">
        <v>144</v>
      </c>
      <c r="C15" s="95">
        <v>199</v>
      </c>
      <c r="D15" s="96">
        <v>200</v>
      </c>
      <c r="E15" s="103">
        <v>201</v>
      </c>
      <c r="F15" s="21">
        <v>198</v>
      </c>
      <c r="G15" s="21">
        <v>197</v>
      </c>
      <c r="H15" s="21">
        <v>194</v>
      </c>
      <c r="I15" s="21"/>
      <c r="J15" s="21"/>
      <c r="K15" s="21"/>
      <c r="L15" s="21"/>
      <c r="M15" s="21"/>
      <c r="N15" s="21"/>
      <c r="O15" s="2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12" t="s">
        <v>107</v>
      </c>
      <c r="B16" s="12" t="s">
        <v>148</v>
      </c>
      <c r="C16" s="95">
        <v>25</v>
      </c>
      <c r="D16" s="96">
        <v>25</v>
      </c>
      <c r="E16" s="103">
        <v>24</v>
      </c>
      <c r="F16" s="21">
        <v>24</v>
      </c>
      <c r="G16" s="21">
        <v>24</v>
      </c>
      <c r="H16" s="21">
        <v>24</v>
      </c>
      <c r="I16" s="21"/>
      <c r="J16" s="21"/>
      <c r="K16" s="21"/>
      <c r="L16" s="21"/>
      <c r="M16" s="21"/>
      <c r="N16" s="21"/>
      <c r="O16" s="2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12" t="s">
        <v>107</v>
      </c>
      <c r="B17" s="12" t="s">
        <v>149</v>
      </c>
      <c r="C17" s="95">
        <v>11</v>
      </c>
      <c r="D17" s="96">
        <v>11</v>
      </c>
      <c r="E17" s="103">
        <v>11</v>
      </c>
      <c r="F17" s="21">
        <v>11</v>
      </c>
      <c r="G17" s="21">
        <v>11</v>
      </c>
      <c r="H17" s="21">
        <v>11</v>
      </c>
      <c r="I17" s="21"/>
      <c r="J17" s="21"/>
      <c r="K17" s="21"/>
      <c r="L17" s="21"/>
      <c r="M17" s="21"/>
      <c r="N17" s="21"/>
      <c r="O17" s="2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2" t="s">
        <v>107</v>
      </c>
      <c r="B18" s="12" t="s">
        <v>108</v>
      </c>
      <c r="C18" s="95">
        <v>658</v>
      </c>
      <c r="D18" s="97">
        <v>655</v>
      </c>
      <c r="E18" s="103">
        <v>649</v>
      </c>
      <c r="F18" s="21">
        <v>643</v>
      </c>
      <c r="G18" s="21">
        <v>641</v>
      </c>
      <c r="H18" s="21">
        <v>636</v>
      </c>
      <c r="I18" s="21"/>
      <c r="J18" s="21"/>
      <c r="K18" s="21"/>
      <c r="L18" s="21"/>
      <c r="M18" s="21"/>
      <c r="N18" s="21"/>
      <c r="O18" s="2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80" t="s">
        <v>161</v>
      </c>
      <c r="B19" s="181"/>
      <c r="C19" s="40">
        <f>+C18+C17+C16+C15+C14+C13+C12</f>
        <v>1044</v>
      </c>
      <c r="D19" s="40">
        <f t="shared" ref="D19:O19" si="0">+D18+D17+D16+D15+D14+D13+D12</f>
        <v>1042</v>
      </c>
      <c r="E19" s="40">
        <f t="shared" si="0"/>
        <v>1036</v>
      </c>
      <c r="F19" s="40">
        <f t="shared" si="0"/>
        <v>1025</v>
      </c>
      <c r="G19" s="40">
        <f t="shared" si="0"/>
        <v>1021</v>
      </c>
      <c r="H19" s="40">
        <f t="shared" si="0"/>
        <v>1013</v>
      </c>
      <c r="I19" s="40">
        <f t="shared" si="0"/>
        <v>0</v>
      </c>
      <c r="J19" s="40">
        <f t="shared" si="0"/>
        <v>0</v>
      </c>
      <c r="K19" s="40">
        <f t="shared" si="0"/>
        <v>0</v>
      </c>
      <c r="L19" s="40">
        <f t="shared" si="0"/>
        <v>0</v>
      </c>
      <c r="M19" s="40">
        <f t="shared" si="0"/>
        <v>0</v>
      </c>
      <c r="N19" s="40">
        <f t="shared" si="0"/>
        <v>0</v>
      </c>
      <c r="O19" s="40">
        <f t="shared" si="0"/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12" t="s">
        <v>103</v>
      </c>
      <c r="B20" s="12" t="s">
        <v>138</v>
      </c>
      <c r="C20" s="98">
        <v>93</v>
      </c>
      <c r="D20" s="99">
        <v>93</v>
      </c>
      <c r="E20" s="21">
        <v>94</v>
      </c>
      <c r="F20" s="21">
        <v>94</v>
      </c>
      <c r="G20" s="21">
        <v>96</v>
      </c>
      <c r="H20" s="21">
        <v>96</v>
      </c>
      <c r="I20" s="21"/>
      <c r="J20" s="21"/>
      <c r="K20" s="21"/>
      <c r="L20" s="21"/>
      <c r="M20" s="21"/>
      <c r="N20" s="21"/>
      <c r="O20" s="2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thickBot="1" x14ac:dyDescent="0.3">
      <c r="A21" s="12" t="s">
        <v>103</v>
      </c>
      <c r="B21" s="12" t="s">
        <v>104</v>
      </c>
      <c r="C21" s="100">
        <v>3987</v>
      </c>
      <c r="D21" s="101">
        <v>3973</v>
      </c>
      <c r="E21" s="21">
        <v>3955</v>
      </c>
      <c r="F21" s="21">
        <v>3941</v>
      </c>
      <c r="G21" s="21">
        <v>3933</v>
      </c>
      <c r="H21" s="21">
        <v>3912</v>
      </c>
      <c r="I21" s="21"/>
      <c r="J21" s="21"/>
      <c r="K21" s="21"/>
      <c r="L21" s="21"/>
      <c r="M21" s="21"/>
      <c r="N21" s="21"/>
      <c r="O21" s="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2" t="s">
        <v>103</v>
      </c>
      <c r="B22" s="12" t="s">
        <v>139</v>
      </c>
      <c r="C22" s="95">
        <v>1</v>
      </c>
      <c r="D22" s="97">
        <v>1</v>
      </c>
      <c r="E22" s="21">
        <v>1</v>
      </c>
      <c r="F22" s="21">
        <v>1</v>
      </c>
      <c r="G22" s="21">
        <v>1</v>
      </c>
      <c r="H22" s="21">
        <v>1</v>
      </c>
      <c r="I22" s="21"/>
      <c r="J22" s="21"/>
      <c r="K22" s="21"/>
      <c r="L22" s="21"/>
      <c r="M22" s="21"/>
      <c r="N22" s="21"/>
      <c r="O22" s="2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80" t="s">
        <v>161</v>
      </c>
      <c r="B23" s="181"/>
      <c r="C23" s="40">
        <f>+C22+C21+C20</f>
        <v>4081</v>
      </c>
      <c r="D23" s="40">
        <f t="shared" ref="D23:O23" si="1">+D22+D21+D20</f>
        <v>4067</v>
      </c>
      <c r="E23" s="40">
        <f t="shared" si="1"/>
        <v>4050</v>
      </c>
      <c r="F23" s="40">
        <f t="shared" si="1"/>
        <v>4036</v>
      </c>
      <c r="G23" s="40">
        <f t="shared" si="1"/>
        <v>4030</v>
      </c>
      <c r="H23" s="40">
        <f t="shared" si="1"/>
        <v>4009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12" t="s">
        <v>99</v>
      </c>
      <c r="B24" s="12" t="s">
        <v>115</v>
      </c>
      <c r="C24" s="98">
        <v>85</v>
      </c>
      <c r="D24" s="99">
        <v>85</v>
      </c>
      <c r="E24" s="21">
        <v>85</v>
      </c>
      <c r="F24" s="21">
        <v>84</v>
      </c>
      <c r="G24" s="21">
        <v>84</v>
      </c>
      <c r="H24" s="21">
        <v>85</v>
      </c>
      <c r="I24" s="21"/>
      <c r="J24" s="21"/>
      <c r="K24" s="21"/>
      <c r="L24" s="21"/>
      <c r="M24" s="21"/>
      <c r="N24" s="21"/>
      <c r="O24" s="2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12" t="s">
        <v>99</v>
      </c>
      <c r="B25" s="12" t="s">
        <v>116</v>
      </c>
      <c r="C25" s="95">
        <v>34</v>
      </c>
      <c r="D25" s="96">
        <v>33</v>
      </c>
      <c r="E25" s="21">
        <v>34</v>
      </c>
      <c r="F25" s="21">
        <v>34</v>
      </c>
      <c r="G25" s="21">
        <v>34</v>
      </c>
      <c r="H25" s="21">
        <v>34</v>
      </c>
      <c r="I25" s="21"/>
      <c r="J25" s="21"/>
      <c r="K25" s="21"/>
      <c r="L25" s="21"/>
      <c r="M25" s="21"/>
      <c r="N25" s="21"/>
      <c r="O25" s="2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12" t="s">
        <v>99</v>
      </c>
      <c r="B26" s="12" t="s">
        <v>99</v>
      </c>
      <c r="C26" s="100">
        <v>16605</v>
      </c>
      <c r="D26" s="101">
        <v>16578</v>
      </c>
      <c r="E26" s="21">
        <v>16527</v>
      </c>
      <c r="F26" s="21">
        <v>16460</v>
      </c>
      <c r="G26" s="21">
        <v>16382</v>
      </c>
      <c r="H26" s="21">
        <v>16323</v>
      </c>
      <c r="I26" s="21"/>
      <c r="J26" s="21"/>
      <c r="K26" s="21"/>
      <c r="L26" s="21"/>
      <c r="M26" s="21"/>
      <c r="N26" s="21"/>
      <c r="O26" s="2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2" t="s">
        <v>99</v>
      </c>
      <c r="B27" s="12" t="s">
        <v>114</v>
      </c>
      <c r="C27" s="95">
        <v>735</v>
      </c>
      <c r="D27" s="97">
        <v>733</v>
      </c>
      <c r="E27" s="21">
        <v>728</v>
      </c>
      <c r="F27" s="21">
        <v>723</v>
      </c>
      <c r="G27" s="21">
        <v>722</v>
      </c>
      <c r="H27" s="21">
        <v>715</v>
      </c>
      <c r="I27" s="21"/>
      <c r="J27" s="21"/>
      <c r="K27" s="21"/>
      <c r="L27" s="21"/>
      <c r="M27" s="21"/>
      <c r="N27" s="21"/>
      <c r="O27" s="2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80" t="s">
        <v>161</v>
      </c>
      <c r="B28" s="181"/>
      <c r="C28" s="40">
        <f>+C27+C26+C25+C24</f>
        <v>17459</v>
      </c>
      <c r="D28" s="40">
        <f t="shared" ref="D28:O28" si="2">+D27+D26+D25+D24</f>
        <v>17429</v>
      </c>
      <c r="E28" s="40">
        <f t="shared" si="2"/>
        <v>17374</v>
      </c>
      <c r="F28" s="40">
        <f t="shared" si="2"/>
        <v>17301</v>
      </c>
      <c r="G28" s="40">
        <f t="shared" si="2"/>
        <v>17222</v>
      </c>
      <c r="H28" s="40">
        <f t="shared" si="2"/>
        <v>17157</v>
      </c>
      <c r="I28" s="40">
        <f t="shared" si="2"/>
        <v>0</v>
      </c>
      <c r="J28" s="40">
        <f t="shared" si="2"/>
        <v>0</v>
      </c>
      <c r="K28" s="40">
        <f t="shared" si="2"/>
        <v>0</v>
      </c>
      <c r="L28" s="40">
        <f t="shared" si="2"/>
        <v>0</v>
      </c>
      <c r="M28" s="40">
        <f t="shared" si="2"/>
        <v>0</v>
      </c>
      <c r="N28" s="40">
        <f t="shared" si="2"/>
        <v>0</v>
      </c>
      <c r="O28" s="40">
        <f t="shared" si="2"/>
        <v>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12" t="s">
        <v>98</v>
      </c>
      <c r="B29" s="12" t="s">
        <v>112</v>
      </c>
      <c r="C29" s="98">
        <v>324</v>
      </c>
      <c r="D29" s="99">
        <v>324</v>
      </c>
      <c r="E29" s="21">
        <v>323</v>
      </c>
      <c r="F29" s="21">
        <v>320</v>
      </c>
      <c r="G29" s="21">
        <v>317</v>
      </c>
      <c r="H29" s="21">
        <v>313</v>
      </c>
      <c r="I29" s="21"/>
      <c r="J29" s="21"/>
      <c r="K29" s="21"/>
      <c r="L29" s="21"/>
      <c r="M29" s="21"/>
      <c r="N29" s="21"/>
      <c r="O29" s="2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12" t="s">
        <v>98</v>
      </c>
      <c r="B30" s="12" t="s">
        <v>98</v>
      </c>
      <c r="C30" s="100">
        <v>24764</v>
      </c>
      <c r="D30" s="101">
        <v>24672</v>
      </c>
      <c r="E30" s="21">
        <v>24565</v>
      </c>
      <c r="F30" s="21">
        <v>24423</v>
      </c>
      <c r="G30" s="21">
        <v>24339</v>
      </c>
      <c r="H30" s="21">
        <v>24258</v>
      </c>
      <c r="I30" s="21"/>
      <c r="J30" s="21"/>
      <c r="K30" s="21"/>
      <c r="L30" s="21"/>
      <c r="M30" s="21"/>
      <c r="N30" s="21"/>
      <c r="O30" s="2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12" t="s">
        <v>98</v>
      </c>
      <c r="B31" s="12" t="s">
        <v>111</v>
      </c>
      <c r="C31" s="95">
        <v>1</v>
      </c>
      <c r="D31" s="96">
        <v>1</v>
      </c>
      <c r="E31" s="21">
        <v>1</v>
      </c>
      <c r="F31" s="21">
        <v>1</v>
      </c>
      <c r="G31" s="21">
        <v>1</v>
      </c>
      <c r="H31" s="21">
        <v>1</v>
      </c>
      <c r="I31" s="21"/>
      <c r="J31" s="21"/>
      <c r="K31" s="21"/>
      <c r="L31" s="21"/>
      <c r="M31" s="21"/>
      <c r="N31" s="21"/>
      <c r="O31" s="2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2" t="s">
        <v>98</v>
      </c>
      <c r="B32" s="12" t="s">
        <v>113</v>
      </c>
      <c r="C32" s="95">
        <v>54</v>
      </c>
      <c r="D32" s="97">
        <v>54</v>
      </c>
      <c r="E32" s="21">
        <v>53</v>
      </c>
      <c r="F32" s="21">
        <v>53</v>
      </c>
      <c r="G32" s="21">
        <v>51</v>
      </c>
      <c r="H32" s="21">
        <v>51</v>
      </c>
      <c r="I32" s="21"/>
      <c r="J32" s="21"/>
      <c r="K32" s="21"/>
      <c r="L32" s="21"/>
      <c r="M32" s="21"/>
      <c r="N32" s="21"/>
      <c r="O32" s="2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80" t="s">
        <v>161</v>
      </c>
      <c r="B33" s="181"/>
      <c r="C33" s="40">
        <f>+C32+C31+C30+C29</f>
        <v>25143</v>
      </c>
      <c r="D33" s="40">
        <f t="shared" ref="D33:O33" si="3">+D32+D31+D30+D29</f>
        <v>25051</v>
      </c>
      <c r="E33" s="40">
        <f t="shared" si="3"/>
        <v>24942</v>
      </c>
      <c r="F33" s="40">
        <f t="shared" si="3"/>
        <v>24797</v>
      </c>
      <c r="G33" s="40">
        <f t="shared" si="3"/>
        <v>24708</v>
      </c>
      <c r="H33" s="40">
        <f t="shared" si="3"/>
        <v>24623</v>
      </c>
      <c r="I33" s="40">
        <f t="shared" si="3"/>
        <v>0</v>
      </c>
      <c r="J33" s="40">
        <f t="shared" si="3"/>
        <v>0</v>
      </c>
      <c r="K33" s="40">
        <f t="shared" si="3"/>
        <v>0</v>
      </c>
      <c r="L33" s="40">
        <f t="shared" si="3"/>
        <v>0</v>
      </c>
      <c r="M33" s="40">
        <f t="shared" si="3"/>
        <v>0</v>
      </c>
      <c r="N33" s="40">
        <f t="shared" si="3"/>
        <v>0</v>
      </c>
      <c r="O33" s="40">
        <f t="shared" si="3"/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12" t="s">
        <v>101</v>
      </c>
      <c r="B34" s="12" t="s">
        <v>130</v>
      </c>
      <c r="C34" s="98">
        <v>646</v>
      </c>
      <c r="D34" s="99">
        <v>640</v>
      </c>
      <c r="E34" s="21">
        <v>638</v>
      </c>
      <c r="F34" s="21">
        <v>633</v>
      </c>
      <c r="G34" s="21">
        <v>631</v>
      </c>
      <c r="H34" s="21">
        <v>627</v>
      </c>
      <c r="I34" s="21"/>
      <c r="J34" s="21"/>
      <c r="K34" s="21"/>
      <c r="L34" s="21"/>
      <c r="M34" s="21"/>
      <c r="N34" s="21"/>
      <c r="O34" s="2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12" t="s">
        <v>101</v>
      </c>
      <c r="B35" s="12" t="s">
        <v>101</v>
      </c>
      <c r="C35" s="100">
        <v>5485</v>
      </c>
      <c r="D35" s="101">
        <v>5474</v>
      </c>
      <c r="E35" s="21">
        <v>5438</v>
      </c>
      <c r="F35" s="21">
        <v>5414</v>
      </c>
      <c r="G35" s="21">
        <v>5392</v>
      </c>
      <c r="H35" s="21">
        <v>5353</v>
      </c>
      <c r="I35" s="21"/>
      <c r="J35" s="21"/>
      <c r="K35" s="21"/>
      <c r="L35" s="21"/>
      <c r="M35" s="21"/>
      <c r="N35" s="21"/>
      <c r="O35" s="2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12" t="s">
        <v>101</v>
      </c>
      <c r="B36" s="12" t="s">
        <v>128</v>
      </c>
      <c r="C36" s="95">
        <v>82</v>
      </c>
      <c r="D36" s="96">
        <v>82</v>
      </c>
      <c r="E36" s="21">
        <v>81</v>
      </c>
      <c r="F36" s="21">
        <v>81</v>
      </c>
      <c r="G36" s="21">
        <v>81</v>
      </c>
      <c r="H36" s="21">
        <v>81</v>
      </c>
      <c r="I36" s="21"/>
      <c r="J36" s="21"/>
      <c r="K36" s="21"/>
      <c r="L36" s="21"/>
      <c r="M36" s="21"/>
      <c r="N36" s="21"/>
      <c r="O36" s="2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2" t="s">
        <v>101</v>
      </c>
      <c r="B37" s="12" t="s">
        <v>129</v>
      </c>
      <c r="C37" s="95">
        <v>4</v>
      </c>
      <c r="D37" s="97">
        <v>4</v>
      </c>
      <c r="E37" s="21">
        <v>4</v>
      </c>
      <c r="F37" s="21">
        <v>4</v>
      </c>
      <c r="G37" s="21">
        <v>4</v>
      </c>
      <c r="H37" s="21">
        <v>4</v>
      </c>
      <c r="I37" s="21"/>
      <c r="J37" s="21"/>
      <c r="K37" s="21"/>
      <c r="L37" s="21"/>
      <c r="M37" s="21"/>
      <c r="N37" s="21"/>
      <c r="O37" s="2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2" t="s">
        <v>101</v>
      </c>
      <c r="B38" s="12" t="s">
        <v>131</v>
      </c>
      <c r="C38" s="21">
        <v>168</v>
      </c>
      <c r="D38" s="21">
        <v>167</v>
      </c>
      <c r="E38" s="21">
        <v>167</v>
      </c>
      <c r="F38" s="21">
        <v>164</v>
      </c>
      <c r="G38" s="21">
        <v>162</v>
      </c>
      <c r="H38" s="21">
        <v>163</v>
      </c>
      <c r="I38" s="21"/>
      <c r="J38" s="21"/>
      <c r="K38" s="21"/>
      <c r="L38" s="21"/>
      <c r="M38" s="21"/>
      <c r="N38" s="21"/>
      <c r="O38" s="2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80" t="s">
        <v>161</v>
      </c>
      <c r="B39" s="181"/>
      <c r="C39" s="40">
        <f>+C38+C37+C36+C35+C34</f>
        <v>6385</v>
      </c>
      <c r="D39" s="40">
        <f t="shared" ref="D39:O39" si="4">+D38+D37+D36+D35+D34</f>
        <v>6367</v>
      </c>
      <c r="E39" s="40">
        <f t="shared" si="4"/>
        <v>6328</v>
      </c>
      <c r="F39" s="40">
        <f t="shared" si="4"/>
        <v>6296</v>
      </c>
      <c r="G39" s="40">
        <f t="shared" si="4"/>
        <v>6270</v>
      </c>
      <c r="H39" s="40">
        <f t="shared" si="4"/>
        <v>6228</v>
      </c>
      <c r="I39" s="40">
        <f t="shared" si="4"/>
        <v>0</v>
      </c>
      <c r="J39" s="40">
        <f t="shared" si="4"/>
        <v>0</v>
      </c>
      <c r="K39" s="40">
        <f t="shared" si="4"/>
        <v>0</v>
      </c>
      <c r="L39" s="40">
        <f t="shared" si="4"/>
        <v>0</v>
      </c>
      <c r="M39" s="40">
        <f t="shared" si="4"/>
        <v>0</v>
      </c>
      <c r="N39" s="40">
        <f t="shared" si="4"/>
        <v>0</v>
      </c>
      <c r="O39" s="40">
        <f t="shared" si="4"/>
        <v>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2" t="s">
        <v>109</v>
      </c>
      <c r="B40" s="12" t="s">
        <v>110</v>
      </c>
      <c r="C40" s="21">
        <v>212</v>
      </c>
      <c r="D40" s="21">
        <v>211</v>
      </c>
      <c r="E40" s="21">
        <v>211</v>
      </c>
      <c r="F40" s="21">
        <v>209</v>
      </c>
      <c r="G40" s="21">
        <v>209</v>
      </c>
      <c r="H40" s="21">
        <v>208</v>
      </c>
      <c r="I40" s="21"/>
      <c r="J40" s="21"/>
      <c r="K40" s="21"/>
      <c r="L40" s="21"/>
      <c r="M40" s="21"/>
      <c r="N40" s="21"/>
      <c r="O40" s="2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80" t="s">
        <v>161</v>
      </c>
      <c r="B41" s="181"/>
      <c r="C41" s="40">
        <f>+C40</f>
        <v>212</v>
      </c>
      <c r="D41" s="40">
        <f t="shared" ref="D41:O41" si="5">+D40</f>
        <v>211</v>
      </c>
      <c r="E41" s="40">
        <f t="shared" si="5"/>
        <v>211</v>
      </c>
      <c r="F41" s="40">
        <f t="shared" si="5"/>
        <v>209</v>
      </c>
      <c r="G41" s="40">
        <f t="shared" si="5"/>
        <v>209</v>
      </c>
      <c r="H41" s="40">
        <f t="shared" si="5"/>
        <v>208</v>
      </c>
      <c r="I41" s="40">
        <f t="shared" si="5"/>
        <v>0</v>
      </c>
      <c r="J41" s="40">
        <f t="shared" si="5"/>
        <v>0</v>
      </c>
      <c r="K41" s="40">
        <f t="shared" si="5"/>
        <v>0</v>
      </c>
      <c r="L41" s="40">
        <f t="shared" si="5"/>
        <v>0</v>
      </c>
      <c r="M41" s="40">
        <f t="shared" si="5"/>
        <v>0</v>
      </c>
      <c r="N41" s="40">
        <f t="shared" si="5"/>
        <v>0</v>
      </c>
      <c r="O41" s="40">
        <f t="shared" si="5"/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2" t="s">
        <v>102</v>
      </c>
      <c r="B42" s="12" t="s">
        <v>135</v>
      </c>
      <c r="C42" s="21">
        <v>152</v>
      </c>
      <c r="D42" s="21">
        <v>152</v>
      </c>
      <c r="E42" s="21">
        <v>151</v>
      </c>
      <c r="F42" s="21">
        <v>150</v>
      </c>
      <c r="G42" s="21">
        <v>148</v>
      </c>
      <c r="H42" s="21">
        <v>147</v>
      </c>
      <c r="I42" s="21"/>
      <c r="J42" s="21"/>
      <c r="K42" s="21"/>
      <c r="L42" s="21"/>
      <c r="M42" s="21"/>
      <c r="N42" s="21"/>
      <c r="O42" s="2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2" t="s">
        <v>102</v>
      </c>
      <c r="B43" s="12" t="s">
        <v>134</v>
      </c>
      <c r="C43" s="21">
        <v>48</v>
      </c>
      <c r="D43" s="21">
        <v>48</v>
      </c>
      <c r="E43" s="21">
        <v>48</v>
      </c>
      <c r="F43" s="21">
        <v>47</v>
      </c>
      <c r="G43" s="21">
        <v>47</v>
      </c>
      <c r="H43" s="21">
        <v>46</v>
      </c>
      <c r="I43" s="21"/>
      <c r="J43" s="21"/>
      <c r="K43" s="21"/>
      <c r="L43" s="21"/>
      <c r="M43" s="21"/>
      <c r="N43" s="21"/>
      <c r="O43" s="2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2" t="s">
        <v>102</v>
      </c>
      <c r="B44" s="12" t="s">
        <v>102</v>
      </c>
      <c r="C44" s="21">
        <v>3937</v>
      </c>
      <c r="D44" s="21">
        <v>3920</v>
      </c>
      <c r="E44" s="21">
        <v>3913</v>
      </c>
      <c r="F44" s="21">
        <v>3896</v>
      </c>
      <c r="G44" s="21">
        <v>3887</v>
      </c>
      <c r="H44" s="21">
        <v>3873</v>
      </c>
      <c r="I44" s="21"/>
      <c r="J44" s="21"/>
      <c r="K44" s="21"/>
      <c r="L44" s="21"/>
      <c r="M44" s="21"/>
      <c r="N44" s="21"/>
      <c r="O44" s="2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2" t="s">
        <v>102</v>
      </c>
      <c r="B45" s="12" t="s">
        <v>136</v>
      </c>
      <c r="C45" s="21">
        <v>915</v>
      </c>
      <c r="D45" s="21">
        <v>911</v>
      </c>
      <c r="E45" s="21">
        <v>904</v>
      </c>
      <c r="F45" s="21">
        <v>900</v>
      </c>
      <c r="G45" s="21">
        <v>895</v>
      </c>
      <c r="H45" s="21">
        <v>890</v>
      </c>
      <c r="I45" s="21"/>
      <c r="J45" s="21"/>
      <c r="K45" s="21"/>
      <c r="L45" s="21"/>
      <c r="M45" s="21"/>
      <c r="N45" s="21"/>
      <c r="O45" s="2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2" t="s">
        <v>102</v>
      </c>
      <c r="B46" s="12" t="s">
        <v>137</v>
      </c>
      <c r="C46" s="21">
        <v>396</v>
      </c>
      <c r="D46" s="21">
        <v>397</v>
      </c>
      <c r="E46" s="21">
        <v>394</v>
      </c>
      <c r="F46" s="21">
        <v>389</v>
      </c>
      <c r="G46" s="21">
        <v>390</v>
      </c>
      <c r="H46" s="21">
        <v>387</v>
      </c>
      <c r="I46" s="21"/>
      <c r="J46" s="21"/>
      <c r="K46" s="21"/>
      <c r="L46" s="21"/>
      <c r="M46" s="21"/>
      <c r="N46" s="21"/>
      <c r="O46" s="2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2" t="s">
        <v>102</v>
      </c>
      <c r="B47" s="12" t="s">
        <v>133</v>
      </c>
      <c r="C47" s="21">
        <v>29</v>
      </c>
      <c r="D47" s="21">
        <v>29</v>
      </c>
      <c r="E47" s="21">
        <v>29</v>
      </c>
      <c r="F47" s="21">
        <v>29</v>
      </c>
      <c r="G47" s="21">
        <v>29</v>
      </c>
      <c r="H47" s="21">
        <v>29</v>
      </c>
      <c r="I47" s="21"/>
      <c r="J47" s="21"/>
      <c r="K47" s="21"/>
      <c r="L47" s="21"/>
      <c r="M47" s="21"/>
      <c r="N47" s="21"/>
      <c r="O47" s="2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2" t="s">
        <v>102</v>
      </c>
      <c r="B48" s="12" t="s">
        <v>132</v>
      </c>
      <c r="C48" s="93">
        <v>163</v>
      </c>
      <c r="D48" s="93">
        <v>165</v>
      </c>
      <c r="E48" s="93">
        <v>162</v>
      </c>
      <c r="F48" s="93">
        <v>159</v>
      </c>
      <c r="G48" s="93">
        <v>160</v>
      </c>
      <c r="H48" s="93">
        <v>160</v>
      </c>
      <c r="I48" s="93"/>
      <c r="J48" s="93"/>
      <c r="K48" s="93"/>
      <c r="L48" s="93"/>
      <c r="M48" s="93"/>
      <c r="N48" s="93"/>
      <c r="O48" s="9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80" t="s">
        <v>161</v>
      </c>
      <c r="B49" s="181"/>
      <c r="C49" s="79">
        <f>+C48+C47+C46+C45+C44+C43+C42</f>
        <v>5640</v>
      </c>
      <c r="D49" s="79">
        <f t="shared" ref="D49:O49" si="6">+D48+D47+D46+D45+D44+D43+D42</f>
        <v>5622</v>
      </c>
      <c r="E49" s="79">
        <f t="shared" si="6"/>
        <v>5601</v>
      </c>
      <c r="F49" s="79">
        <f t="shared" si="6"/>
        <v>5570</v>
      </c>
      <c r="G49" s="79">
        <f t="shared" si="6"/>
        <v>5556</v>
      </c>
      <c r="H49" s="79">
        <f t="shared" si="6"/>
        <v>5532</v>
      </c>
      <c r="I49" s="79">
        <f t="shared" si="6"/>
        <v>0</v>
      </c>
      <c r="J49" s="79">
        <f t="shared" si="6"/>
        <v>0</v>
      </c>
      <c r="K49" s="79">
        <f t="shared" si="6"/>
        <v>0</v>
      </c>
      <c r="L49" s="79">
        <f t="shared" si="6"/>
        <v>0</v>
      </c>
      <c r="M49" s="79">
        <f t="shared" si="6"/>
        <v>0</v>
      </c>
      <c r="N49" s="79">
        <f t="shared" si="6"/>
        <v>0</v>
      </c>
      <c r="O49" s="79">
        <f t="shared" si="6"/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2" t="s">
        <v>100</v>
      </c>
      <c r="B50" s="12" t="s">
        <v>117</v>
      </c>
      <c r="C50" s="21">
        <v>543</v>
      </c>
      <c r="D50" s="21">
        <v>544</v>
      </c>
      <c r="E50" s="21">
        <v>541</v>
      </c>
      <c r="F50" s="21">
        <v>535</v>
      </c>
      <c r="G50" s="21">
        <v>534</v>
      </c>
      <c r="H50" s="21">
        <v>532</v>
      </c>
      <c r="I50" s="21"/>
      <c r="J50" s="21"/>
      <c r="K50" s="21"/>
      <c r="L50" s="21"/>
      <c r="M50" s="21"/>
      <c r="N50" s="21"/>
      <c r="O50" s="2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2" t="s">
        <v>100</v>
      </c>
      <c r="B51" s="12" t="s">
        <v>122</v>
      </c>
      <c r="C51" s="21">
        <v>410</v>
      </c>
      <c r="D51" s="21">
        <v>410</v>
      </c>
      <c r="E51" s="21">
        <v>407</v>
      </c>
      <c r="F51" s="21">
        <v>405</v>
      </c>
      <c r="G51" s="21">
        <v>405</v>
      </c>
      <c r="H51" s="21">
        <v>401</v>
      </c>
      <c r="I51" s="21"/>
      <c r="J51" s="21"/>
      <c r="K51" s="21"/>
      <c r="L51" s="21"/>
      <c r="M51" s="21"/>
      <c r="N51" s="21"/>
      <c r="O51" s="2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2" t="s">
        <v>100</v>
      </c>
      <c r="B52" s="12" t="s">
        <v>127</v>
      </c>
      <c r="C52" s="21">
        <v>73</v>
      </c>
      <c r="D52" s="21">
        <v>70</v>
      </c>
      <c r="E52" s="21">
        <v>70</v>
      </c>
      <c r="F52" s="21">
        <v>70</v>
      </c>
      <c r="G52" s="21">
        <v>69</v>
      </c>
      <c r="H52" s="21">
        <v>69</v>
      </c>
      <c r="I52" s="21"/>
      <c r="J52" s="21"/>
      <c r="K52" s="21"/>
      <c r="L52" s="21"/>
      <c r="M52" s="21"/>
      <c r="N52" s="21"/>
      <c r="O52" s="2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2" t="s">
        <v>100</v>
      </c>
      <c r="B53" s="12" t="s">
        <v>126</v>
      </c>
      <c r="C53" s="21">
        <v>15</v>
      </c>
      <c r="D53" s="21">
        <v>14</v>
      </c>
      <c r="E53" s="21">
        <v>14</v>
      </c>
      <c r="F53" s="21">
        <v>14</v>
      </c>
      <c r="G53" s="21">
        <v>14</v>
      </c>
      <c r="H53" s="21">
        <v>14</v>
      </c>
      <c r="I53" s="21"/>
      <c r="J53" s="21"/>
      <c r="K53" s="21"/>
      <c r="L53" s="21"/>
      <c r="M53" s="21"/>
      <c r="N53" s="21"/>
      <c r="O53" s="2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2" t="s">
        <v>100</v>
      </c>
      <c r="B54" s="12" t="s">
        <v>125</v>
      </c>
      <c r="C54" s="21">
        <v>10</v>
      </c>
      <c r="D54" s="21">
        <v>9</v>
      </c>
      <c r="E54" s="21">
        <v>9</v>
      </c>
      <c r="F54" s="21">
        <v>9</v>
      </c>
      <c r="G54" s="21">
        <v>9</v>
      </c>
      <c r="H54" s="21">
        <v>9</v>
      </c>
      <c r="I54" s="21"/>
      <c r="J54" s="21"/>
      <c r="K54" s="21"/>
      <c r="L54" s="21"/>
      <c r="M54" s="21"/>
      <c r="N54" s="21"/>
      <c r="O54" s="2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2" t="s">
        <v>100</v>
      </c>
      <c r="B55" s="12" t="s">
        <v>119</v>
      </c>
      <c r="C55" s="21">
        <v>100</v>
      </c>
      <c r="D55" s="21">
        <v>100</v>
      </c>
      <c r="E55" s="21">
        <v>100</v>
      </c>
      <c r="F55" s="21">
        <v>100</v>
      </c>
      <c r="G55" s="21">
        <v>100</v>
      </c>
      <c r="H55" s="21">
        <v>100</v>
      </c>
      <c r="I55" s="21"/>
      <c r="J55" s="21"/>
      <c r="K55" s="21"/>
      <c r="L55" s="21"/>
      <c r="M55" s="21"/>
      <c r="N55" s="21"/>
      <c r="O55" s="2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2" t="s">
        <v>100</v>
      </c>
      <c r="B56" s="12" t="s">
        <v>120</v>
      </c>
      <c r="C56" s="21">
        <v>149</v>
      </c>
      <c r="D56" s="21">
        <v>148</v>
      </c>
      <c r="E56" s="21">
        <v>147</v>
      </c>
      <c r="F56" s="21">
        <v>146</v>
      </c>
      <c r="G56" s="21">
        <v>145</v>
      </c>
      <c r="H56" s="21">
        <v>145</v>
      </c>
      <c r="I56" s="21"/>
      <c r="J56" s="21"/>
      <c r="K56" s="21"/>
      <c r="L56" s="21"/>
      <c r="M56" s="21"/>
      <c r="N56" s="21"/>
      <c r="O56" s="2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2" t="s">
        <v>100</v>
      </c>
      <c r="B57" s="12" t="s">
        <v>118</v>
      </c>
      <c r="C57" s="21">
        <v>116</v>
      </c>
      <c r="D57" s="21">
        <v>114</v>
      </c>
      <c r="E57" s="21">
        <v>114</v>
      </c>
      <c r="F57" s="21">
        <v>114</v>
      </c>
      <c r="G57" s="21">
        <v>112</v>
      </c>
      <c r="H57" s="21">
        <v>112</v>
      </c>
      <c r="I57" s="21"/>
      <c r="J57" s="21"/>
      <c r="K57" s="21"/>
      <c r="L57" s="21"/>
      <c r="M57" s="21"/>
      <c r="N57" s="21"/>
      <c r="O57" s="2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2" t="s">
        <v>100</v>
      </c>
      <c r="B58" s="12" t="s">
        <v>124</v>
      </c>
      <c r="C58" s="21">
        <v>84</v>
      </c>
      <c r="D58" s="21">
        <v>84</v>
      </c>
      <c r="E58" s="21">
        <v>84</v>
      </c>
      <c r="F58" s="21">
        <v>83</v>
      </c>
      <c r="G58" s="21">
        <v>84</v>
      </c>
      <c r="H58" s="21">
        <v>84</v>
      </c>
      <c r="I58" s="21"/>
      <c r="J58" s="21"/>
      <c r="K58" s="21"/>
      <c r="L58" s="21"/>
      <c r="M58" s="21"/>
      <c r="N58" s="21"/>
      <c r="O58" s="2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2" t="s">
        <v>100</v>
      </c>
      <c r="B59" s="12" t="s">
        <v>123</v>
      </c>
      <c r="C59" s="21">
        <v>21</v>
      </c>
      <c r="D59" s="21">
        <v>21</v>
      </c>
      <c r="E59" s="21">
        <v>21</v>
      </c>
      <c r="F59" s="21">
        <v>21</v>
      </c>
      <c r="G59" s="21">
        <v>21</v>
      </c>
      <c r="H59" s="21">
        <v>20</v>
      </c>
      <c r="I59" s="21"/>
      <c r="J59" s="21"/>
      <c r="K59" s="21"/>
      <c r="L59" s="21"/>
      <c r="M59" s="21"/>
      <c r="N59" s="21"/>
      <c r="O59" s="2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2" t="s">
        <v>100</v>
      </c>
      <c r="B60" s="12" t="s">
        <v>100</v>
      </c>
      <c r="C60" s="21">
        <v>10179</v>
      </c>
      <c r="D60" s="21">
        <v>10179</v>
      </c>
      <c r="E60" s="21">
        <v>10143</v>
      </c>
      <c r="F60" s="21">
        <v>10090</v>
      </c>
      <c r="G60" s="21">
        <v>10057</v>
      </c>
      <c r="H60" s="21">
        <v>10020</v>
      </c>
      <c r="I60" s="21"/>
      <c r="J60" s="21"/>
      <c r="K60" s="21"/>
      <c r="L60" s="21"/>
      <c r="M60" s="21"/>
      <c r="N60" s="21"/>
      <c r="O60" s="2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2" t="s">
        <v>100</v>
      </c>
      <c r="B61" s="12" t="s">
        <v>121</v>
      </c>
      <c r="C61" s="21">
        <v>204</v>
      </c>
      <c r="D61" s="21">
        <v>204</v>
      </c>
      <c r="E61" s="21">
        <v>204</v>
      </c>
      <c r="F61" s="21">
        <v>202</v>
      </c>
      <c r="G61" s="21">
        <v>201</v>
      </c>
      <c r="H61" s="21">
        <v>197</v>
      </c>
      <c r="I61" s="21"/>
      <c r="J61" s="21"/>
      <c r="K61" s="21"/>
      <c r="L61" s="21"/>
      <c r="M61" s="21"/>
      <c r="N61" s="21"/>
      <c r="O61" s="2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80" t="s">
        <v>161</v>
      </c>
      <c r="B62" s="181"/>
      <c r="C62" s="79">
        <f>+C61+C60+C59+C58+C57+C56+C55+C54+C53+C52+C51+C50</f>
        <v>11904</v>
      </c>
      <c r="D62" s="79">
        <f t="shared" ref="D62:O62" si="7">+D61+D60+D59+D58+D57+D56+D55+D54+D53+D52+D51+D50</f>
        <v>11897</v>
      </c>
      <c r="E62" s="79">
        <f t="shared" si="7"/>
        <v>11854</v>
      </c>
      <c r="F62" s="79">
        <f t="shared" si="7"/>
        <v>11789</v>
      </c>
      <c r="G62" s="79">
        <f t="shared" si="7"/>
        <v>11751</v>
      </c>
      <c r="H62" s="79">
        <f t="shared" si="7"/>
        <v>11703</v>
      </c>
      <c r="I62" s="79">
        <f t="shared" si="7"/>
        <v>0</v>
      </c>
      <c r="J62" s="79">
        <f t="shared" si="7"/>
        <v>0</v>
      </c>
      <c r="K62" s="79">
        <f t="shared" si="7"/>
        <v>0</v>
      </c>
      <c r="L62" s="79">
        <f t="shared" si="7"/>
        <v>0</v>
      </c>
      <c r="M62" s="79">
        <f t="shared" si="7"/>
        <v>0</v>
      </c>
      <c r="N62" s="79">
        <f t="shared" si="7"/>
        <v>0</v>
      </c>
      <c r="O62" s="79">
        <f t="shared" si="7"/>
        <v>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thickBot="1" x14ac:dyDescent="0.3">
      <c r="A63" s="12" t="s">
        <v>106</v>
      </c>
      <c r="B63" s="12" t="s">
        <v>142</v>
      </c>
      <c r="C63" s="21">
        <v>183</v>
      </c>
      <c r="D63" s="21">
        <v>180</v>
      </c>
      <c r="E63" s="107">
        <v>178</v>
      </c>
      <c r="F63" s="21">
        <v>178</v>
      </c>
      <c r="G63" s="21">
        <v>176</v>
      </c>
      <c r="H63" s="21">
        <v>174</v>
      </c>
      <c r="I63" s="21"/>
      <c r="J63" s="21"/>
      <c r="K63" s="21"/>
      <c r="L63" s="21"/>
      <c r="M63" s="21"/>
      <c r="N63" s="21"/>
      <c r="O63" s="2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thickBot="1" x14ac:dyDescent="0.3">
      <c r="A64" s="12" t="s">
        <v>106</v>
      </c>
      <c r="B64" s="12" t="s">
        <v>143</v>
      </c>
      <c r="C64" s="21">
        <v>8</v>
      </c>
      <c r="D64" s="21">
        <v>8</v>
      </c>
      <c r="E64" s="103">
        <v>8</v>
      </c>
      <c r="F64" s="21">
        <v>8</v>
      </c>
      <c r="G64" s="21">
        <v>8</v>
      </c>
      <c r="H64" s="21">
        <v>8</v>
      </c>
      <c r="I64" s="21"/>
      <c r="J64" s="21"/>
      <c r="K64" s="21"/>
      <c r="L64" s="21"/>
      <c r="M64" s="21"/>
      <c r="N64" s="21"/>
      <c r="O64" s="2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thickBot="1" x14ac:dyDescent="0.3">
      <c r="A65" s="12" t="s">
        <v>106</v>
      </c>
      <c r="B65" s="12" t="s">
        <v>106</v>
      </c>
      <c r="C65" s="21">
        <v>2567</v>
      </c>
      <c r="D65" s="21">
        <v>2562</v>
      </c>
      <c r="E65" s="104">
        <v>2558</v>
      </c>
      <c r="F65" s="21">
        <v>2551</v>
      </c>
      <c r="G65" s="21">
        <v>2552</v>
      </c>
      <c r="H65" s="21">
        <v>2550</v>
      </c>
      <c r="I65" s="21"/>
      <c r="J65" s="21"/>
      <c r="K65" s="21"/>
      <c r="L65" s="21"/>
      <c r="M65" s="21"/>
      <c r="N65" s="21"/>
      <c r="O65" s="2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thickBot="1" x14ac:dyDescent="0.3">
      <c r="A66" s="12" t="s">
        <v>106</v>
      </c>
      <c r="B66" s="12" t="s">
        <v>140</v>
      </c>
      <c r="C66" s="21">
        <v>110</v>
      </c>
      <c r="D66" s="21">
        <v>110</v>
      </c>
      <c r="E66" s="103">
        <v>110</v>
      </c>
      <c r="F66" s="21">
        <v>109</v>
      </c>
      <c r="G66" s="21">
        <v>108</v>
      </c>
      <c r="H66" s="21">
        <v>106</v>
      </c>
      <c r="I66" s="21"/>
      <c r="J66" s="21"/>
      <c r="K66" s="21"/>
      <c r="L66" s="21"/>
      <c r="M66" s="21"/>
      <c r="N66" s="21"/>
      <c r="O66" s="2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2" t="s">
        <v>106</v>
      </c>
      <c r="B67" s="12" t="s">
        <v>141</v>
      </c>
      <c r="C67" s="21">
        <v>309</v>
      </c>
      <c r="D67" s="21">
        <v>308</v>
      </c>
      <c r="E67" s="103">
        <v>307</v>
      </c>
      <c r="F67" s="21">
        <v>303</v>
      </c>
      <c r="G67" s="21">
        <v>300</v>
      </c>
      <c r="H67" s="21">
        <v>296</v>
      </c>
      <c r="I67" s="21"/>
      <c r="J67" s="21"/>
      <c r="K67" s="21"/>
      <c r="L67" s="21"/>
      <c r="M67" s="21"/>
      <c r="N67" s="21"/>
      <c r="O67" s="2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80" t="s">
        <v>161</v>
      </c>
      <c r="B68" s="181"/>
      <c r="C68" s="79">
        <f>+C67+C66+C65+C64+C63</f>
        <v>3177</v>
      </c>
      <c r="D68" s="79">
        <f t="shared" ref="D68:O68" si="8">+D67+D66+D65+D64+D63</f>
        <v>3168</v>
      </c>
      <c r="E68" s="79">
        <f t="shared" si="8"/>
        <v>3161</v>
      </c>
      <c r="F68" s="79">
        <f t="shared" si="8"/>
        <v>3149</v>
      </c>
      <c r="G68" s="79">
        <f t="shared" si="8"/>
        <v>3144</v>
      </c>
      <c r="H68" s="79">
        <f t="shared" si="8"/>
        <v>3134</v>
      </c>
      <c r="I68" s="79">
        <f t="shared" si="8"/>
        <v>0</v>
      </c>
      <c r="J68" s="79">
        <f t="shared" si="8"/>
        <v>0</v>
      </c>
      <c r="K68" s="79">
        <f t="shared" si="8"/>
        <v>0</v>
      </c>
      <c r="L68" s="79">
        <f t="shared" si="8"/>
        <v>0</v>
      </c>
      <c r="M68" s="79">
        <f t="shared" si="8"/>
        <v>0</v>
      </c>
      <c r="N68" s="79">
        <f t="shared" si="8"/>
        <v>0</v>
      </c>
      <c r="O68" s="79">
        <f t="shared" si="8"/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76" t="s">
        <v>25</v>
      </c>
      <c r="B69" s="177"/>
      <c r="C69" s="20">
        <f t="shared" ref="C69:O69" si="9">+C68+C62+C49+C41+C39+C33+C28+C23+C19</f>
        <v>75045</v>
      </c>
      <c r="D69" s="20">
        <f t="shared" si="9"/>
        <v>74854</v>
      </c>
      <c r="E69" s="20">
        <f t="shared" si="9"/>
        <v>74557</v>
      </c>
      <c r="F69" s="20">
        <f>+F68+F62+F49+F41+F39+F33+F28+F23+F19</f>
        <v>74172</v>
      </c>
      <c r="G69" s="20">
        <f t="shared" si="9"/>
        <v>73911</v>
      </c>
      <c r="H69" s="20">
        <f t="shared" si="9"/>
        <v>73607</v>
      </c>
      <c r="I69" s="20">
        <f t="shared" si="9"/>
        <v>0</v>
      </c>
      <c r="J69" s="20">
        <f t="shared" si="9"/>
        <v>0</v>
      </c>
      <c r="K69" s="20">
        <f t="shared" si="9"/>
        <v>0</v>
      </c>
      <c r="L69" s="20">
        <f t="shared" si="9"/>
        <v>0</v>
      </c>
      <c r="M69" s="20">
        <f t="shared" si="9"/>
        <v>0</v>
      </c>
      <c r="N69" s="20">
        <f t="shared" si="9"/>
        <v>0</v>
      </c>
      <c r="O69" s="20">
        <f t="shared" si="9"/>
        <v>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63" t="s">
        <v>162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67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48" t="s">
        <v>3</v>
      </c>
      <c r="B73" s="165">
        <v>2024</v>
      </c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47" t="s">
        <v>6</v>
      </c>
      <c r="B74" s="46" t="s">
        <v>9</v>
      </c>
      <c r="C74" s="46" t="s">
        <v>10</v>
      </c>
      <c r="D74" s="46" t="s">
        <v>11</v>
      </c>
      <c r="E74" s="46" t="s">
        <v>12</v>
      </c>
      <c r="F74" s="46" t="s">
        <v>13</v>
      </c>
      <c r="G74" s="46" t="s">
        <v>14</v>
      </c>
      <c r="H74" s="46" t="s">
        <v>15</v>
      </c>
      <c r="I74" s="46" t="s">
        <v>16</v>
      </c>
      <c r="J74" s="46" t="s">
        <v>17</v>
      </c>
      <c r="K74" s="46" t="s">
        <v>18</v>
      </c>
      <c r="L74" s="46" t="s">
        <v>19</v>
      </c>
      <c r="M74" s="46" t="s">
        <v>20</v>
      </c>
      <c r="N74" s="46" t="s">
        <v>7</v>
      </c>
      <c r="O74" s="45" t="s">
        <v>25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71" t="s">
        <v>21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50" t="s">
        <v>98</v>
      </c>
      <c r="B76" s="21">
        <v>803</v>
      </c>
      <c r="C76" s="21">
        <v>798</v>
      </c>
      <c r="D76" s="21">
        <v>776</v>
      </c>
      <c r="E76" s="21">
        <v>754</v>
      </c>
      <c r="F76" s="21">
        <v>729</v>
      </c>
      <c r="G76" s="21">
        <v>719</v>
      </c>
      <c r="H76" s="21"/>
      <c r="I76" s="21"/>
      <c r="J76" s="21"/>
      <c r="K76" s="21"/>
      <c r="L76" s="21"/>
      <c r="M76" s="21"/>
      <c r="N76" s="21"/>
      <c r="O76" s="56">
        <f>SUM(B76:N76)</f>
        <v>4579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50" t="s">
        <v>99</v>
      </c>
      <c r="B77" s="21">
        <v>229</v>
      </c>
      <c r="C77" s="21">
        <v>226</v>
      </c>
      <c r="D77" s="21">
        <v>228</v>
      </c>
      <c r="E77" s="21">
        <v>232</v>
      </c>
      <c r="F77" s="21">
        <v>231</v>
      </c>
      <c r="G77" s="21">
        <v>229</v>
      </c>
      <c r="H77" s="21"/>
      <c r="I77" s="21"/>
      <c r="J77" s="21"/>
      <c r="K77" s="21"/>
      <c r="L77" s="21"/>
      <c r="M77" s="21"/>
      <c r="N77" s="21"/>
      <c r="O77" s="56">
        <f t="shared" ref="O77:O85" si="10">SUM(B77:N77)</f>
        <v>1375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50" t="s">
        <v>100</v>
      </c>
      <c r="B78" s="21">
        <v>173</v>
      </c>
      <c r="C78" s="21">
        <v>178</v>
      </c>
      <c r="D78" s="21">
        <v>166</v>
      </c>
      <c r="E78" s="21">
        <v>166</v>
      </c>
      <c r="F78" s="21">
        <v>162</v>
      </c>
      <c r="G78" s="21">
        <v>159</v>
      </c>
      <c r="H78" s="21"/>
      <c r="I78" s="21"/>
      <c r="J78" s="21"/>
      <c r="K78" s="21"/>
      <c r="L78" s="21"/>
      <c r="M78" s="21"/>
      <c r="N78" s="21"/>
      <c r="O78" s="56">
        <f t="shared" si="10"/>
        <v>1004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50" t="s">
        <v>101</v>
      </c>
      <c r="B79" s="21">
        <v>70</v>
      </c>
      <c r="C79" s="21">
        <v>71</v>
      </c>
      <c r="D79" s="21">
        <v>70</v>
      </c>
      <c r="E79" s="21">
        <v>69</v>
      </c>
      <c r="F79" s="21">
        <v>67</v>
      </c>
      <c r="G79" s="21">
        <v>63</v>
      </c>
      <c r="H79" s="21"/>
      <c r="I79" s="21"/>
      <c r="J79" s="21"/>
      <c r="K79" s="21"/>
      <c r="L79" s="21"/>
      <c r="M79" s="21"/>
      <c r="N79" s="21"/>
      <c r="O79" s="56">
        <f t="shared" si="10"/>
        <v>410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50" t="s">
        <v>102</v>
      </c>
      <c r="B80" s="21">
        <v>114</v>
      </c>
      <c r="C80" s="21">
        <v>113</v>
      </c>
      <c r="D80" s="21">
        <v>112</v>
      </c>
      <c r="E80" s="21">
        <v>111</v>
      </c>
      <c r="F80" s="21">
        <v>109</v>
      </c>
      <c r="G80" s="21">
        <v>107</v>
      </c>
      <c r="H80" s="21"/>
      <c r="I80" s="21"/>
      <c r="J80" s="21"/>
      <c r="K80" s="21"/>
      <c r="L80" s="21"/>
      <c r="M80" s="21"/>
      <c r="N80" s="21"/>
      <c r="O80" s="56">
        <f t="shared" si="10"/>
        <v>666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50" t="s">
        <v>103</v>
      </c>
      <c r="B81" s="21">
        <v>118</v>
      </c>
      <c r="C81" s="21">
        <v>113</v>
      </c>
      <c r="D81" s="21">
        <v>113</v>
      </c>
      <c r="E81" s="21">
        <v>114</v>
      </c>
      <c r="F81" s="21">
        <v>113</v>
      </c>
      <c r="G81" s="21">
        <v>111</v>
      </c>
      <c r="H81" s="21"/>
      <c r="I81" s="21"/>
      <c r="J81" s="21"/>
      <c r="K81" s="21"/>
      <c r="L81" s="21"/>
      <c r="M81" s="21"/>
      <c r="N81" s="21"/>
      <c r="O81" s="56">
        <f t="shared" si="10"/>
        <v>682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50" t="s">
        <v>106</v>
      </c>
      <c r="B82" s="21">
        <v>76</v>
      </c>
      <c r="C82" s="21">
        <v>77</v>
      </c>
      <c r="D82" s="21">
        <v>78</v>
      </c>
      <c r="E82" s="21">
        <v>80</v>
      </c>
      <c r="F82" s="21">
        <v>80</v>
      </c>
      <c r="G82" s="21">
        <v>80</v>
      </c>
      <c r="H82" s="21"/>
      <c r="I82" s="21"/>
      <c r="J82" s="21"/>
      <c r="K82" s="21"/>
      <c r="L82" s="21"/>
      <c r="M82" s="21"/>
      <c r="N82" s="21"/>
      <c r="O82" s="56">
        <f t="shared" si="10"/>
        <v>471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50" t="s">
        <v>107</v>
      </c>
      <c r="B83" s="21">
        <v>34</v>
      </c>
      <c r="C83" s="21">
        <v>38</v>
      </c>
      <c r="D83" s="21">
        <v>38</v>
      </c>
      <c r="E83" s="21">
        <v>36</v>
      </c>
      <c r="F83" s="21">
        <v>36</v>
      </c>
      <c r="G83" s="21">
        <v>33</v>
      </c>
      <c r="H83" s="21"/>
      <c r="I83" s="21"/>
      <c r="J83" s="21"/>
      <c r="K83" s="21"/>
      <c r="L83" s="21"/>
      <c r="M83" s="21"/>
      <c r="N83" s="21"/>
      <c r="O83" s="56">
        <f t="shared" si="10"/>
        <v>215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50" t="s">
        <v>109</v>
      </c>
      <c r="B84" s="21">
        <v>4</v>
      </c>
      <c r="C84" s="21">
        <v>4</v>
      </c>
      <c r="D84" s="21">
        <v>4</v>
      </c>
      <c r="E84" s="21">
        <v>4</v>
      </c>
      <c r="F84" s="21">
        <v>4</v>
      </c>
      <c r="G84" s="21">
        <v>5</v>
      </c>
      <c r="H84" s="21"/>
      <c r="I84" s="21"/>
      <c r="J84" s="21"/>
      <c r="K84" s="21"/>
      <c r="L84" s="21"/>
      <c r="M84" s="21"/>
      <c r="N84" s="21"/>
      <c r="O84" s="56">
        <f t="shared" si="10"/>
        <v>25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50" t="s">
        <v>25</v>
      </c>
      <c r="B85" s="57">
        <f t="shared" ref="B85:I85" si="11">SUM(B76:B84)</f>
        <v>1621</v>
      </c>
      <c r="C85" s="57">
        <f t="shared" si="11"/>
        <v>1618</v>
      </c>
      <c r="D85" s="57">
        <f t="shared" si="11"/>
        <v>1585</v>
      </c>
      <c r="E85" s="57">
        <f t="shared" si="11"/>
        <v>1566</v>
      </c>
      <c r="F85" s="57">
        <f t="shared" si="11"/>
        <v>1531</v>
      </c>
      <c r="G85" s="57">
        <f t="shared" si="11"/>
        <v>1506</v>
      </c>
      <c r="H85" s="57">
        <f t="shared" si="11"/>
        <v>0</v>
      </c>
      <c r="I85" s="57">
        <f t="shared" si="11"/>
        <v>0</v>
      </c>
      <c r="J85" s="57">
        <f>SUM(J76:J84)</f>
        <v>0</v>
      </c>
      <c r="K85" s="57">
        <f t="shared" ref="K85:M85" si="12">SUM(K76:K84)</f>
        <v>0</v>
      </c>
      <c r="L85" s="57">
        <f t="shared" si="12"/>
        <v>0</v>
      </c>
      <c r="M85" s="57">
        <f t="shared" si="12"/>
        <v>0</v>
      </c>
      <c r="N85" s="57">
        <f t="shared" ref="N85" si="13">SUM(N76:N84)</f>
        <v>0</v>
      </c>
      <c r="O85" s="56">
        <f t="shared" si="10"/>
        <v>9427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71" t="s">
        <v>24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50" t="s">
        <v>98</v>
      </c>
      <c r="B87" s="21">
        <v>12</v>
      </c>
      <c r="C87" s="21">
        <v>11</v>
      </c>
      <c r="D87" s="21">
        <v>10</v>
      </c>
      <c r="E87" s="21">
        <v>10</v>
      </c>
      <c r="F87" s="21">
        <v>11</v>
      </c>
      <c r="G87" s="21">
        <v>11</v>
      </c>
      <c r="H87" s="21"/>
      <c r="I87" s="21"/>
      <c r="J87" s="21"/>
      <c r="K87" s="21"/>
      <c r="L87" s="21"/>
      <c r="M87" s="21"/>
      <c r="N87" s="21"/>
      <c r="O87" s="56">
        <f t="shared" ref="O87:O97" si="14">SUM(B87:N87)</f>
        <v>65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50" t="s">
        <v>99</v>
      </c>
      <c r="B88" s="21">
        <v>2</v>
      </c>
      <c r="C88" s="21">
        <v>2</v>
      </c>
      <c r="D88" s="21">
        <v>2</v>
      </c>
      <c r="E88" s="21">
        <v>2</v>
      </c>
      <c r="F88" s="21">
        <v>2</v>
      </c>
      <c r="G88" s="21">
        <v>1</v>
      </c>
      <c r="H88" s="21"/>
      <c r="I88" s="21"/>
      <c r="J88" s="21"/>
      <c r="K88" s="21"/>
      <c r="L88" s="21"/>
      <c r="M88" s="21"/>
      <c r="N88" s="21"/>
      <c r="O88" s="56">
        <f t="shared" si="14"/>
        <v>11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50" t="s">
        <v>100</v>
      </c>
      <c r="B89" s="21">
        <v>1</v>
      </c>
      <c r="C89" s="21">
        <v>1</v>
      </c>
      <c r="D89" s="21">
        <v>1</v>
      </c>
      <c r="E89" s="21">
        <v>1</v>
      </c>
      <c r="F89" s="21">
        <v>1</v>
      </c>
      <c r="G89" s="21">
        <v>1</v>
      </c>
      <c r="H89" s="21"/>
      <c r="I89" s="21"/>
      <c r="J89" s="21"/>
      <c r="K89" s="21"/>
      <c r="L89" s="21"/>
      <c r="M89" s="21"/>
      <c r="N89" s="21"/>
      <c r="O89" s="56">
        <f t="shared" si="14"/>
        <v>6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50" t="s">
        <v>101</v>
      </c>
      <c r="B90" s="21">
        <v>3</v>
      </c>
      <c r="C90" s="21">
        <v>2</v>
      </c>
      <c r="D90" s="21">
        <v>2</v>
      </c>
      <c r="E90" s="21">
        <v>2</v>
      </c>
      <c r="F90" s="21">
        <v>2</v>
      </c>
      <c r="G90" s="21">
        <v>2</v>
      </c>
      <c r="H90" s="21"/>
      <c r="I90" s="21"/>
      <c r="J90" s="21"/>
      <c r="K90" s="21"/>
      <c r="L90" s="21"/>
      <c r="M90" s="21"/>
      <c r="N90" s="21"/>
      <c r="O90" s="56">
        <f t="shared" si="14"/>
        <v>13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50" t="s">
        <v>102</v>
      </c>
      <c r="B91" s="21">
        <v>26</v>
      </c>
      <c r="C91" s="21">
        <v>26</v>
      </c>
      <c r="D91" s="21">
        <v>25</v>
      </c>
      <c r="E91" s="21">
        <v>23</v>
      </c>
      <c r="F91" s="21">
        <v>22</v>
      </c>
      <c r="G91" s="21">
        <v>21</v>
      </c>
      <c r="H91" s="21"/>
      <c r="I91" s="21"/>
      <c r="J91" s="21"/>
      <c r="K91" s="21"/>
      <c r="L91" s="21"/>
      <c r="M91" s="21"/>
      <c r="N91" s="21"/>
      <c r="O91" s="56">
        <f t="shared" si="14"/>
        <v>143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50" t="s">
        <v>103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/>
      <c r="I92" s="21"/>
      <c r="J92" s="21"/>
      <c r="K92" s="21"/>
      <c r="L92" s="21"/>
      <c r="M92" s="21"/>
      <c r="N92" s="21"/>
      <c r="O92" s="56">
        <f t="shared" si="14"/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50" t="s">
        <v>106</v>
      </c>
      <c r="B93" s="21">
        <v>1</v>
      </c>
      <c r="C93" s="21">
        <v>1</v>
      </c>
      <c r="D93" s="21">
        <v>1</v>
      </c>
      <c r="E93" s="21">
        <v>1</v>
      </c>
      <c r="F93" s="21">
        <v>1</v>
      </c>
      <c r="G93" s="21">
        <v>1</v>
      </c>
      <c r="H93" s="21"/>
      <c r="I93" s="21"/>
      <c r="J93" s="21"/>
      <c r="K93" s="21"/>
      <c r="L93" s="21"/>
      <c r="M93" s="21"/>
      <c r="N93" s="21"/>
      <c r="O93" s="56">
        <f t="shared" si="14"/>
        <v>6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50" t="s">
        <v>107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/>
      <c r="I94" s="21"/>
      <c r="J94" s="21"/>
      <c r="K94" s="21"/>
      <c r="L94" s="21"/>
      <c r="M94" s="21"/>
      <c r="N94" s="21"/>
      <c r="O94" s="56">
        <f t="shared" si="14"/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50" t="s">
        <v>109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/>
      <c r="I95" s="21"/>
      <c r="J95" s="21"/>
      <c r="K95" s="21"/>
      <c r="L95" s="21"/>
      <c r="M95" s="21"/>
      <c r="N95" s="21"/>
      <c r="O95" s="56">
        <f t="shared" si="14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50" t="s">
        <v>25</v>
      </c>
      <c r="B96" s="57">
        <f t="shared" ref="B96:M96" si="15">SUM(B87:B95)</f>
        <v>45</v>
      </c>
      <c r="C96" s="57">
        <f t="shared" si="15"/>
        <v>43</v>
      </c>
      <c r="D96" s="57">
        <f t="shared" si="15"/>
        <v>41</v>
      </c>
      <c r="E96" s="57">
        <f t="shared" si="15"/>
        <v>39</v>
      </c>
      <c r="F96" s="57">
        <f t="shared" si="15"/>
        <v>39</v>
      </c>
      <c r="G96" s="57">
        <f t="shared" si="15"/>
        <v>37</v>
      </c>
      <c r="H96" s="57">
        <f t="shared" si="15"/>
        <v>0</v>
      </c>
      <c r="I96" s="57">
        <f t="shared" si="15"/>
        <v>0</v>
      </c>
      <c r="J96" s="57">
        <f t="shared" si="15"/>
        <v>0</v>
      </c>
      <c r="K96" s="57">
        <f t="shared" si="15"/>
        <v>0</v>
      </c>
      <c r="L96" s="57">
        <f t="shared" si="15"/>
        <v>0</v>
      </c>
      <c r="M96" s="57">
        <f t="shared" si="15"/>
        <v>0</v>
      </c>
      <c r="N96" s="57">
        <f t="shared" ref="N96" si="16">SUM(N87:N95)</f>
        <v>0</v>
      </c>
      <c r="O96" s="56">
        <f t="shared" si="14"/>
        <v>244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51" t="s">
        <v>25</v>
      </c>
      <c r="B97" s="56">
        <f t="shared" ref="B97:N97" si="17">B96+B85</f>
        <v>1666</v>
      </c>
      <c r="C97" s="56">
        <f t="shared" si="17"/>
        <v>1661</v>
      </c>
      <c r="D97" s="56">
        <f t="shared" si="17"/>
        <v>1626</v>
      </c>
      <c r="E97" s="56">
        <f t="shared" si="17"/>
        <v>1605</v>
      </c>
      <c r="F97" s="56">
        <f t="shared" si="17"/>
        <v>1570</v>
      </c>
      <c r="G97" s="56">
        <f t="shared" si="17"/>
        <v>1543</v>
      </c>
      <c r="H97" s="56">
        <f t="shared" si="17"/>
        <v>0</v>
      </c>
      <c r="I97" s="56">
        <f t="shared" si="17"/>
        <v>0</v>
      </c>
      <c r="J97" s="56">
        <f t="shared" si="17"/>
        <v>0</v>
      </c>
      <c r="K97" s="56">
        <f t="shared" si="17"/>
        <v>0</v>
      </c>
      <c r="L97" s="56">
        <f t="shared" si="17"/>
        <v>0</v>
      </c>
      <c r="M97" s="56">
        <f t="shared" si="17"/>
        <v>0</v>
      </c>
      <c r="N97" s="56">
        <f t="shared" si="17"/>
        <v>0</v>
      </c>
      <c r="O97" s="56">
        <f t="shared" si="14"/>
        <v>9671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9"/>
      <c r="N98" s="49"/>
      <c r="O98" s="4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69" t="s">
        <v>163</v>
      </c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67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48" t="s">
        <v>3</v>
      </c>
      <c r="B101" s="175">
        <v>2024</v>
      </c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47" t="s">
        <v>6</v>
      </c>
      <c r="B102" s="46" t="s">
        <v>9</v>
      </c>
      <c r="C102" s="46" t="s">
        <v>10</v>
      </c>
      <c r="D102" s="46" t="s">
        <v>11</v>
      </c>
      <c r="E102" s="46" t="s">
        <v>12</v>
      </c>
      <c r="F102" s="46" t="s">
        <v>13</v>
      </c>
      <c r="G102" s="46" t="s">
        <v>14</v>
      </c>
      <c r="H102" s="46" t="s">
        <v>15</v>
      </c>
      <c r="I102" s="46" t="s">
        <v>16</v>
      </c>
      <c r="J102" s="46" t="s">
        <v>17</v>
      </c>
      <c r="K102" s="46" t="s">
        <v>18</v>
      </c>
      <c r="L102" s="46" t="s">
        <v>19</v>
      </c>
      <c r="M102" s="46" t="s">
        <v>20</v>
      </c>
      <c r="N102" s="46" t="s">
        <v>7</v>
      </c>
      <c r="O102" s="45" t="s">
        <v>25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71" t="s">
        <v>21</v>
      </c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50" t="s">
        <v>98</v>
      </c>
      <c r="B104" s="21">
        <v>2044</v>
      </c>
      <c r="C104" s="21">
        <v>2</v>
      </c>
      <c r="D104" s="21">
        <v>2045</v>
      </c>
      <c r="E104" s="21">
        <v>1845</v>
      </c>
      <c r="F104" s="21">
        <v>1800</v>
      </c>
      <c r="G104" s="21">
        <v>1831</v>
      </c>
      <c r="H104" s="21"/>
      <c r="I104" s="21"/>
      <c r="J104" s="21"/>
      <c r="K104" s="21"/>
      <c r="L104" s="21"/>
      <c r="M104" s="21"/>
      <c r="N104" s="21"/>
      <c r="O104" s="56">
        <f>SUM(B104:N104)</f>
        <v>9567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0" t="s">
        <v>99</v>
      </c>
      <c r="B105" s="21">
        <v>468</v>
      </c>
      <c r="C105" s="21">
        <v>464</v>
      </c>
      <c r="D105" s="21">
        <v>456</v>
      </c>
      <c r="E105" s="21">
        <v>436</v>
      </c>
      <c r="F105" s="21">
        <v>450</v>
      </c>
      <c r="G105" s="21">
        <v>451</v>
      </c>
      <c r="H105" s="21"/>
      <c r="I105" s="21"/>
      <c r="J105" s="21"/>
      <c r="K105" s="21"/>
      <c r="L105" s="21"/>
      <c r="M105" s="21"/>
      <c r="N105" s="21"/>
      <c r="O105" s="56">
        <f t="shared" ref="O105:O125" si="18">SUM(B105:N105)</f>
        <v>2725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0" t="s">
        <v>100</v>
      </c>
      <c r="B106" s="21">
        <v>399</v>
      </c>
      <c r="C106" s="21">
        <v>387</v>
      </c>
      <c r="D106" s="21">
        <v>395</v>
      </c>
      <c r="E106" s="21">
        <v>388</v>
      </c>
      <c r="F106" s="21">
        <v>389</v>
      </c>
      <c r="G106" s="21">
        <v>388</v>
      </c>
      <c r="H106" s="21"/>
      <c r="I106" s="21"/>
      <c r="J106" s="21"/>
      <c r="K106" s="21"/>
      <c r="L106" s="21"/>
      <c r="M106" s="21"/>
      <c r="N106" s="21"/>
      <c r="O106" s="56">
        <f t="shared" si="18"/>
        <v>2346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0" t="s">
        <v>101</v>
      </c>
      <c r="B107" s="21">
        <v>99</v>
      </c>
      <c r="C107" s="21">
        <v>98</v>
      </c>
      <c r="D107" s="21">
        <v>92</v>
      </c>
      <c r="E107" s="21">
        <v>95</v>
      </c>
      <c r="F107" s="21">
        <v>92</v>
      </c>
      <c r="G107" s="21">
        <v>93</v>
      </c>
      <c r="H107" s="21"/>
      <c r="I107" s="21"/>
      <c r="J107" s="21"/>
      <c r="K107" s="21"/>
      <c r="L107" s="21"/>
      <c r="M107" s="21"/>
      <c r="N107" s="21"/>
      <c r="O107" s="56">
        <f t="shared" si="18"/>
        <v>569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0" t="s">
        <v>102</v>
      </c>
      <c r="B108" s="21">
        <v>75</v>
      </c>
      <c r="C108" s="21">
        <v>76</v>
      </c>
      <c r="D108" s="21">
        <v>81</v>
      </c>
      <c r="E108" s="21">
        <v>83</v>
      </c>
      <c r="F108" s="21">
        <v>86</v>
      </c>
      <c r="G108" s="21">
        <v>89</v>
      </c>
      <c r="H108" s="21"/>
      <c r="I108" s="21"/>
      <c r="J108" s="21"/>
      <c r="K108" s="21"/>
      <c r="L108" s="21"/>
      <c r="M108" s="21"/>
      <c r="N108" s="21"/>
      <c r="O108" s="56">
        <f t="shared" si="18"/>
        <v>490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0" t="s">
        <v>103</v>
      </c>
      <c r="B109" s="21">
        <v>166</v>
      </c>
      <c r="C109" s="21">
        <v>165</v>
      </c>
      <c r="D109" s="21">
        <v>161</v>
      </c>
      <c r="E109" s="21">
        <v>165</v>
      </c>
      <c r="F109" s="21">
        <v>167</v>
      </c>
      <c r="G109" s="21">
        <v>167</v>
      </c>
      <c r="H109" s="21"/>
      <c r="I109" s="21"/>
      <c r="J109" s="21"/>
      <c r="K109" s="21"/>
      <c r="L109" s="21"/>
      <c r="M109" s="21"/>
      <c r="N109" s="21"/>
      <c r="O109" s="56">
        <f t="shared" si="18"/>
        <v>991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0" t="s">
        <v>106</v>
      </c>
      <c r="B110" s="21">
        <v>128</v>
      </c>
      <c r="C110" s="21">
        <v>128</v>
      </c>
      <c r="D110" s="21">
        <v>130</v>
      </c>
      <c r="E110" s="21">
        <v>135</v>
      </c>
      <c r="F110" s="21">
        <v>120</v>
      </c>
      <c r="G110" s="21">
        <v>119</v>
      </c>
      <c r="H110" s="21"/>
      <c r="I110" s="21"/>
      <c r="J110" s="21"/>
      <c r="K110" s="21"/>
      <c r="L110" s="21"/>
      <c r="M110" s="21"/>
      <c r="N110" s="21"/>
      <c r="O110" s="56">
        <f t="shared" si="18"/>
        <v>760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0" t="s">
        <v>107</v>
      </c>
      <c r="B111" s="21">
        <v>107</v>
      </c>
      <c r="C111" s="21">
        <v>113</v>
      </c>
      <c r="D111" s="21">
        <v>113</v>
      </c>
      <c r="E111" s="21">
        <v>112</v>
      </c>
      <c r="F111" s="21">
        <v>112</v>
      </c>
      <c r="G111" s="21">
        <v>111</v>
      </c>
      <c r="H111" s="21"/>
      <c r="I111" s="21"/>
      <c r="J111" s="21"/>
      <c r="K111" s="21"/>
      <c r="L111" s="21"/>
      <c r="M111" s="21"/>
      <c r="N111" s="21"/>
      <c r="O111" s="56">
        <f t="shared" si="18"/>
        <v>668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0" t="s">
        <v>109</v>
      </c>
      <c r="B112" s="21">
        <v>32</v>
      </c>
      <c r="C112" s="21">
        <v>31</v>
      </c>
      <c r="D112" s="21">
        <v>31</v>
      </c>
      <c r="E112" s="21">
        <v>30</v>
      </c>
      <c r="F112" s="21">
        <v>32</v>
      </c>
      <c r="G112" s="21">
        <v>33</v>
      </c>
      <c r="H112" s="21"/>
      <c r="I112" s="21"/>
      <c r="J112" s="21"/>
      <c r="K112" s="21"/>
      <c r="L112" s="21"/>
      <c r="M112" s="21"/>
      <c r="N112" s="21"/>
      <c r="O112" s="56">
        <f t="shared" si="18"/>
        <v>189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8" t="s">
        <v>25</v>
      </c>
      <c r="B113" s="57">
        <f>SUM(B104:B112)</f>
        <v>3518</v>
      </c>
      <c r="C113" s="57">
        <f t="shared" ref="C113:N113" si="19">SUM(C104:C112)</f>
        <v>1464</v>
      </c>
      <c r="D113" s="57">
        <f t="shared" si="19"/>
        <v>3504</v>
      </c>
      <c r="E113" s="57">
        <f t="shared" si="19"/>
        <v>3289</v>
      </c>
      <c r="F113" s="57">
        <f t="shared" si="19"/>
        <v>3248</v>
      </c>
      <c r="G113" s="57">
        <f t="shared" si="19"/>
        <v>3282</v>
      </c>
      <c r="H113" s="57">
        <f t="shared" si="19"/>
        <v>0</v>
      </c>
      <c r="I113" s="57">
        <f t="shared" si="19"/>
        <v>0</v>
      </c>
      <c r="J113" s="57">
        <f t="shared" si="19"/>
        <v>0</v>
      </c>
      <c r="K113" s="57">
        <f t="shared" si="19"/>
        <v>0</v>
      </c>
      <c r="L113" s="57">
        <f t="shared" si="19"/>
        <v>0</v>
      </c>
      <c r="M113" s="57">
        <f t="shared" si="19"/>
        <v>0</v>
      </c>
      <c r="N113" s="57">
        <f t="shared" si="19"/>
        <v>0</v>
      </c>
      <c r="O113" s="56">
        <f t="shared" si="18"/>
        <v>18305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73" t="s">
        <v>24</v>
      </c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50" t="s">
        <v>98</v>
      </c>
      <c r="B115" s="21">
        <v>29</v>
      </c>
      <c r="C115" s="21">
        <v>30</v>
      </c>
      <c r="D115" s="21">
        <v>31</v>
      </c>
      <c r="E115" s="21">
        <v>28</v>
      </c>
      <c r="F115" s="21">
        <v>26</v>
      </c>
      <c r="G115" s="21">
        <v>27</v>
      </c>
      <c r="H115" s="21"/>
      <c r="I115" s="21"/>
      <c r="J115" s="21"/>
      <c r="K115" s="21"/>
      <c r="L115" s="21"/>
      <c r="M115" s="21"/>
      <c r="N115" s="21"/>
      <c r="O115" s="56">
        <f t="shared" si="18"/>
        <v>171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0" t="s">
        <v>99</v>
      </c>
      <c r="B116" s="21">
        <v>11</v>
      </c>
      <c r="C116" s="21">
        <v>10</v>
      </c>
      <c r="D116" s="21">
        <v>10</v>
      </c>
      <c r="E116" s="21">
        <v>10</v>
      </c>
      <c r="F116" s="21">
        <v>10</v>
      </c>
      <c r="G116" s="21">
        <v>10</v>
      </c>
      <c r="H116" s="21"/>
      <c r="I116" s="21"/>
      <c r="J116" s="21"/>
      <c r="K116" s="21"/>
      <c r="L116" s="21"/>
      <c r="M116" s="21"/>
      <c r="N116" s="21"/>
      <c r="O116" s="56">
        <f t="shared" si="18"/>
        <v>61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0" t="s">
        <v>100</v>
      </c>
      <c r="B117" s="21">
        <v>9</v>
      </c>
      <c r="C117" s="21">
        <v>10</v>
      </c>
      <c r="D117" s="21">
        <v>10</v>
      </c>
      <c r="E117" s="21">
        <v>9</v>
      </c>
      <c r="F117" s="21">
        <v>10</v>
      </c>
      <c r="G117" s="21">
        <v>9</v>
      </c>
      <c r="H117" s="21"/>
      <c r="I117" s="21"/>
      <c r="J117" s="21"/>
      <c r="K117" s="21"/>
      <c r="L117" s="21"/>
      <c r="M117" s="21"/>
      <c r="N117" s="21"/>
      <c r="O117" s="56">
        <f t="shared" si="18"/>
        <v>57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0" t="s">
        <v>101</v>
      </c>
      <c r="B118" s="21">
        <v>22</v>
      </c>
      <c r="C118" s="21">
        <v>22</v>
      </c>
      <c r="D118" s="21">
        <v>22</v>
      </c>
      <c r="E118" s="21">
        <v>22</v>
      </c>
      <c r="F118" s="21">
        <v>22</v>
      </c>
      <c r="G118" s="21">
        <v>22</v>
      </c>
      <c r="H118" s="21"/>
      <c r="I118" s="21"/>
      <c r="J118" s="21"/>
      <c r="K118" s="21"/>
      <c r="L118" s="21"/>
      <c r="M118" s="21"/>
      <c r="N118" s="21"/>
      <c r="O118" s="56">
        <f t="shared" si="18"/>
        <v>132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0" t="s">
        <v>102</v>
      </c>
      <c r="B119" s="21">
        <v>24</v>
      </c>
      <c r="C119" s="21">
        <v>24</v>
      </c>
      <c r="D119" s="21">
        <v>24</v>
      </c>
      <c r="E119" s="21">
        <v>25</v>
      </c>
      <c r="F119" s="21">
        <v>27</v>
      </c>
      <c r="G119" s="21">
        <v>28</v>
      </c>
      <c r="H119" s="21"/>
      <c r="I119" s="21"/>
      <c r="J119" s="21"/>
      <c r="K119" s="21"/>
      <c r="L119" s="21"/>
      <c r="M119" s="21"/>
      <c r="N119" s="21"/>
      <c r="O119" s="56">
        <f t="shared" si="18"/>
        <v>152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0" t="s">
        <v>103</v>
      </c>
      <c r="B120" s="21">
        <v>3</v>
      </c>
      <c r="C120" s="21">
        <v>3</v>
      </c>
      <c r="D120" s="21">
        <v>3</v>
      </c>
      <c r="E120" s="21">
        <v>3</v>
      </c>
      <c r="F120" s="21">
        <v>3</v>
      </c>
      <c r="G120" s="21">
        <v>3</v>
      </c>
      <c r="H120" s="21"/>
      <c r="I120" s="21"/>
      <c r="J120" s="21"/>
      <c r="K120" s="21"/>
      <c r="L120" s="21"/>
      <c r="M120" s="21"/>
      <c r="N120" s="21"/>
      <c r="O120" s="56">
        <f t="shared" si="18"/>
        <v>18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0" t="s">
        <v>106</v>
      </c>
      <c r="B121" s="21">
        <v>1</v>
      </c>
      <c r="C121" s="21">
        <v>1</v>
      </c>
      <c r="D121" s="21">
        <v>1</v>
      </c>
      <c r="E121" s="21">
        <v>1</v>
      </c>
      <c r="F121" s="21">
        <v>1</v>
      </c>
      <c r="G121" s="21">
        <v>1</v>
      </c>
      <c r="H121" s="21"/>
      <c r="I121" s="21"/>
      <c r="J121" s="21"/>
      <c r="K121" s="21"/>
      <c r="L121" s="21"/>
      <c r="M121" s="21"/>
      <c r="N121" s="21"/>
      <c r="O121" s="56">
        <f t="shared" si="18"/>
        <v>6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0" t="s">
        <v>107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/>
      <c r="I122" s="21"/>
      <c r="J122" s="21"/>
      <c r="K122" s="21"/>
      <c r="L122" s="21"/>
      <c r="M122" s="21"/>
      <c r="N122" s="21"/>
      <c r="O122" s="56">
        <f t="shared" si="18"/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0" t="s">
        <v>109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/>
      <c r="I123" s="21"/>
      <c r="J123" s="21"/>
      <c r="K123" s="21"/>
      <c r="L123" s="21"/>
      <c r="M123" s="21"/>
      <c r="N123" s="21"/>
      <c r="O123" s="56">
        <f t="shared" si="18"/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8" t="s">
        <v>25</v>
      </c>
      <c r="B124" s="57">
        <f t="shared" ref="B124:N124" si="20">SUM(B115:B123)</f>
        <v>99</v>
      </c>
      <c r="C124" s="57">
        <f t="shared" si="20"/>
        <v>100</v>
      </c>
      <c r="D124" s="57">
        <f t="shared" si="20"/>
        <v>101</v>
      </c>
      <c r="E124" s="57">
        <f t="shared" si="20"/>
        <v>98</v>
      </c>
      <c r="F124" s="57">
        <f t="shared" si="20"/>
        <v>99</v>
      </c>
      <c r="G124" s="57">
        <f t="shared" si="20"/>
        <v>100</v>
      </c>
      <c r="H124" s="57">
        <f t="shared" si="20"/>
        <v>0</v>
      </c>
      <c r="I124" s="57">
        <f t="shared" si="20"/>
        <v>0</v>
      </c>
      <c r="J124" s="57">
        <f t="shared" si="20"/>
        <v>0</v>
      </c>
      <c r="K124" s="57">
        <f t="shared" si="20"/>
        <v>0</v>
      </c>
      <c r="L124" s="57">
        <f t="shared" si="20"/>
        <v>0</v>
      </c>
      <c r="M124" s="57">
        <f t="shared" si="20"/>
        <v>0</v>
      </c>
      <c r="N124" s="57">
        <f t="shared" si="20"/>
        <v>0</v>
      </c>
      <c r="O124" s="56">
        <f t="shared" si="18"/>
        <v>597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9" t="s">
        <v>25</v>
      </c>
      <c r="B125" s="56">
        <f t="shared" ref="B125:N125" si="21">B124+B113</f>
        <v>3617</v>
      </c>
      <c r="C125" s="56">
        <f t="shared" si="21"/>
        <v>1564</v>
      </c>
      <c r="D125" s="56">
        <f t="shared" si="21"/>
        <v>3605</v>
      </c>
      <c r="E125" s="56">
        <f t="shared" si="21"/>
        <v>3387</v>
      </c>
      <c r="F125" s="56">
        <f t="shared" si="21"/>
        <v>3347</v>
      </c>
      <c r="G125" s="56">
        <f t="shared" si="21"/>
        <v>3382</v>
      </c>
      <c r="H125" s="56">
        <f t="shared" si="21"/>
        <v>0</v>
      </c>
      <c r="I125" s="56">
        <f t="shared" si="21"/>
        <v>0</v>
      </c>
      <c r="J125" s="56">
        <f t="shared" si="21"/>
        <v>0</v>
      </c>
      <c r="K125" s="56">
        <f t="shared" si="21"/>
        <v>0</v>
      </c>
      <c r="L125" s="56">
        <f t="shared" si="21"/>
        <v>0</v>
      </c>
      <c r="M125" s="56">
        <f t="shared" si="21"/>
        <v>0</v>
      </c>
      <c r="N125" s="56">
        <f t="shared" si="21"/>
        <v>0</v>
      </c>
      <c r="O125" s="56">
        <f t="shared" si="18"/>
        <v>18902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52"/>
      <c r="N126" s="52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/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sortState ref="A12:R60">
    <sortCondition ref="A12"/>
  </sortState>
  <mergeCells count="25">
    <mergeCell ref="A5:O6"/>
    <mergeCell ref="A8:O8"/>
    <mergeCell ref="A69:B69"/>
    <mergeCell ref="B9:O9"/>
    <mergeCell ref="A10:B10"/>
    <mergeCell ref="A19:B19"/>
    <mergeCell ref="A23:B23"/>
    <mergeCell ref="A28:B28"/>
    <mergeCell ref="A33:B33"/>
    <mergeCell ref="A39:B39"/>
    <mergeCell ref="A41:B41"/>
    <mergeCell ref="A49:B49"/>
    <mergeCell ref="A62:B62"/>
    <mergeCell ref="A68:B68"/>
    <mergeCell ref="C10:O10"/>
    <mergeCell ref="A103:O103"/>
    <mergeCell ref="A114:O114"/>
    <mergeCell ref="A86:O86"/>
    <mergeCell ref="A75:O75"/>
    <mergeCell ref="B101:O101"/>
    <mergeCell ref="A71:O71"/>
    <mergeCell ref="B73:O73"/>
    <mergeCell ref="A72:O72"/>
    <mergeCell ref="A99:O99"/>
    <mergeCell ref="A100:O100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13" sqref="G13:G15"/>
    </sheetView>
  </sheetViews>
  <sheetFormatPr baseColWidth="10" defaultColWidth="12.625" defaultRowHeight="15" customHeight="1" x14ac:dyDescent="0.2"/>
  <cols>
    <col min="1" max="1" width="13" customWidth="1"/>
    <col min="2" max="14" width="8.875" customWidth="1"/>
    <col min="15" max="20" width="9.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4" t="s">
        <v>150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5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53" t="s">
        <v>151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91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55" t="s">
        <v>36</v>
      </c>
      <c r="B10" s="188">
        <v>2024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" customHeight="1" x14ac:dyDescent="0.25">
      <c r="A11" s="156"/>
      <c r="B11" s="182" t="s">
        <v>9</v>
      </c>
      <c r="C11" s="182" t="s">
        <v>10</v>
      </c>
      <c r="D11" s="182" t="s">
        <v>11</v>
      </c>
      <c r="E11" s="182" t="s">
        <v>12</v>
      </c>
      <c r="F11" s="182" t="s">
        <v>13</v>
      </c>
      <c r="G11" s="182" t="s">
        <v>14</v>
      </c>
      <c r="H11" s="182" t="s">
        <v>15</v>
      </c>
      <c r="I11" s="182" t="s">
        <v>16</v>
      </c>
      <c r="J11" s="182" t="s">
        <v>17</v>
      </c>
      <c r="K11" s="182" t="s">
        <v>18</v>
      </c>
      <c r="L11" s="182" t="s">
        <v>19</v>
      </c>
      <c r="M11" s="182" t="s">
        <v>20</v>
      </c>
      <c r="N11" s="18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x14ac:dyDescent="0.25">
      <c r="A12" s="13" t="s">
        <v>152</v>
      </c>
      <c r="B12" s="190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8" t="s">
        <v>153</v>
      </c>
      <c r="B13" s="21">
        <v>4268</v>
      </c>
      <c r="C13" s="21">
        <v>4264</v>
      </c>
      <c r="D13" s="21">
        <v>4267</v>
      </c>
      <c r="E13" s="21">
        <v>4275</v>
      </c>
      <c r="F13" s="21">
        <v>4207</v>
      </c>
      <c r="G13" s="21">
        <v>4193</v>
      </c>
      <c r="H13" s="21"/>
      <c r="I13" s="21"/>
      <c r="J13" s="21"/>
      <c r="K13" s="21"/>
      <c r="L13" s="21"/>
      <c r="M13" s="21"/>
      <c r="N13" s="2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x14ac:dyDescent="0.25">
      <c r="A14" s="18" t="s">
        <v>154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/>
      <c r="I14" s="21"/>
      <c r="J14" s="21"/>
      <c r="K14" s="21"/>
      <c r="L14" s="21"/>
      <c r="M14" s="21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8" t="s">
        <v>155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/>
      <c r="I15" s="21"/>
      <c r="J15" s="21"/>
      <c r="K15" s="21"/>
      <c r="L15" s="21"/>
      <c r="M15" s="21"/>
      <c r="N15" s="2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4" t="s">
        <v>25</v>
      </c>
      <c r="B16" s="20">
        <f t="shared" ref="B16:N16" si="0">SUM(B13:B15)</f>
        <v>4268</v>
      </c>
      <c r="C16" s="20">
        <f t="shared" si="0"/>
        <v>4264</v>
      </c>
      <c r="D16" s="20">
        <f t="shared" si="0"/>
        <v>4267</v>
      </c>
      <c r="E16" s="20">
        <f t="shared" si="0"/>
        <v>4275</v>
      </c>
      <c r="F16" s="20">
        <f t="shared" si="0"/>
        <v>4207</v>
      </c>
      <c r="G16" s="20">
        <f t="shared" si="0"/>
        <v>4193</v>
      </c>
      <c r="H16" s="20">
        <f t="shared" si="0"/>
        <v>0</v>
      </c>
      <c r="I16" s="20">
        <f t="shared" si="0"/>
        <v>0</v>
      </c>
      <c r="J16" s="20">
        <f t="shared" si="0"/>
        <v>0</v>
      </c>
      <c r="K16" s="20">
        <f t="shared" si="0"/>
        <v>0</v>
      </c>
      <c r="L16" s="20">
        <f t="shared" si="0"/>
        <v>0</v>
      </c>
      <c r="M16" s="20">
        <f t="shared" si="0"/>
        <v>0</v>
      </c>
      <c r="N16" s="20">
        <f t="shared" si="0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s="65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65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65" customForma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65" customFormat="1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s="65" customFormat="1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s="65" customFormat="1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s="65" customForma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65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s="65" customFormat="1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7" s="65" customFormat="1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7" s="65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65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65" customForma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7" s="65" customFormat="1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7" s="65" customFormat="1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7" s="65" customFormat="1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s="65" customFormat="1" ht="15.75" customHeight="1" x14ac:dyDescent="0.2"/>
    <row r="41" spans="1:27" s="65" customFormat="1" ht="15.75" customHeight="1" x14ac:dyDescent="0.2"/>
    <row r="42" spans="1:27" s="65" customFormat="1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M11:M12"/>
    <mergeCell ref="C11:C12"/>
    <mergeCell ref="I11:I12"/>
    <mergeCell ref="J11:J12"/>
    <mergeCell ref="L11:L12"/>
    <mergeCell ref="K11:K12"/>
    <mergeCell ref="A5:N6"/>
    <mergeCell ref="A8:N8"/>
    <mergeCell ref="N11:N12"/>
    <mergeCell ref="B10:N10"/>
    <mergeCell ref="H11:H12"/>
    <mergeCell ref="F11:F12"/>
    <mergeCell ref="G11:G12"/>
    <mergeCell ref="B11:B12"/>
    <mergeCell ref="A10:A11"/>
    <mergeCell ref="A9:N9"/>
    <mergeCell ref="D11:D12"/>
    <mergeCell ref="E11:E12"/>
  </mergeCells>
  <pageMargins left="0.7" right="0.7" top="0.75" bottom="0.75" header="0" footer="0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D23" sqref="D23"/>
    </sheetView>
  </sheetViews>
  <sheetFormatPr baseColWidth="10" defaultColWidth="12.625" defaultRowHeight="15" customHeight="1" x14ac:dyDescent="0.2"/>
  <cols>
    <col min="1" max="1" width="15.25" customWidth="1"/>
    <col min="2" max="14" width="8.375" customWidth="1"/>
    <col min="15" max="20" width="9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</row>
    <row r="5" spans="1:20" ht="15" customHeight="1" x14ac:dyDescent="0.25">
      <c r="A5" s="184" t="s">
        <v>156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"/>
      <c r="P5" s="1"/>
      <c r="Q5" s="1"/>
      <c r="R5" s="1"/>
      <c r="S5" s="1"/>
      <c r="T5" s="1"/>
    </row>
    <row r="6" spans="1:20" ht="34.5" customHeight="1" x14ac:dyDescent="0.25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53" t="s">
        <v>151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"/>
      <c r="P8" s="1"/>
      <c r="Q8" s="1"/>
      <c r="R8" s="1"/>
      <c r="S8" s="1"/>
      <c r="T8" s="1"/>
    </row>
    <row r="9" spans="1:20" x14ac:dyDescent="0.2">
      <c r="A9" s="191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</row>
    <row r="10" spans="1:20" x14ac:dyDescent="0.25">
      <c r="A10" s="155" t="s">
        <v>36</v>
      </c>
      <c r="B10" s="188">
        <v>2024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</row>
    <row r="11" spans="1:20" ht="14.25" customHeight="1" x14ac:dyDescent="0.2">
      <c r="A11" s="156"/>
      <c r="B11" s="182" t="s">
        <v>9</v>
      </c>
      <c r="C11" s="182" t="s">
        <v>10</v>
      </c>
      <c r="D11" s="182" t="s">
        <v>11</v>
      </c>
      <c r="E11" s="182" t="s">
        <v>12</v>
      </c>
      <c r="F11" s="182" t="s">
        <v>13</v>
      </c>
      <c r="G11" s="182" t="s">
        <v>14</v>
      </c>
      <c r="H11" s="182" t="s">
        <v>15</v>
      </c>
      <c r="I11" s="182" t="s">
        <v>16</v>
      </c>
      <c r="J11" s="182" t="s">
        <v>17</v>
      </c>
      <c r="K11" s="182" t="s">
        <v>18</v>
      </c>
      <c r="L11" s="182" t="s">
        <v>19</v>
      </c>
      <c r="M11" s="182" t="s">
        <v>20</v>
      </c>
      <c r="N11" s="182" t="s">
        <v>7</v>
      </c>
    </row>
    <row r="12" spans="1:20" x14ac:dyDescent="0.2">
      <c r="A12" s="13" t="s">
        <v>152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</row>
    <row r="13" spans="1:20" x14ac:dyDescent="0.25">
      <c r="A13" s="43" t="s">
        <v>157</v>
      </c>
      <c r="B13" s="21">
        <v>42259</v>
      </c>
      <c r="C13" s="21">
        <v>42109</v>
      </c>
      <c r="D13" s="21">
        <v>41875</v>
      </c>
      <c r="E13" s="21">
        <v>41605</v>
      </c>
      <c r="F13" s="21">
        <v>41398</v>
      </c>
      <c r="G13" s="21">
        <v>41188</v>
      </c>
      <c r="H13" s="21"/>
      <c r="I13" s="21"/>
      <c r="J13" s="21"/>
      <c r="K13" s="21"/>
      <c r="L13" s="21"/>
      <c r="M13" s="21"/>
      <c r="N13" s="21"/>
      <c r="O13" s="16"/>
      <c r="P13" s="16"/>
    </row>
    <row r="14" spans="1:20" x14ac:dyDescent="0.25">
      <c r="A14" s="43" t="s">
        <v>158</v>
      </c>
      <c r="B14" s="21">
        <v>32770</v>
      </c>
      <c r="C14" s="21">
        <v>32729</v>
      </c>
      <c r="D14" s="21">
        <v>32664</v>
      </c>
      <c r="E14" s="21">
        <v>32548</v>
      </c>
      <c r="F14" s="21">
        <v>32494</v>
      </c>
      <c r="G14" s="21">
        <v>32419</v>
      </c>
      <c r="H14" s="21"/>
      <c r="I14" s="21"/>
      <c r="J14" s="21"/>
      <c r="K14" s="21"/>
      <c r="L14" s="21"/>
      <c r="M14" s="21"/>
      <c r="N14" s="21"/>
      <c r="O14" s="16"/>
      <c r="P14" s="16"/>
    </row>
    <row r="15" spans="1:20" x14ac:dyDescent="0.25">
      <c r="A15" s="17" t="s">
        <v>25</v>
      </c>
      <c r="B15" s="20">
        <f t="shared" ref="B15:N15" si="0">SUM(B13:B14)</f>
        <v>75029</v>
      </c>
      <c r="C15" s="20">
        <f t="shared" si="0"/>
        <v>74838</v>
      </c>
      <c r="D15" s="20">
        <f t="shared" si="0"/>
        <v>74539</v>
      </c>
      <c r="E15" s="20">
        <f t="shared" si="0"/>
        <v>74153</v>
      </c>
      <c r="F15" s="20">
        <f t="shared" si="0"/>
        <v>73892</v>
      </c>
      <c r="G15" s="20">
        <f t="shared" si="0"/>
        <v>73607</v>
      </c>
      <c r="H15" s="20">
        <f t="shared" si="0"/>
        <v>0</v>
      </c>
      <c r="I15" s="20">
        <f t="shared" si="0"/>
        <v>0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16"/>
      <c r="P15" s="16"/>
    </row>
    <row r="17" spans="1:1" ht="14.25" x14ac:dyDescent="0.2">
      <c r="A17" s="94" t="s">
        <v>179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G11:G12"/>
    <mergeCell ref="I11:I12"/>
    <mergeCell ref="J11:J12"/>
    <mergeCell ref="K11:K12"/>
    <mergeCell ref="A5:N6"/>
    <mergeCell ref="A8:N8"/>
    <mergeCell ref="C11:C12"/>
    <mergeCell ref="D11:D12"/>
    <mergeCell ref="N11:N12"/>
    <mergeCell ref="B10:N10"/>
    <mergeCell ref="B11:B12"/>
    <mergeCell ref="M11:M12"/>
    <mergeCell ref="A10:A11"/>
    <mergeCell ref="A9:N9"/>
    <mergeCell ref="E11:E12"/>
    <mergeCell ref="F11:F12"/>
    <mergeCell ref="L11:L12"/>
    <mergeCell ref="H11:H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BD_REP_B_UTI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  <vt:lpstr>'SR - Planilla Disgregado'!Área_de_impresión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2024-07-24T20:31:17Z</dcterms:modified>
</cp:coreProperties>
</file>