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TEMPORAL\4D4R\TRABAJO\dashboard\senasir\_data\cc\temporal\"/>
    </mc:Choice>
  </mc:AlternateContent>
  <xr:revisionPtr revIDLastSave="0" documentId="13_ncr:1_{CECB5540-8ECC-44AD-B7B6-6CF4C8D638C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D_CC_B_UTI" sheetId="7" r:id="rId1"/>
    <sheet name="CC - Planilla Disgregado" sheetId="1" r:id="rId2"/>
    <sheet name="CC - Tit - DH" sheetId="2" r:id="rId3"/>
    <sheet name="CC - Tipo de CC" sheetId="3" r:id="rId4"/>
    <sheet name="SR - Clase de Renta" sheetId="4" r:id="rId5"/>
    <sheet name="SR - Sector" sheetId="5" r:id="rId6"/>
    <sheet name="SR - Regional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V+qdtoyYAvQT0gN9nZsgonWXGTjP44SvXnNpOpIwH8E="/>
    </ext>
  </extLst>
</workbook>
</file>

<file path=xl/calcChain.xml><?xml version="1.0" encoding="utf-8"?>
<calcChain xmlns="http://schemas.openxmlformats.org/spreadsheetml/2006/main">
  <c r="R100" i="7" l="1"/>
  <c r="R99" i="7"/>
  <c r="R98" i="7"/>
  <c r="R97" i="7"/>
  <c r="R96" i="7"/>
  <c r="R95" i="7"/>
  <c r="R94" i="7"/>
  <c r="R93" i="7"/>
  <c r="R92" i="7"/>
  <c r="R91" i="7"/>
  <c r="R90" i="7"/>
  <c r="R52" i="7"/>
  <c r="R53" i="7"/>
  <c r="R54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5" i="7"/>
  <c r="R76" i="7"/>
  <c r="R77" i="7"/>
  <c r="R78" i="7"/>
  <c r="R79" i="7"/>
  <c r="R80" i="7"/>
  <c r="R81" i="7"/>
  <c r="R82" i="7"/>
  <c r="R83" i="7"/>
  <c r="R84" i="7"/>
  <c r="R85" i="7"/>
  <c r="R86" i="7"/>
  <c r="R87" i="7"/>
  <c r="R88" i="7"/>
  <c r="R89" i="7"/>
  <c r="R51" i="7"/>
  <c r="R35" i="7"/>
  <c r="R31" i="7"/>
  <c r="R32" i="7"/>
  <c r="R33" i="7"/>
  <c r="R34" i="7"/>
  <c r="R30" i="7"/>
  <c r="R26" i="7"/>
  <c r="R27" i="7"/>
  <c r="R28" i="7"/>
  <c r="R29" i="7"/>
  <c r="R25" i="7"/>
  <c r="R24" i="7"/>
  <c r="R23" i="7"/>
  <c r="R22" i="7"/>
  <c r="R21" i="7"/>
  <c r="R20" i="7"/>
  <c r="R19" i="7"/>
  <c r="R18" i="7"/>
  <c r="R17" i="7"/>
  <c r="R16" i="7"/>
  <c r="R15" i="7"/>
  <c r="R6" i="7"/>
  <c r="R5" i="7"/>
  <c r="R4" i="7"/>
  <c r="R3" i="7"/>
  <c r="R2" i="7"/>
  <c r="H14" i="7" l="1"/>
  <c r="I14" i="7"/>
  <c r="J14" i="7"/>
  <c r="K14" i="7"/>
  <c r="L14" i="7"/>
  <c r="M14" i="7"/>
  <c r="N14" i="7"/>
  <c r="O14" i="7"/>
  <c r="P14" i="7"/>
  <c r="Q14" i="7"/>
  <c r="H13" i="7"/>
  <c r="I13" i="7"/>
  <c r="J13" i="7"/>
  <c r="K13" i="7"/>
  <c r="L13" i="7"/>
  <c r="M13" i="7"/>
  <c r="N13" i="7"/>
  <c r="O13" i="7"/>
  <c r="P13" i="7"/>
  <c r="Q13" i="7"/>
  <c r="H12" i="7"/>
  <c r="I12" i="7"/>
  <c r="J12" i="7"/>
  <c r="K12" i="7"/>
  <c r="L12" i="7"/>
  <c r="M12" i="7"/>
  <c r="N12" i="7"/>
  <c r="O12" i="7"/>
  <c r="P12" i="7"/>
  <c r="Q12" i="7"/>
  <c r="H11" i="7"/>
  <c r="I11" i="7"/>
  <c r="J11" i="7"/>
  <c r="K11" i="7"/>
  <c r="L11" i="7"/>
  <c r="M11" i="7"/>
  <c r="N11" i="7"/>
  <c r="O11" i="7"/>
  <c r="P11" i="7"/>
  <c r="Q11" i="7"/>
  <c r="L10" i="7"/>
  <c r="M10" i="7"/>
  <c r="N10" i="7"/>
  <c r="O10" i="7"/>
  <c r="P10" i="7"/>
  <c r="Q10" i="7"/>
  <c r="J10" i="7"/>
  <c r="K10" i="7"/>
  <c r="J9" i="7"/>
  <c r="K9" i="7"/>
  <c r="L9" i="7"/>
  <c r="M9" i="7"/>
  <c r="N9" i="7"/>
  <c r="O9" i="7"/>
  <c r="P9" i="7"/>
  <c r="Q9" i="7"/>
  <c r="K8" i="7"/>
  <c r="L8" i="7"/>
  <c r="M8" i="7"/>
  <c r="N8" i="7"/>
  <c r="O8" i="7"/>
  <c r="P8" i="7"/>
  <c r="Q8" i="7"/>
  <c r="J8" i="7"/>
  <c r="E8" i="7"/>
  <c r="F8" i="7"/>
  <c r="G8" i="7"/>
  <c r="H8" i="7"/>
  <c r="I8" i="7"/>
  <c r="E9" i="7"/>
  <c r="F9" i="7"/>
  <c r="G9" i="7"/>
  <c r="H9" i="7"/>
  <c r="I9" i="7"/>
  <c r="E10" i="7"/>
  <c r="F10" i="7"/>
  <c r="G10" i="7"/>
  <c r="H10" i="7"/>
  <c r="I10" i="7"/>
  <c r="E11" i="7"/>
  <c r="F11" i="7"/>
  <c r="G11" i="7"/>
  <c r="E12" i="7"/>
  <c r="F12" i="7"/>
  <c r="G12" i="7"/>
  <c r="E13" i="7"/>
  <c r="F13" i="7"/>
  <c r="G13" i="7"/>
  <c r="E14" i="7"/>
  <c r="F14" i="7"/>
  <c r="G14" i="7"/>
  <c r="E3" i="7"/>
  <c r="E4" i="7"/>
  <c r="E5" i="7"/>
  <c r="E6" i="7"/>
  <c r="E2" i="7"/>
  <c r="F2" i="7"/>
  <c r="G2" i="7"/>
  <c r="H2" i="7"/>
  <c r="I2" i="7"/>
  <c r="J2" i="7"/>
  <c r="K2" i="7"/>
  <c r="L2" i="7"/>
  <c r="M2" i="7"/>
  <c r="N2" i="7"/>
  <c r="O2" i="7"/>
  <c r="P2" i="7"/>
  <c r="Q2" i="7"/>
  <c r="F3" i="7"/>
  <c r="G3" i="7"/>
  <c r="H3" i="7"/>
  <c r="I3" i="7"/>
  <c r="J3" i="7"/>
  <c r="K3" i="7"/>
  <c r="L3" i="7"/>
  <c r="M3" i="7"/>
  <c r="N3" i="7"/>
  <c r="O3" i="7"/>
  <c r="P3" i="7"/>
  <c r="Q3" i="7"/>
  <c r="F4" i="7"/>
  <c r="G4" i="7"/>
  <c r="H4" i="7"/>
  <c r="I4" i="7"/>
  <c r="J4" i="7"/>
  <c r="K4" i="7"/>
  <c r="L4" i="7"/>
  <c r="M4" i="7"/>
  <c r="N4" i="7"/>
  <c r="O4" i="7"/>
  <c r="P4" i="7"/>
  <c r="Q4" i="7"/>
  <c r="F5" i="7"/>
  <c r="G5" i="7"/>
  <c r="H5" i="7"/>
  <c r="I5" i="7"/>
  <c r="J5" i="7"/>
  <c r="K5" i="7"/>
  <c r="L5" i="7"/>
  <c r="M5" i="7"/>
  <c r="N5" i="7"/>
  <c r="O5" i="7"/>
  <c r="P5" i="7"/>
  <c r="Q5" i="7"/>
  <c r="F6" i="7"/>
  <c r="G6" i="7"/>
  <c r="H6" i="7"/>
  <c r="I6" i="7"/>
  <c r="J6" i="7"/>
  <c r="K6" i="7"/>
  <c r="L6" i="7"/>
  <c r="M6" i="7"/>
  <c r="N6" i="7"/>
  <c r="O6" i="7"/>
  <c r="P6" i="7"/>
  <c r="Q6" i="7"/>
  <c r="E7" i="7"/>
  <c r="F7" i="7"/>
  <c r="G7" i="7"/>
  <c r="H7" i="7"/>
  <c r="I7" i="7"/>
  <c r="J7" i="7"/>
  <c r="K7" i="7"/>
  <c r="L7" i="7"/>
  <c r="M7" i="7"/>
  <c r="N7" i="7"/>
  <c r="O7" i="7"/>
  <c r="P7" i="7"/>
  <c r="Q7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E63" i="7"/>
  <c r="F63" i="7"/>
  <c r="G63" i="7"/>
  <c r="H63" i="7"/>
  <c r="I63" i="7"/>
  <c r="J63" i="7"/>
  <c r="K63" i="7"/>
  <c r="L63" i="7"/>
  <c r="M63" i="7"/>
  <c r="N63" i="7"/>
  <c r="O63" i="7"/>
  <c r="P63" i="7"/>
  <c r="Q63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P19" i="4"/>
  <c r="P28" i="4" s="1"/>
  <c r="N26" i="4"/>
  <c r="C19" i="4"/>
  <c r="D19" i="4"/>
  <c r="E19" i="4"/>
  <c r="F19" i="4"/>
  <c r="G19" i="4"/>
  <c r="H19" i="4"/>
  <c r="I19" i="4"/>
  <c r="J19" i="4"/>
  <c r="K19" i="4"/>
  <c r="L19" i="4"/>
  <c r="M19" i="4"/>
  <c r="N19" i="4"/>
  <c r="B19" i="4"/>
  <c r="D40" i="1"/>
  <c r="E40" i="1"/>
  <c r="F40" i="1"/>
  <c r="G40" i="1"/>
  <c r="H40" i="1"/>
  <c r="I40" i="1"/>
  <c r="J40" i="1"/>
  <c r="K40" i="1"/>
  <c r="L40" i="1"/>
  <c r="M40" i="1"/>
  <c r="N40" i="1"/>
  <c r="O40" i="1"/>
  <c r="C40" i="1"/>
  <c r="D37" i="1"/>
  <c r="E37" i="1"/>
  <c r="F37" i="1"/>
  <c r="G37" i="1"/>
  <c r="H37" i="1"/>
  <c r="I37" i="1"/>
  <c r="J37" i="1"/>
  <c r="K37" i="1"/>
  <c r="L37" i="1"/>
  <c r="M37" i="1"/>
  <c r="N37" i="1"/>
  <c r="O37" i="1"/>
  <c r="C37" i="1"/>
  <c r="R14" i="1"/>
  <c r="P19" i="1"/>
  <c r="R19" i="1" s="1"/>
  <c r="P16" i="1"/>
  <c r="R16" i="1" s="1"/>
  <c r="P17" i="1"/>
  <c r="P14" i="1"/>
  <c r="P13" i="1"/>
  <c r="P15" i="1" s="1"/>
  <c r="P18" i="1" l="1"/>
  <c r="P20" i="1" s="1"/>
  <c r="R20" i="1" s="1"/>
  <c r="R13" i="1"/>
  <c r="R15" i="1" s="1"/>
  <c r="R17" i="1"/>
  <c r="R18" i="1" s="1"/>
  <c r="F41" i="1" l="1"/>
  <c r="J41" i="1"/>
  <c r="N41" i="1"/>
  <c r="P39" i="1"/>
  <c r="P40" i="1" s="1"/>
  <c r="P38" i="1"/>
  <c r="P36" i="1"/>
  <c r="P37" i="1" s="1"/>
  <c r="P35" i="1"/>
  <c r="P32" i="1"/>
  <c r="P33" i="1" s="1"/>
  <c r="P31" i="1"/>
  <c r="P30" i="1"/>
  <c r="P29" i="1"/>
  <c r="P28" i="1"/>
  <c r="D30" i="1"/>
  <c r="D41" i="1" s="1"/>
  <c r="E30" i="1"/>
  <c r="E41" i="1" s="1"/>
  <c r="F30" i="1"/>
  <c r="G30" i="1"/>
  <c r="G41" i="1" s="1"/>
  <c r="H30" i="1"/>
  <c r="H41" i="1" s="1"/>
  <c r="I30" i="1"/>
  <c r="I41" i="1" s="1"/>
  <c r="J30" i="1"/>
  <c r="K30" i="1"/>
  <c r="K41" i="1" s="1"/>
  <c r="L30" i="1"/>
  <c r="L41" i="1" s="1"/>
  <c r="M30" i="1"/>
  <c r="M41" i="1" s="1"/>
  <c r="N30" i="1"/>
  <c r="O30" i="1"/>
  <c r="O41" i="1" s="1"/>
  <c r="C30" i="1"/>
  <c r="C41" i="1" s="1"/>
  <c r="P19" i="3"/>
  <c r="R19" i="3" s="1"/>
  <c r="P41" i="1" l="1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3" i="6"/>
  <c r="Q23" i="6" s="1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2" i="5"/>
  <c r="Q52" i="5" s="1"/>
  <c r="O48" i="4"/>
  <c r="O49" i="4"/>
  <c r="O50" i="4"/>
  <c r="O51" i="4"/>
  <c r="O52" i="4"/>
  <c r="O36" i="4"/>
  <c r="O27" i="4"/>
  <c r="P29" i="2"/>
  <c r="R29" i="2" s="1"/>
  <c r="C15" i="1"/>
  <c r="C18" i="1"/>
  <c r="H16" i="2"/>
  <c r="L16" i="2"/>
  <c r="P15" i="2"/>
  <c r="R15" i="2" s="1"/>
  <c r="O16" i="2"/>
  <c r="N16" i="2"/>
  <c r="M16" i="2"/>
  <c r="K16" i="2"/>
  <c r="J16" i="2"/>
  <c r="I16" i="2"/>
  <c r="G16" i="2"/>
  <c r="F16" i="2"/>
  <c r="E16" i="2"/>
  <c r="C16" i="2"/>
  <c r="D16" i="2" l="1"/>
  <c r="O22" i="6" l="1"/>
  <c r="Q22" i="6" s="1"/>
  <c r="O21" i="6"/>
  <c r="Q21" i="6" s="1"/>
  <c r="O20" i="6"/>
  <c r="Q20" i="6" s="1"/>
  <c r="O19" i="6"/>
  <c r="Q19" i="6" s="1"/>
  <c r="O18" i="6"/>
  <c r="Q18" i="6" s="1"/>
  <c r="O17" i="6"/>
  <c r="Q17" i="6" s="1"/>
  <c r="O16" i="6"/>
  <c r="Q16" i="6" s="1"/>
  <c r="O15" i="6"/>
  <c r="Q15" i="6" s="1"/>
  <c r="O14" i="6"/>
  <c r="Q14" i="6" s="1"/>
  <c r="O13" i="6"/>
  <c r="Q13" i="6" s="1"/>
  <c r="O51" i="5"/>
  <c r="Q51" i="5" s="1"/>
  <c r="O50" i="5"/>
  <c r="Q50" i="5" s="1"/>
  <c r="O49" i="5"/>
  <c r="Q49" i="5" s="1"/>
  <c r="O48" i="5"/>
  <c r="Q48" i="5" s="1"/>
  <c r="O47" i="5"/>
  <c r="Q47" i="5" s="1"/>
  <c r="O46" i="5"/>
  <c r="Q46" i="5" s="1"/>
  <c r="O45" i="5"/>
  <c r="Q45" i="5" s="1"/>
  <c r="O44" i="5"/>
  <c r="Q44" i="5" s="1"/>
  <c r="O43" i="5"/>
  <c r="Q43" i="5" s="1"/>
  <c r="O42" i="5"/>
  <c r="Q42" i="5" s="1"/>
  <c r="O41" i="5"/>
  <c r="Q41" i="5" s="1"/>
  <c r="O40" i="5"/>
  <c r="Q40" i="5" s="1"/>
  <c r="O39" i="5"/>
  <c r="Q39" i="5" s="1"/>
  <c r="O38" i="5"/>
  <c r="Q38" i="5" s="1"/>
  <c r="O37" i="5"/>
  <c r="Q37" i="5" s="1"/>
  <c r="O36" i="5"/>
  <c r="Q36" i="5" s="1"/>
  <c r="O35" i="5"/>
  <c r="Q35" i="5" s="1"/>
  <c r="O34" i="5"/>
  <c r="Q34" i="5" s="1"/>
  <c r="O33" i="5"/>
  <c r="Q33" i="5" s="1"/>
  <c r="O32" i="5"/>
  <c r="Q32" i="5" s="1"/>
  <c r="O31" i="5"/>
  <c r="Q31" i="5" s="1"/>
  <c r="O30" i="5"/>
  <c r="Q30" i="5" s="1"/>
  <c r="O29" i="5"/>
  <c r="Q29" i="5" s="1"/>
  <c r="O28" i="5"/>
  <c r="Q28" i="5" s="1"/>
  <c r="O27" i="5"/>
  <c r="Q27" i="5" s="1"/>
  <c r="O26" i="5"/>
  <c r="Q26" i="5" s="1"/>
  <c r="O25" i="5"/>
  <c r="Q25" i="5" s="1"/>
  <c r="O24" i="5"/>
  <c r="Q24" i="5" s="1"/>
  <c r="O23" i="5"/>
  <c r="Q23" i="5" s="1"/>
  <c r="O22" i="5"/>
  <c r="Q22" i="5" s="1"/>
  <c r="O21" i="5"/>
  <c r="Q21" i="5" s="1"/>
  <c r="O20" i="5"/>
  <c r="Q20" i="5" s="1"/>
  <c r="O19" i="5"/>
  <c r="Q19" i="5" s="1"/>
  <c r="O18" i="5"/>
  <c r="Q18" i="5" s="1"/>
  <c r="O17" i="5"/>
  <c r="Q17" i="5" s="1"/>
  <c r="O16" i="5"/>
  <c r="Q16" i="5" s="1"/>
  <c r="O15" i="5"/>
  <c r="Q15" i="5" s="1"/>
  <c r="O14" i="5"/>
  <c r="Q14" i="5" s="1"/>
  <c r="O13" i="5"/>
  <c r="Q13" i="5" s="1"/>
  <c r="O46" i="4"/>
  <c r="O45" i="4"/>
  <c r="O44" i="4"/>
  <c r="O43" i="4"/>
  <c r="O42" i="4"/>
  <c r="O40" i="4"/>
  <c r="O39" i="4"/>
  <c r="O38" i="4"/>
  <c r="O37" i="4"/>
  <c r="M26" i="4"/>
  <c r="M28" i="4" s="1"/>
  <c r="L26" i="4"/>
  <c r="K26" i="4"/>
  <c r="J26" i="4"/>
  <c r="I26" i="4"/>
  <c r="I28" i="4" s="1"/>
  <c r="H26" i="4"/>
  <c r="H28" i="4" s="1"/>
  <c r="G26" i="4"/>
  <c r="F26" i="4"/>
  <c r="E26" i="4"/>
  <c r="E28" i="4" s="1"/>
  <c r="D26" i="4"/>
  <c r="D28" i="4" s="1"/>
  <c r="C26" i="4"/>
  <c r="B26" i="4"/>
  <c r="O25" i="4"/>
  <c r="O24" i="4"/>
  <c r="Q24" i="4" s="1"/>
  <c r="O23" i="4"/>
  <c r="Q23" i="4" s="1"/>
  <c r="O22" i="4"/>
  <c r="Q22" i="4" s="1"/>
  <c r="O21" i="4"/>
  <c r="Q21" i="4" s="1"/>
  <c r="L28" i="4"/>
  <c r="O18" i="4"/>
  <c r="O17" i="4"/>
  <c r="Q17" i="4" s="1"/>
  <c r="O16" i="4"/>
  <c r="Q16" i="4" s="1"/>
  <c r="O15" i="4"/>
  <c r="Q15" i="4" s="1"/>
  <c r="O14" i="4"/>
  <c r="Q14" i="4" s="1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P18" i="3" s="1"/>
  <c r="R18" i="3" s="1"/>
  <c r="P17" i="3"/>
  <c r="R17" i="3" s="1"/>
  <c r="P16" i="3"/>
  <c r="R16" i="3" s="1"/>
  <c r="O15" i="3"/>
  <c r="N15" i="3"/>
  <c r="N20" i="3" s="1"/>
  <c r="M15" i="3"/>
  <c r="L15" i="3"/>
  <c r="K15" i="3"/>
  <c r="J15" i="3"/>
  <c r="J20" i="3" s="1"/>
  <c r="I15" i="3"/>
  <c r="H15" i="3"/>
  <c r="G15" i="3"/>
  <c r="F15" i="3"/>
  <c r="F20" i="3" s="1"/>
  <c r="E15" i="3"/>
  <c r="D15" i="3"/>
  <c r="C15" i="3"/>
  <c r="P14" i="3"/>
  <c r="R14" i="3" s="1"/>
  <c r="P13" i="3"/>
  <c r="R13" i="3" s="1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P27" i="2"/>
  <c r="R27" i="2" s="1"/>
  <c r="P26" i="2"/>
  <c r="R26" i="2" s="1"/>
  <c r="O25" i="2"/>
  <c r="N25" i="2"/>
  <c r="M25" i="2"/>
  <c r="L25" i="2"/>
  <c r="L30" i="2" s="1"/>
  <c r="K25" i="2"/>
  <c r="J25" i="2"/>
  <c r="I25" i="2"/>
  <c r="H25" i="2"/>
  <c r="H30" i="2" s="1"/>
  <c r="G25" i="2"/>
  <c r="F25" i="2"/>
  <c r="E25" i="2"/>
  <c r="D25" i="2"/>
  <c r="C25" i="2"/>
  <c r="P24" i="2"/>
  <c r="R24" i="2" s="1"/>
  <c r="P23" i="2"/>
  <c r="R23" i="2" s="1"/>
  <c r="P14" i="2"/>
  <c r="R14" i="2" s="1"/>
  <c r="R16" i="2" s="1"/>
  <c r="P13" i="2"/>
  <c r="R13" i="2" s="1"/>
  <c r="O18" i="1"/>
  <c r="N18" i="1"/>
  <c r="M18" i="1"/>
  <c r="L18" i="1"/>
  <c r="K18" i="1"/>
  <c r="J18" i="1"/>
  <c r="I18" i="1"/>
  <c r="H18" i="1"/>
  <c r="G18" i="1"/>
  <c r="F18" i="1"/>
  <c r="E18" i="1"/>
  <c r="D18" i="1"/>
  <c r="O15" i="1"/>
  <c r="N15" i="1"/>
  <c r="N20" i="1" s="1"/>
  <c r="M15" i="1"/>
  <c r="M20" i="1" s="1"/>
  <c r="L15" i="1"/>
  <c r="K15" i="1"/>
  <c r="J15" i="1"/>
  <c r="J20" i="1" s="1"/>
  <c r="I15" i="1"/>
  <c r="I20" i="1" s="1"/>
  <c r="H15" i="1"/>
  <c r="G15" i="1"/>
  <c r="F15" i="1"/>
  <c r="F20" i="1" s="1"/>
  <c r="E15" i="1"/>
  <c r="E20" i="1" s="1"/>
  <c r="D15" i="1"/>
  <c r="Q53" i="5" l="1"/>
  <c r="Q24" i="6"/>
  <c r="O19" i="4"/>
  <c r="Q18" i="4"/>
  <c r="Q19" i="4" s="1"/>
  <c r="O26" i="4"/>
  <c r="Q25" i="4"/>
  <c r="Q26" i="4" s="1"/>
  <c r="J28" i="4"/>
  <c r="N28" i="4"/>
  <c r="G28" i="4"/>
  <c r="K28" i="4"/>
  <c r="C28" i="4"/>
  <c r="B28" i="4"/>
  <c r="F28" i="4"/>
  <c r="F30" i="2"/>
  <c r="J30" i="2"/>
  <c r="N30" i="2"/>
  <c r="D30" i="2"/>
  <c r="O24" i="6"/>
  <c r="O53" i="5"/>
  <c r="C20" i="3"/>
  <c r="G20" i="3"/>
  <c r="K20" i="3"/>
  <c r="D20" i="3"/>
  <c r="H20" i="3"/>
  <c r="L20" i="3"/>
  <c r="E20" i="3"/>
  <c r="I20" i="3"/>
  <c r="M20" i="3"/>
  <c r="O20" i="3"/>
  <c r="C30" i="2"/>
  <c r="G30" i="2"/>
  <c r="K30" i="2"/>
  <c r="O30" i="2"/>
  <c r="E30" i="2"/>
  <c r="I30" i="2"/>
  <c r="M30" i="2"/>
  <c r="P16" i="2"/>
  <c r="G20" i="1"/>
  <c r="K20" i="1"/>
  <c r="O20" i="1"/>
  <c r="D20" i="1"/>
  <c r="H20" i="1"/>
  <c r="L20" i="1"/>
  <c r="P28" i="2"/>
  <c r="R28" i="2" s="1"/>
  <c r="R30" i="2" s="1"/>
  <c r="P15" i="3"/>
  <c r="P25" i="2"/>
  <c r="R25" i="2" s="1"/>
  <c r="P20" i="3" l="1"/>
  <c r="R15" i="3"/>
  <c r="R20" i="3" s="1"/>
  <c r="Q28" i="4"/>
  <c r="O28" i="4"/>
  <c r="P30" i="2"/>
  <c r="C20" i="1"/>
</calcChain>
</file>

<file path=xl/sharedStrings.xml><?xml version="1.0" encoding="utf-8"?>
<sst xmlns="http://schemas.openxmlformats.org/spreadsheetml/2006/main" count="642" uniqueCount="137">
  <si>
    <t>ESTADISTICA PROCESAMIENTO DE PRESTACIONES</t>
  </si>
  <si>
    <t>COMPENSACION DE COTIZACIONES</t>
  </si>
  <si>
    <t>DISGREGADO PROCESAMIENTO DE PLANILLA</t>
  </si>
  <si>
    <t>GESTION</t>
  </si>
  <si>
    <t>PROCESO</t>
  </si>
  <si>
    <t>MES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</si>
  <si>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</si>
  <si>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</si>
  <si>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</si>
  <si>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</si>
  <si>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</si>
  <si>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</si>
  <si>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</si>
  <si>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</si>
  <si>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</si>
  <si>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</si>
  <si>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</si>
  <si>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</si>
  <si>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AGUI</t>
  </si>
  <si>
    <t>TOTAL</t>
  </si>
  <si>
    <t>REGULARES</t>
  </si>
  <si>
    <t>DERECHOHABIENTES</t>
  </si>
  <si>
    <t>TITULARES</t>
  </si>
  <si>
    <t>SUB TOTAL</t>
  </si>
  <si>
    <t>FFAA</t>
  </si>
  <si>
    <t>DISGREGADO PROCESAMIENTO DE NOVEDADES</t>
  </si>
  <si>
    <t>ALTAS</t>
  </si>
  <si>
    <t>BAJAS POR FALLECIMIENTO</t>
  </si>
  <si>
    <t>NUMERO DE BENEFICIARIOS POR TIPO DE BENEFICIARIO</t>
  </si>
  <si>
    <t>TIPO DE RENTA</t>
  </si>
  <si>
    <t>DERECHOHABIENTE</t>
  </si>
  <si>
    <t>TITULAR</t>
  </si>
  <si>
    <t>NUMERO DE BENEFICIARIOS POR TIPO DE BENEFICIARIO - SEXO</t>
  </si>
  <si>
    <t>SEXO</t>
  </si>
  <si>
    <t>FEMENINO</t>
  </si>
  <si>
    <t>MASCULINO</t>
  </si>
  <si>
    <t>NUMERO DE BENEFICIARIOS POR CLASE Y TIPO DE CC</t>
  </si>
  <si>
    <t>CLASE DE CC</t>
  </si>
  <si>
    <t>TIPO DE CC</t>
  </si>
  <si>
    <t>AUTOMATICO</t>
  </si>
  <si>
    <t>GLOBAL</t>
  </si>
  <si>
    <t>MENSUAL</t>
  </si>
  <si>
    <t>MANUAL</t>
  </si>
  <si>
    <t>NUMERO DE BENEFICIARIOS POR TIPO DE RENTA</t>
  </si>
  <si>
    <t>CONYUGUE</t>
  </si>
  <si>
    <t>HIJO</t>
  </si>
  <si>
    <t>MADRE</t>
  </si>
  <si>
    <t>PADRE</t>
  </si>
  <si>
    <t>RESUMENES POR TIPO DE RENTA</t>
  </si>
  <si>
    <t>EDAD PROMEDIO CC</t>
  </si>
  <si>
    <t>EDAD ALTA CC</t>
  </si>
  <si>
    <t>EDAD BAJA CC</t>
  </si>
  <si>
    <t>NUMERO DE BENEFICIARIOS POR SECTOR</t>
  </si>
  <si>
    <t>SECTOR</t>
  </si>
  <si>
    <t>ADM. PUBLICA</t>
  </si>
  <si>
    <t>ADUANAS</t>
  </si>
  <si>
    <t>AERONAUTICA</t>
  </si>
  <si>
    <t>BANCA ESTATAL</t>
  </si>
  <si>
    <t>BANCA PRIVADA</t>
  </si>
  <si>
    <t>BANCO AGRICOLA</t>
  </si>
  <si>
    <t>BANCO DEL ESTADO</t>
  </si>
  <si>
    <t>BANCO MINERO</t>
  </si>
  <si>
    <t>CAJA NAL. DE SALUD</t>
  </si>
  <si>
    <t>CAJA SALUD PETROLERA</t>
  </si>
  <si>
    <t>CAMINOS</t>
  </si>
  <si>
    <t>COMERCIO</t>
  </si>
  <si>
    <t>COMIBOL</t>
  </si>
  <si>
    <t>COMUNICACIONES</t>
  </si>
  <si>
    <t>CONSTRUCCION</t>
  </si>
  <si>
    <t>COOPERATIVAS</t>
  </si>
  <si>
    <t>CORPORAC.DESARROLLO</t>
  </si>
  <si>
    <t>COSSMIL</t>
  </si>
  <si>
    <t>CUALQUIERA</t>
  </si>
  <si>
    <t>FABRIL</t>
  </si>
  <si>
    <t>FDO.C.SS.FAB</t>
  </si>
  <si>
    <t>FERROVIARIO Y R.A.</t>
  </si>
  <si>
    <t>FERROVIARIOS 91</t>
  </si>
  <si>
    <t>JUDICIAL [ADMINIST.]</t>
  </si>
  <si>
    <t>LUZ FUERZA TELEFONOS</t>
  </si>
  <si>
    <t>MAGISTERIO</t>
  </si>
  <si>
    <t>MEDICO Y R.A.</t>
  </si>
  <si>
    <t>METALURGIA</t>
  </si>
  <si>
    <t>MINERIA PRIVADA</t>
  </si>
  <si>
    <t>MUNICIPALES</t>
  </si>
  <si>
    <t>PODER JUDICIAL</t>
  </si>
  <si>
    <t>POLICIA BOLIVIANA</t>
  </si>
  <si>
    <t>PROFESIONAL MINERIA</t>
  </si>
  <si>
    <t>SAGUAPAC</t>
  </si>
  <si>
    <t>SALUD</t>
  </si>
  <si>
    <t>SINEC STA.CRUZ</t>
  </si>
  <si>
    <t>SS.UNIVERSITARIOS</t>
  </si>
  <si>
    <t>VARIOS</t>
  </si>
  <si>
    <t>Y.P.F.B.</t>
  </si>
  <si>
    <t>NUMERO DE BENEFICIARIOS POR REGIONAL</t>
  </si>
  <si>
    <t>REGIONAL</t>
  </si>
  <si>
    <t>COBIJA</t>
  </si>
  <si>
    <t>COCHABAMBA</t>
  </si>
  <si>
    <t>NUESTRA SEÑORA DE LA PAZ</t>
  </si>
  <si>
    <t>ORURO</t>
  </si>
  <si>
    <t>POTOSÍ</t>
  </si>
  <si>
    <t>RIBERALTA</t>
  </si>
  <si>
    <t>SANTA CRUZ DE LA SIERRA</t>
  </si>
  <si>
    <t>SUCRE</t>
  </si>
  <si>
    <t>TARIJA</t>
  </si>
  <si>
    <t>TRINIDAD</t>
  </si>
  <si>
    <t>gestion</t>
  </si>
  <si>
    <t>clase</t>
  </si>
  <si>
    <t>tipo</t>
  </si>
  <si>
    <t>Titular</t>
  </si>
  <si>
    <t>Derechohabiente</t>
  </si>
  <si>
    <t>Regulares</t>
  </si>
  <si>
    <t>Planilla</t>
  </si>
  <si>
    <t>tipo_CC</t>
  </si>
  <si>
    <t>Masculino</t>
  </si>
  <si>
    <t>Femenino</t>
  </si>
  <si>
    <t>Global</t>
  </si>
  <si>
    <t>Mensual</t>
  </si>
  <si>
    <t>Automatico</t>
  </si>
  <si>
    <t>Manual</t>
  </si>
  <si>
    <t>Tipo de CC</t>
  </si>
  <si>
    <t>Clase de Renta</t>
  </si>
  <si>
    <t>PANDO</t>
  </si>
  <si>
    <t xml:space="preserve">SANTA CRUZ </t>
  </si>
  <si>
    <t>LA PAZ</t>
  </si>
  <si>
    <t>CHUQUISACA</t>
  </si>
  <si>
    <t>BENI</t>
  </si>
  <si>
    <t>DEPARTAMENTO</t>
  </si>
  <si>
    <t>Tipo de Renta</t>
  </si>
  <si>
    <t>Sector</t>
  </si>
  <si>
    <t>Departamento</t>
  </si>
  <si>
    <t>Altas regulares</t>
  </si>
  <si>
    <t>Bajas regulares</t>
  </si>
  <si>
    <t>Altas ffaa</t>
  </si>
  <si>
    <t>Bajas ffaa</t>
  </si>
  <si>
    <t>OTROS</t>
  </si>
  <si>
    <t xml:space="preserve"> </t>
  </si>
  <si>
    <t>JUN_REINT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</si>
</sst>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CC99FF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1F3864"/>
        <bgColor indexed="64"/>
      </patternFill>
    </fill>
    <fill>
      <patternFill patternType="solid">
        <fgColor rgb="FFCC99FF"/>
        <bgColor rgb="FF1F38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rgb="FF00000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rgb="FF000000"/>
      </right>
      <top style="thin">
        <color theme="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/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theme="0"/>
      </top>
      <bottom/>
      <diagonal/>
    </border>
    <border>
      <left/>
      <right/>
      <top style="thin">
        <color rgb="FF000000"/>
      </top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theme="0"/>
      </left>
      <right style="thin">
        <color rgb="FF000000"/>
      </right>
      <top/>
      <bottom style="thin">
        <color theme="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5" fillId="0" borderId="0" xfId="0" applyFont="1"/>
    <xf numFmtId="0" fontId="6" fillId="2" borderId="4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right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/>
    <xf numFmtId="0" fontId="6" fillId="2" borderId="14" xfId="0" applyFont="1" applyFill="1" applyBorder="1"/>
    <xf numFmtId="0" fontId="8" fillId="3" borderId="8" xfId="0" applyFont="1" applyFill="1" applyBorder="1"/>
    <xf numFmtId="0" fontId="5" fillId="3" borderId="8" xfId="0" applyFont="1" applyFill="1" applyBorder="1"/>
    <xf numFmtId="0" fontId="9" fillId="2" borderId="19" xfId="0" applyFont="1" applyFill="1" applyBorder="1"/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9" fillId="2" borderId="8" xfId="0" applyFont="1" applyFill="1" applyBorder="1"/>
    <xf numFmtId="0" fontId="9" fillId="2" borderId="30" xfId="0" applyFont="1" applyFill="1" applyBorder="1"/>
    <xf numFmtId="0" fontId="6" fillId="2" borderId="33" xfId="0" applyFont="1" applyFill="1" applyBorder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38" xfId="0" applyFont="1" applyFill="1" applyBorder="1"/>
    <xf numFmtId="0" fontId="6" fillId="2" borderId="39" xfId="0" applyFont="1" applyFill="1" applyBorder="1"/>
    <xf numFmtId="0" fontId="6" fillId="2" borderId="10" xfId="0" applyFont="1" applyFill="1" applyBorder="1" applyAlignment="1">
      <alignment horizontal="left" vertical="center"/>
    </xf>
    <xf numFmtId="0" fontId="6" fillId="2" borderId="40" xfId="0" applyFont="1" applyFill="1" applyBorder="1"/>
    <xf numFmtId="0" fontId="5" fillId="4" borderId="0" xfId="0" applyFont="1" applyFill="1"/>
    <xf numFmtId="0" fontId="5" fillId="2" borderId="21" xfId="0" applyFont="1" applyFill="1" applyBorder="1"/>
    <xf numFmtId="0" fontId="6" fillId="2" borderId="40" xfId="0" applyFont="1" applyFill="1" applyBorder="1" applyAlignment="1">
      <alignment horizontal="right" vertical="center"/>
    </xf>
    <xf numFmtId="0" fontId="6" fillId="2" borderId="44" xfId="0" applyFont="1" applyFill="1" applyBorder="1" applyAlignment="1">
      <alignment horizontal="right" vertical="center"/>
    </xf>
    <xf numFmtId="0" fontId="6" fillId="2" borderId="46" xfId="0" applyFont="1" applyFill="1" applyBorder="1" applyAlignment="1">
      <alignment horizontal="right" vertical="center"/>
    </xf>
    <xf numFmtId="0" fontId="5" fillId="2" borderId="8" xfId="0" applyFont="1" applyFill="1" applyBorder="1"/>
    <xf numFmtId="1" fontId="8" fillId="3" borderId="8" xfId="0" applyNumberFormat="1" applyFont="1" applyFill="1" applyBorder="1"/>
    <xf numFmtId="1" fontId="9" fillId="2" borderId="8" xfId="0" applyNumberFormat="1" applyFont="1" applyFill="1" applyBorder="1"/>
    <xf numFmtId="0" fontId="9" fillId="2" borderId="51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/>
    <xf numFmtId="0" fontId="0" fillId="5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NumberFormat="1" applyFont="1" applyAlignment="1"/>
    <xf numFmtId="0" fontId="0" fillId="0" borderId="0" xfId="0" applyFont="1" applyAlignment="1"/>
    <xf numFmtId="0" fontId="6" fillId="2" borderId="37" xfId="0" applyFont="1" applyFill="1" applyBorder="1" applyAlignment="1">
      <alignment horizontal="center"/>
    </xf>
    <xf numFmtId="0" fontId="0" fillId="0" borderId="0" xfId="0" applyFont="1" applyAlignment="1"/>
    <xf numFmtId="0" fontId="2" fillId="0" borderId="52" xfId="0" applyFont="1" applyBorder="1" applyAlignment="1">
      <alignment horizontal="right" wrapText="1"/>
    </xf>
    <xf numFmtId="0" fontId="6" fillId="2" borderId="37" xfId="0" applyFont="1" applyFill="1" applyBorder="1"/>
    <xf numFmtId="1" fontId="2" fillId="0" borderId="8" xfId="0" applyNumberFormat="1" applyFont="1" applyBorder="1" applyAlignment="1">
      <alignment horizontal="right" wrapText="1"/>
    </xf>
    <xf numFmtId="1" fontId="9" fillId="2" borderId="19" xfId="0" applyNumberFormat="1" applyFont="1" applyFill="1" applyBorder="1"/>
    <xf numFmtId="0" fontId="2" fillId="0" borderId="0" xfId="0" applyFont="1" applyAlignment="1"/>
    <xf numFmtId="1" fontId="0" fillId="0" borderId="0" xfId="0" applyNumberFormat="1" applyFont="1" applyAlignment="1"/>
    <xf numFmtId="0" fontId="6" fillId="2" borderId="37" xfId="0" applyFont="1" applyFill="1" applyBorder="1" applyAlignment="1"/>
    <xf numFmtId="0" fontId="6" fillId="2" borderId="40" xfId="0" applyFont="1" applyFill="1" applyBorder="1" applyAlignment="1"/>
    <xf numFmtId="0" fontId="6" fillId="2" borderId="27" xfId="0" applyFont="1" applyFill="1" applyBorder="1"/>
    <xf numFmtId="0" fontId="0" fillId="0" borderId="0" xfId="0" applyFont="1" applyAlignment="1"/>
    <xf numFmtId="0" fontId="1" fillId="0" borderId="52" xfId="0" applyFont="1" applyBorder="1" applyAlignment="1">
      <alignment horizontal="right" wrapText="1"/>
    </xf>
    <xf numFmtId="0" fontId="1" fillId="6" borderId="52" xfId="0" applyFont="1" applyFill="1" applyBorder="1" applyAlignment="1">
      <alignment horizontal="right" wrapText="1"/>
    </xf>
    <xf numFmtId="0" fontId="11" fillId="7" borderId="55" xfId="0" applyFont="1" applyFill="1" applyBorder="1" applyAlignment="1">
      <alignment horizontal="center" vertical="center" wrapText="1"/>
    </xf>
    <xf numFmtId="0" fontId="12" fillId="7" borderId="56" xfId="0" applyFont="1" applyFill="1" applyBorder="1" applyAlignment="1">
      <alignment horizontal="right" wrapText="1"/>
    </xf>
    <xf numFmtId="0" fontId="11" fillId="7" borderId="56" xfId="0" applyFont="1" applyFill="1" applyBorder="1" applyAlignment="1">
      <alignment horizontal="right" wrapText="1"/>
    </xf>
    <xf numFmtId="1" fontId="11" fillId="7" borderId="56" xfId="0" applyNumberFormat="1" applyFont="1" applyFill="1" applyBorder="1" applyAlignment="1">
      <alignment horizontal="right" wrapText="1"/>
    </xf>
    <xf numFmtId="0" fontId="11" fillId="5" borderId="55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right" wrapText="1"/>
    </xf>
    <xf numFmtId="0" fontId="6" fillId="2" borderId="19" xfId="0" applyFont="1" applyFill="1" applyBorder="1"/>
    <xf numFmtId="0" fontId="0" fillId="10" borderId="0" xfId="0" applyFont="1" applyFill="1" applyAlignment="1"/>
    <xf numFmtId="0" fontId="11" fillId="0" borderId="0" xfId="0" applyFont="1" applyAlignment="1"/>
    <xf numFmtId="0" fontId="1" fillId="0" borderId="53" xfId="0" applyFont="1" applyBorder="1" applyAlignment="1">
      <alignment horizontal="right" wrapText="1"/>
    </xf>
    <xf numFmtId="4" fontId="8" fillId="3" borderId="8" xfId="0" applyNumberFormat="1" applyFont="1" applyFill="1" applyBorder="1"/>
    <xf numFmtId="0" fontId="1" fillId="0" borderId="54" xfId="0" applyFont="1" applyBorder="1" applyAlignment="1">
      <alignment horizontal="right" wrapText="1"/>
    </xf>
    <xf numFmtId="0" fontId="1" fillId="0" borderId="57" xfId="0" applyFont="1" applyBorder="1" applyAlignment="1">
      <alignment horizontal="right" wrapText="1"/>
    </xf>
    <xf numFmtId="0" fontId="11" fillId="5" borderId="58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 wrapText="1"/>
    </xf>
    <xf numFmtId="0" fontId="12" fillId="7" borderId="62" xfId="0" applyFont="1" applyFill="1" applyBorder="1" applyAlignment="1">
      <alignment horizontal="right" wrapText="1"/>
    </xf>
    <xf numFmtId="0" fontId="1" fillId="0" borderId="60" xfId="0" applyFont="1" applyBorder="1" applyAlignment="1">
      <alignment horizontal="right" wrapText="1"/>
    </xf>
    <xf numFmtId="0" fontId="6" fillId="2" borderId="27" xfId="0" applyFont="1" applyFill="1" applyBorder="1" applyAlignment="1">
      <alignment horizontal="center" vertical="center"/>
    </xf>
    <xf numFmtId="0" fontId="7" fillId="0" borderId="28" xfId="0" applyFont="1" applyBorder="1"/>
    <xf numFmtId="0" fontId="6" fillId="2" borderId="15" xfId="0" applyFont="1" applyFill="1" applyBorder="1" applyAlignment="1">
      <alignment horizontal="center" vertical="center"/>
    </xf>
    <xf numFmtId="0" fontId="7" fillId="0" borderId="16" xfId="0" applyFont="1" applyBorder="1"/>
    <xf numFmtId="0" fontId="6" fillId="2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2" borderId="5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6" fillId="2" borderId="27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right"/>
    </xf>
    <xf numFmtId="0" fontId="7" fillId="0" borderId="18" xfId="0" applyFont="1" applyBorder="1"/>
    <xf numFmtId="0" fontId="6" fillId="2" borderId="15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 vertical="center"/>
    </xf>
    <xf numFmtId="0" fontId="7" fillId="0" borderId="26" xfId="0" applyFont="1" applyBorder="1"/>
    <xf numFmtId="0" fontId="6" fillId="2" borderId="23" xfId="0" applyFont="1" applyFill="1" applyBorder="1" applyAlignment="1">
      <alignment horizontal="center" vertical="center"/>
    </xf>
    <xf numFmtId="0" fontId="7" fillId="0" borderId="24" xfId="0" applyFont="1" applyBorder="1"/>
    <xf numFmtId="0" fontId="7" fillId="0" borderId="25" xfId="0" applyFont="1" applyBorder="1"/>
    <xf numFmtId="0" fontId="7" fillId="0" borderId="29" xfId="0" applyFont="1" applyBorder="1"/>
    <xf numFmtId="0" fontId="6" fillId="2" borderId="31" xfId="0" applyFont="1" applyFill="1" applyBorder="1" applyAlignment="1">
      <alignment horizontal="center" vertical="center"/>
    </xf>
    <xf numFmtId="0" fontId="7" fillId="0" borderId="32" xfId="0" applyFont="1" applyBorder="1"/>
    <xf numFmtId="0" fontId="6" fillId="2" borderId="35" xfId="0" applyFont="1" applyFill="1" applyBorder="1" applyAlignment="1">
      <alignment horizontal="center" vertical="center"/>
    </xf>
    <xf numFmtId="0" fontId="7" fillId="0" borderId="36" xfId="0" applyFont="1" applyBorder="1"/>
    <xf numFmtId="0" fontId="6" fillId="2" borderId="37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 vertical="center"/>
    </xf>
    <xf numFmtId="0" fontId="7" fillId="5" borderId="26" xfId="0" applyFont="1" applyFill="1" applyBorder="1"/>
    <xf numFmtId="0" fontId="6" fillId="8" borderId="12" xfId="0" applyFont="1" applyFill="1" applyBorder="1" applyAlignment="1">
      <alignment horizontal="center" vertical="center"/>
    </xf>
    <xf numFmtId="0" fontId="6" fillId="8" borderId="59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7" fillId="0" borderId="49" xfId="0" applyFont="1" applyBorder="1"/>
    <xf numFmtId="0" fontId="7" fillId="0" borderId="50" xfId="0" applyFont="1" applyBorder="1"/>
    <xf numFmtId="0" fontId="6" fillId="2" borderId="45" xfId="0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7" fillId="0" borderId="42" xfId="0" applyFont="1" applyBorder="1"/>
    <xf numFmtId="0" fontId="7" fillId="0" borderId="47" xfId="0" applyFont="1" applyBorder="1"/>
    <xf numFmtId="0" fontId="7" fillId="0" borderId="4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52725" cy="9715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7527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1"/>
  <sheetViews>
    <sheetView tabSelected="1" workbookViewId="0">
      <selection activeCell="T4" sqref="T4"/>
    </sheetView>
  </sheetViews>
  <sheetFormatPr baseColWidth="10" defaultRowHeight="15" x14ac:dyDescent="0.25"/>
  <cols>
    <col min="2" max="2" width="15.7109375" customWidth="1"/>
    <col min="3" max="3" width="19.28515625" customWidth="1"/>
    <col min="4" max="4" width="16" customWidth="1"/>
    <col min="18" max="18" width="11.42578125" style="53"/>
  </cols>
  <sheetData>
    <row r="1" spans="1:18" x14ac:dyDescent="0.25">
      <c r="A1" t="s">
        <v>105</v>
      </c>
      <c r="B1" t="s">
        <v>106</v>
      </c>
      <c r="C1" t="s">
        <v>107</v>
      </c>
      <c r="D1" s="36" t="s">
        <v>112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6</v>
      </c>
      <c r="R1" s="37" t="s">
        <v>136</v>
      </c>
    </row>
    <row r="2" spans="1:18" x14ac:dyDescent="0.25">
      <c r="A2">
        <v>2021</v>
      </c>
      <c r="B2" t="s">
        <v>111</v>
      </c>
      <c r="C2" s="36" t="s">
        <v>110</v>
      </c>
      <c r="D2" t="s">
        <v>108</v>
      </c>
      <c r="E2" s="40">
        <f>+'CC - Planilla Disgregado'!C14</f>
        <v>109716</v>
      </c>
      <c r="F2" s="40">
        <f>+'CC - Planilla Disgregado'!D14</f>
        <v>110464</v>
      </c>
      <c r="G2" s="40">
        <f>+'CC - Planilla Disgregado'!E14</f>
        <v>111372</v>
      </c>
      <c r="H2" s="40">
        <f>+'CC - Planilla Disgregado'!F14</f>
        <v>112293</v>
      </c>
      <c r="I2" s="40">
        <f>+'CC - Planilla Disgregado'!G14</f>
        <v>112672</v>
      </c>
      <c r="J2" s="40">
        <f>+'CC - Planilla Disgregado'!H14</f>
        <v>113000</v>
      </c>
      <c r="K2" s="40">
        <f>+'CC - Planilla Disgregado'!I14</f>
        <v>113350</v>
      </c>
      <c r="L2" s="40">
        <f>+'CC - Planilla Disgregado'!J14</f>
        <v>113806</v>
      </c>
      <c r="M2" s="40">
        <f>+'CC - Planilla Disgregado'!K14</f>
        <v>114825</v>
      </c>
      <c r="N2" s="40">
        <f>+'CC - Planilla Disgregado'!L14</f>
        <v>115267</v>
      </c>
      <c r="O2" s="40">
        <f>+'CC - Planilla Disgregado'!M14</f>
        <v>115751</v>
      </c>
      <c r="P2" s="40">
        <f>+'CC - Planilla Disgregado'!N14</f>
        <v>116937</v>
      </c>
      <c r="Q2" s="40">
        <f>+'CC - Planilla Disgregado'!O14</f>
        <v>117555</v>
      </c>
      <c r="R2" s="40">
        <f>+'CC - Planilla Disgregado'!Q14</f>
        <v>108032</v>
      </c>
    </row>
    <row r="3" spans="1:18" x14ac:dyDescent="0.25">
      <c r="A3" s="43">
        <v>2021</v>
      </c>
      <c r="B3" s="38" t="s">
        <v>111</v>
      </c>
      <c r="C3" s="36" t="s">
        <v>110</v>
      </c>
      <c r="D3" t="s">
        <v>109</v>
      </c>
      <c r="E3" s="40">
        <f>+'CC - Planilla Disgregado'!C13</f>
        <v>18354</v>
      </c>
      <c r="F3" s="40">
        <f>+'CC - Planilla Disgregado'!D13</f>
        <v>18337</v>
      </c>
      <c r="G3" s="40">
        <f>+'CC - Planilla Disgregado'!E13</f>
        <v>18982</v>
      </c>
      <c r="H3" s="40">
        <f>+'CC - Planilla Disgregado'!F13</f>
        <v>19528</v>
      </c>
      <c r="I3" s="40">
        <f>+'CC - Planilla Disgregado'!G13</f>
        <v>19783</v>
      </c>
      <c r="J3" s="40">
        <f>+'CC - Planilla Disgregado'!H13</f>
        <v>20183</v>
      </c>
      <c r="K3" s="40">
        <f>+'CC - Planilla Disgregado'!I13</f>
        <v>20678</v>
      </c>
      <c r="L3" s="40">
        <f>+'CC - Planilla Disgregado'!J13</f>
        <v>20945</v>
      </c>
      <c r="M3" s="40">
        <f>+'CC - Planilla Disgregado'!K13</f>
        <v>21368</v>
      </c>
      <c r="N3" s="40">
        <f>+'CC - Planilla Disgregado'!L13</f>
        <v>21600</v>
      </c>
      <c r="O3" s="40">
        <f>+'CC - Planilla Disgregado'!M13</f>
        <v>21727</v>
      </c>
      <c r="P3" s="40">
        <f>+'CC - Planilla Disgregado'!N13</f>
        <v>22430</v>
      </c>
      <c r="Q3" s="40">
        <f>+'CC - Planilla Disgregado'!O13</f>
        <v>22257</v>
      </c>
      <c r="R3" s="40">
        <f>+'CC - Planilla Disgregado'!Q13</f>
        <v>19690</v>
      </c>
    </row>
    <row r="4" spans="1:18" x14ac:dyDescent="0.25">
      <c r="A4" s="43">
        <v>2021</v>
      </c>
      <c r="B4" s="38" t="s">
        <v>111</v>
      </c>
      <c r="C4" s="36" t="s">
        <v>24</v>
      </c>
      <c r="D4" t="s">
        <v>108</v>
      </c>
      <c r="E4" s="40">
        <f>+'CC - Planilla Disgregado'!C17</f>
        <v>4554</v>
      </c>
      <c r="F4" s="40">
        <f>+'CC - Planilla Disgregado'!D17</f>
        <v>4712</v>
      </c>
      <c r="G4" s="40">
        <f>+'CC - Planilla Disgregado'!E17</f>
        <v>4906</v>
      </c>
      <c r="H4" s="40">
        <f>+'CC - Planilla Disgregado'!F17</f>
        <v>4896</v>
      </c>
      <c r="I4" s="40">
        <f>+'CC - Planilla Disgregado'!G17</f>
        <v>4890</v>
      </c>
      <c r="J4" s="40">
        <f>+'CC - Planilla Disgregado'!H17</f>
        <v>4870</v>
      </c>
      <c r="K4" s="40">
        <f>+'CC - Planilla Disgregado'!I17</f>
        <v>4853</v>
      </c>
      <c r="L4" s="40">
        <f>+'CC - Planilla Disgregado'!J17</f>
        <v>4847</v>
      </c>
      <c r="M4" s="40">
        <f>+'CC - Planilla Disgregado'!K17</f>
        <v>4841</v>
      </c>
      <c r="N4" s="40">
        <f>+'CC - Planilla Disgregado'!L17</f>
        <v>4834</v>
      </c>
      <c r="O4" s="40">
        <f>+'CC - Planilla Disgregado'!M17</f>
        <v>4832</v>
      </c>
      <c r="P4" s="40">
        <f>+'CC - Planilla Disgregado'!N17</f>
        <v>4895</v>
      </c>
      <c r="Q4" s="40">
        <f>+'CC - Planilla Disgregado'!O17</f>
        <v>4858</v>
      </c>
      <c r="R4" s="40">
        <f>+'CC - Planilla Disgregado'!Q17</f>
        <v>4474</v>
      </c>
    </row>
    <row r="5" spans="1:18" x14ac:dyDescent="0.25">
      <c r="A5" s="43">
        <v>2021</v>
      </c>
      <c r="B5" s="38" t="s">
        <v>111</v>
      </c>
      <c r="C5" s="36" t="s">
        <v>24</v>
      </c>
      <c r="D5" t="s">
        <v>109</v>
      </c>
      <c r="E5" s="40">
        <f>+'CC - Planilla Disgregado'!C16</f>
        <v>360</v>
      </c>
      <c r="F5" s="40">
        <f>+'CC - Planilla Disgregado'!D16</f>
        <v>357</v>
      </c>
      <c r="G5" s="40">
        <f>+'CC - Planilla Disgregado'!E16</f>
        <v>399</v>
      </c>
      <c r="H5" s="40">
        <f>+'CC - Planilla Disgregado'!F16</f>
        <v>407</v>
      </c>
      <c r="I5" s="40">
        <f>+'CC - Planilla Disgregado'!G16</f>
        <v>415</v>
      </c>
      <c r="J5" s="40">
        <f>+'CC - Planilla Disgregado'!H16</f>
        <v>437</v>
      </c>
      <c r="K5" s="40">
        <f>+'CC - Planilla Disgregado'!I16</f>
        <v>463</v>
      </c>
      <c r="L5" s="40">
        <f>+'CC - Planilla Disgregado'!J16</f>
        <v>488</v>
      </c>
      <c r="M5" s="40">
        <f>+'CC - Planilla Disgregado'!K16</f>
        <v>504</v>
      </c>
      <c r="N5" s="40">
        <f>+'CC - Planilla Disgregado'!L16</f>
        <v>524</v>
      </c>
      <c r="O5" s="40">
        <f>+'CC - Planilla Disgregado'!M16</f>
        <v>543</v>
      </c>
      <c r="P5" s="40">
        <f>+'CC - Planilla Disgregado'!N16</f>
        <v>565</v>
      </c>
      <c r="Q5" s="40">
        <f>+'CC - Planilla Disgregado'!O16</f>
        <v>558</v>
      </c>
      <c r="R5" s="40">
        <f>+'CC - Planilla Disgregado'!Q16</f>
        <v>429</v>
      </c>
    </row>
    <row r="6" spans="1:18" s="41" customFormat="1" x14ac:dyDescent="0.25">
      <c r="A6" s="43">
        <v>2021</v>
      </c>
      <c r="B6" s="41" t="s">
        <v>111</v>
      </c>
      <c r="C6" s="36" t="s">
        <v>24</v>
      </c>
      <c r="D6" s="48" t="s">
        <v>108</v>
      </c>
      <c r="E6" s="49">
        <f>+'CC - Planilla Disgregado'!C19</f>
        <v>3</v>
      </c>
      <c r="F6" s="49">
        <f>+'CC - Planilla Disgregado'!D19</f>
        <v>3</v>
      </c>
      <c r="G6" s="49">
        <f>+'CC - Planilla Disgregado'!E19</f>
        <v>3</v>
      </c>
      <c r="H6" s="49">
        <f>+'CC - Planilla Disgregado'!F19</f>
        <v>3</v>
      </c>
      <c r="I6" s="49">
        <f>+'CC - Planilla Disgregado'!G19</f>
        <v>3</v>
      </c>
      <c r="J6" s="49">
        <f>+'CC - Planilla Disgregado'!H19</f>
        <v>3</v>
      </c>
      <c r="K6" s="49">
        <f>+'CC - Planilla Disgregado'!I19</f>
        <v>3</v>
      </c>
      <c r="L6" s="49">
        <f>+'CC - Planilla Disgregado'!J19</f>
        <v>3</v>
      </c>
      <c r="M6" s="49">
        <f>+'CC - Planilla Disgregado'!K19</f>
        <v>3</v>
      </c>
      <c r="N6" s="49">
        <f>+'CC - Planilla Disgregado'!L19</f>
        <v>3</v>
      </c>
      <c r="O6" s="49">
        <f>+'CC - Planilla Disgregado'!M19</f>
        <v>3</v>
      </c>
      <c r="P6" s="49">
        <f>+'CC - Planilla Disgregado'!N19</f>
        <v>3</v>
      </c>
      <c r="Q6" s="49">
        <f>+'CC - Planilla Disgregado'!O19</f>
        <v>3</v>
      </c>
      <c r="R6" s="49">
        <f>+'CC - Planilla Disgregado'!Q19</f>
        <v>3</v>
      </c>
    </row>
    <row r="7" spans="1:18" x14ac:dyDescent="0.25">
      <c r="A7" s="43">
        <v>2021</v>
      </c>
      <c r="B7" s="38" t="s">
        <v>111</v>
      </c>
      <c r="C7" s="39" t="s">
        <v>130</v>
      </c>
      <c r="D7" t="s">
        <v>108</v>
      </c>
      <c r="E7" s="40">
        <f>+'CC - Planilla Disgregado'!C28</f>
        <v>1013</v>
      </c>
      <c r="F7" s="40">
        <f>+'CC - Planilla Disgregado'!D28</f>
        <v>2497</v>
      </c>
      <c r="G7" s="40">
        <f>+'CC - Planilla Disgregado'!E28</f>
        <v>3104</v>
      </c>
      <c r="H7" s="40">
        <f>+'CC - Planilla Disgregado'!F28</f>
        <v>3284</v>
      </c>
      <c r="I7" s="40">
        <f>+'CC - Planilla Disgregado'!G28</f>
        <v>2701</v>
      </c>
      <c r="J7" s="40">
        <f>+'CC - Planilla Disgregado'!H28</f>
        <v>2656</v>
      </c>
      <c r="K7" s="40">
        <f>+'CC - Planilla Disgregado'!I28</f>
        <v>2606</v>
      </c>
      <c r="L7" s="40">
        <f>+'CC - Planilla Disgregado'!J28</f>
        <v>2168</v>
      </c>
      <c r="M7" s="40">
        <f>+'CC - Planilla Disgregado'!K28</f>
        <v>2902</v>
      </c>
      <c r="N7" s="40">
        <f>+'CC - Planilla Disgregado'!L28</f>
        <v>2570</v>
      </c>
      <c r="O7" s="40">
        <f>+'CC - Planilla Disgregado'!M28</f>
        <v>2416</v>
      </c>
      <c r="P7" s="40">
        <f>+'CC - Planilla Disgregado'!N28</f>
        <v>0</v>
      </c>
      <c r="Q7" s="40">
        <f>+'CC - Planilla Disgregado'!O28</f>
        <v>2461</v>
      </c>
      <c r="R7" s="40">
        <v>0</v>
      </c>
    </row>
    <row r="8" spans="1:18" x14ac:dyDescent="0.25">
      <c r="A8" s="43">
        <v>2021</v>
      </c>
      <c r="B8" s="38" t="s">
        <v>111</v>
      </c>
      <c r="C8" s="39" t="s">
        <v>130</v>
      </c>
      <c r="D8" t="s">
        <v>109</v>
      </c>
      <c r="E8" s="40">
        <f>+'CC - Planilla Disgregado'!C29</f>
        <v>408</v>
      </c>
      <c r="F8" s="40">
        <f>+'CC - Planilla Disgregado'!D29</f>
        <v>1138</v>
      </c>
      <c r="G8" s="40">
        <f>+'CC - Planilla Disgregado'!E29</f>
        <v>1128</v>
      </c>
      <c r="H8" s="40">
        <f>+'CC - Planilla Disgregado'!F29</f>
        <v>892</v>
      </c>
      <c r="I8" s="40">
        <f>+'CC - Planilla Disgregado'!G29</f>
        <v>791</v>
      </c>
      <c r="J8" s="40">
        <f>+'CC - Planilla Disgregado'!H29</f>
        <v>1003</v>
      </c>
      <c r="K8" s="40">
        <f>+'CC - Planilla Disgregado'!I29</f>
        <v>1176</v>
      </c>
      <c r="L8" s="40">
        <f>+'CC - Planilla Disgregado'!J29</f>
        <v>826</v>
      </c>
      <c r="M8" s="40">
        <f>+'CC - Planilla Disgregado'!K29</f>
        <v>850</v>
      </c>
      <c r="N8" s="40">
        <f>+'CC - Planilla Disgregado'!L29</f>
        <v>606</v>
      </c>
      <c r="O8" s="40">
        <f>+'CC - Planilla Disgregado'!M29</f>
        <v>549</v>
      </c>
      <c r="P8" s="40">
        <f>+'CC - Planilla Disgregado'!N29</f>
        <v>0</v>
      </c>
      <c r="Q8" s="40">
        <f>+'CC - Planilla Disgregado'!O29</f>
        <v>731</v>
      </c>
      <c r="R8" s="40">
        <v>0</v>
      </c>
    </row>
    <row r="9" spans="1:18" x14ac:dyDescent="0.25">
      <c r="A9" s="43">
        <v>2021</v>
      </c>
      <c r="B9" s="38" t="s">
        <v>111</v>
      </c>
      <c r="C9" s="39" t="s">
        <v>131</v>
      </c>
      <c r="D9" t="s">
        <v>108</v>
      </c>
      <c r="E9" s="40">
        <f>+'CC - Planilla Disgregado'!C31</f>
        <v>383</v>
      </c>
      <c r="F9" s="40">
        <f>+'CC - Planilla Disgregado'!D31</f>
        <v>1094</v>
      </c>
      <c r="G9" s="40">
        <f>+'CC - Planilla Disgregado'!E31</f>
        <v>984</v>
      </c>
      <c r="H9" s="40">
        <f>+'CC - Planilla Disgregado'!F31</f>
        <v>842</v>
      </c>
      <c r="I9" s="40">
        <f>+'CC - Planilla Disgregado'!G31</f>
        <v>710</v>
      </c>
      <c r="J9" s="40">
        <f>+'CC - Planilla Disgregado'!H31</f>
        <v>900</v>
      </c>
      <c r="K9" s="40">
        <f>+'CC - Planilla Disgregado'!I31</f>
        <v>1050</v>
      </c>
      <c r="L9" s="40">
        <f>+'CC - Planilla Disgregado'!J31</f>
        <v>746</v>
      </c>
      <c r="M9" s="40">
        <f>+'CC - Planilla Disgregado'!K31</f>
        <v>752</v>
      </c>
      <c r="N9" s="40">
        <f>+'CC - Planilla Disgregado'!L31</f>
        <v>562</v>
      </c>
      <c r="O9" s="40">
        <f>+'CC - Planilla Disgregado'!M31</f>
        <v>540</v>
      </c>
      <c r="P9" s="40">
        <f>+'CC - Planilla Disgregado'!N31</f>
        <v>0</v>
      </c>
      <c r="Q9" s="40">
        <f>+'CC - Planilla Disgregado'!O31</f>
        <v>612</v>
      </c>
      <c r="R9" s="40">
        <v>0</v>
      </c>
    </row>
    <row r="10" spans="1:18" x14ac:dyDescent="0.25">
      <c r="A10" s="43">
        <v>2021</v>
      </c>
      <c r="B10" s="38" t="s">
        <v>111</v>
      </c>
      <c r="C10" s="39" t="s">
        <v>131</v>
      </c>
      <c r="D10" t="s">
        <v>109</v>
      </c>
      <c r="E10" s="40">
        <f>+'CC - Planilla Disgregado'!C32</f>
        <v>0</v>
      </c>
      <c r="F10" s="40">
        <f>+'CC - Planilla Disgregado'!D32</f>
        <v>0</v>
      </c>
      <c r="G10" s="40">
        <f>+'CC - Planilla Disgregado'!E32</f>
        <v>0</v>
      </c>
      <c r="H10" s="40">
        <f>+'CC - Planilla Disgregado'!F32</f>
        <v>0</v>
      </c>
      <c r="I10" s="40">
        <f>+'CC - Planilla Disgregado'!G32</f>
        <v>0</v>
      </c>
      <c r="J10" s="40">
        <f>+'CC - Planilla Disgregado'!H32</f>
        <v>0</v>
      </c>
      <c r="K10" s="40">
        <f>+'CC - Planilla Disgregado'!I32</f>
        <v>2</v>
      </c>
      <c r="L10" s="40">
        <f>+'CC - Planilla Disgregado'!J32</f>
        <v>9</v>
      </c>
      <c r="M10" s="40">
        <f>+'CC - Planilla Disgregado'!K32</f>
        <v>9</v>
      </c>
      <c r="N10" s="40">
        <f>+'CC - Planilla Disgregado'!L32</f>
        <v>3</v>
      </c>
      <c r="O10" s="40">
        <f>+'CC - Planilla Disgregado'!M32</f>
        <v>2</v>
      </c>
      <c r="P10" s="40">
        <f>+'CC - Planilla Disgregado'!N32</f>
        <v>0</v>
      </c>
      <c r="Q10" s="40">
        <f>+'CC - Planilla Disgregado'!O32</f>
        <v>7</v>
      </c>
      <c r="R10" s="40">
        <v>0</v>
      </c>
    </row>
    <row r="11" spans="1:18" x14ac:dyDescent="0.25">
      <c r="A11" s="43">
        <v>2021</v>
      </c>
      <c r="B11" s="38" t="s">
        <v>111</v>
      </c>
      <c r="C11" s="39" t="s">
        <v>132</v>
      </c>
      <c r="D11" t="s">
        <v>108</v>
      </c>
      <c r="E11" s="40">
        <f>+'CC - Planilla Disgregado'!C35</f>
        <v>3</v>
      </c>
      <c r="F11" s="40">
        <f>+'CC - Planilla Disgregado'!D35</f>
        <v>254</v>
      </c>
      <c r="G11" s="40">
        <f>+'CC - Planilla Disgregado'!E35</f>
        <v>366</v>
      </c>
      <c r="H11" s="40">
        <f>+'CC - Planilla Disgregado'!F35</f>
        <v>18</v>
      </c>
      <c r="I11" s="40">
        <f>+'CC - Planilla Disgregado'!G35</f>
        <v>4</v>
      </c>
      <c r="J11" s="40">
        <f>+'CC - Planilla Disgregado'!H35</f>
        <v>10</v>
      </c>
      <c r="K11" s="40">
        <f>+'CC - Planilla Disgregado'!I35</f>
        <v>10</v>
      </c>
      <c r="L11" s="40">
        <f>+'CC - Planilla Disgregado'!J35</f>
        <v>12</v>
      </c>
      <c r="M11" s="40">
        <f>+'CC - Planilla Disgregado'!K35</f>
        <v>2</v>
      </c>
      <c r="N11" s="40">
        <f>+'CC - Planilla Disgregado'!L35</f>
        <v>0</v>
      </c>
      <c r="O11" s="40">
        <f>+'CC - Planilla Disgregado'!M35</f>
        <v>4</v>
      </c>
      <c r="P11" s="40">
        <f>+'CC - Planilla Disgregado'!N35</f>
        <v>0</v>
      </c>
      <c r="Q11" s="40">
        <f>+'CC - Planilla Disgregado'!O35</f>
        <v>10</v>
      </c>
      <c r="R11" s="40">
        <v>0</v>
      </c>
    </row>
    <row r="12" spans="1:18" x14ac:dyDescent="0.25">
      <c r="A12" s="43">
        <v>2021</v>
      </c>
      <c r="B12" s="38" t="s">
        <v>111</v>
      </c>
      <c r="C12" s="39" t="s">
        <v>132</v>
      </c>
      <c r="D12" t="s">
        <v>109</v>
      </c>
      <c r="E12" s="40">
        <f>+'CC - Planilla Disgregado'!C36</f>
        <v>15</v>
      </c>
      <c r="F12" s="40">
        <f>+'CC - Planilla Disgregado'!D36</f>
        <v>46</v>
      </c>
      <c r="G12" s="40">
        <f>+'CC - Planilla Disgregado'!E36</f>
        <v>56</v>
      </c>
      <c r="H12" s="40">
        <f>+'CC - Planilla Disgregado'!F36</f>
        <v>20</v>
      </c>
      <c r="I12" s="40">
        <f>+'CC - Planilla Disgregado'!G36</f>
        <v>24</v>
      </c>
      <c r="J12" s="40">
        <f>+'CC - Planilla Disgregado'!H36</f>
        <v>44</v>
      </c>
      <c r="K12" s="40">
        <f>+'CC - Planilla Disgregado'!I36</f>
        <v>58</v>
      </c>
      <c r="L12" s="40">
        <f>+'CC - Planilla Disgregado'!J36</f>
        <v>48</v>
      </c>
      <c r="M12" s="40">
        <f>+'CC - Planilla Disgregado'!K36</f>
        <v>44</v>
      </c>
      <c r="N12" s="40">
        <f>+'CC - Planilla Disgregado'!L36</f>
        <v>34</v>
      </c>
      <c r="O12" s="40">
        <f>+'CC - Planilla Disgregado'!M36</f>
        <v>49</v>
      </c>
      <c r="P12" s="40">
        <f>+'CC - Planilla Disgregado'!N36</f>
        <v>0</v>
      </c>
      <c r="Q12" s="40">
        <f>+'CC - Planilla Disgregado'!O36</f>
        <v>25</v>
      </c>
      <c r="R12" s="40">
        <v>0</v>
      </c>
    </row>
    <row r="13" spans="1:18" x14ac:dyDescent="0.25">
      <c r="A13" s="43">
        <v>2021</v>
      </c>
      <c r="B13" s="38" t="s">
        <v>111</v>
      </c>
      <c r="C13" s="39" t="s">
        <v>133</v>
      </c>
      <c r="D13" t="s">
        <v>108</v>
      </c>
      <c r="E13" s="40">
        <f>+'CC - Planilla Disgregado'!C38</f>
        <v>8</v>
      </c>
      <c r="F13" s="40">
        <f>+'CC - Planilla Disgregado'!D38</f>
        <v>38</v>
      </c>
      <c r="G13" s="40">
        <f>+'CC - Planilla Disgregado'!E38</f>
        <v>48</v>
      </c>
      <c r="H13" s="40">
        <f>+'CC - Planilla Disgregado'!F38</f>
        <v>14</v>
      </c>
      <c r="I13" s="40">
        <f>+'CC - Planilla Disgregado'!G38</f>
        <v>18</v>
      </c>
      <c r="J13" s="40">
        <f>+'CC - Planilla Disgregado'!H38</f>
        <v>36</v>
      </c>
      <c r="K13" s="40">
        <f>+'CC - Planilla Disgregado'!I38</f>
        <v>44</v>
      </c>
      <c r="L13" s="40">
        <f>+'CC - Planilla Disgregado'!J38</f>
        <v>26</v>
      </c>
      <c r="M13" s="40">
        <f>+'CC - Planilla Disgregado'!K38</f>
        <v>34</v>
      </c>
      <c r="N13" s="40">
        <f>+'CC - Planilla Disgregado'!L38</f>
        <v>16</v>
      </c>
      <c r="O13" s="40">
        <f>+'CC - Planilla Disgregado'!M38</f>
        <v>18</v>
      </c>
      <c r="P13" s="40">
        <f>+'CC - Planilla Disgregado'!N38</f>
        <v>0</v>
      </c>
      <c r="Q13" s="40">
        <f>+'CC - Planilla Disgregado'!O38</f>
        <v>12</v>
      </c>
      <c r="R13" s="40">
        <v>0</v>
      </c>
    </row>
    <row r="14" spans="1:18" x14ac:dyDescent="0.25">
      <c r="A14" s="43">
        <v>2021</v>
      </c>
      <c r="B14" s="38" t="s">
        <v>111</v>
      </c>
      <c r="C14" s="39" t="s">
        <v>133</v>
      </c>
      <c r="D14" t="s">
        <v>109</v>
      </c>
      <c r="E14" s="40">
        <f>+'CC - Planilla Disgregado'!C39</f>
        <v>0</v>
      </c>
      <c r="F14" s="40">
        <f>+'CC - Planilla Disgregado'!D39</f>
        <v>0</v>
      </c>
      <c r="G14" s="40">
        <f>+'CC - Planilla Disgregado'!E39</f>
        <v>0</v>
      </c>
      <c r="H14" s="40">
        <f>+'CC - Planilla Disgregado'!F39</f>
        <v>0</v>
      </c>
      <c r="I14" s="40">
        <f>+'CC - Planilla Disgregado'!G39</f>
        <v>0</v>
      </c>
      <c r="J14" s="40">
        <f>+'CC - Planilla Disgregado'!H39</f>
        <v>0</v>
      </c>
      <c r="K14" s="40">
        <f>+'CC - Planilla Disgregado'!I39</f>
        <v>1</v>
      </c>
      <c r="L14" s="40">
        <f>+'CC - Planilla Disgregado'!J39</f>
        <v>0</v>
      </c>
      <c r="M14" s="40">
        <f>+'CC - Planilla Disgregado'!K39</f>
        <v>0</v>
      </c>
      <c r="N14" s="40">
        <f>+'CC - Planilla Disgregado'!L39</f>
        <v>0</v>
      </c>
      <c r="O14" s="40">
        <f>+'CC - Planilla Disgregado'!M39</f>
        <v>0</v>
      </c>
      <c r="P14" s="40">
        <f>+'CC - Planilla Disgregado'!N39</f>
        <v>0</v>
      </c>
      <c r="Q14" s="40">
        <f>+'CC - Planilla Disgregado'!O39</f>
        <v>1</v>
      </c>
      <c r="R14" s="40">
        <v>0</v>
      </c>
    </row>
    <row r="15" spans="1:18" x14ac:dyDescent="0.25">
      <c r="A15" s="43">
        <v>2021</v>
      </c>
      <c r="B15" s="38" t="s">
        <v>127</v>
      </c>
      <c r="C15" t="s">
        <v>108</v>
      </c>
      <c r="D15" t="s">
        <v>114</v>
      </c>
      <c r="E15" s="40">
        <f>+'CC - Tit - DH'!C23</f>
        <v>31329</v>
      </c>
      <c r="F15" s="40">
        <f>+'CC - Tit - DH'!D23</f>
        <v>31764</v>
      </c>
      <c r="G15" s="40">
        <f>+'CC - Tit - DH'!E23</f>
        <v>32253</v>
      </c>
      <c r="H15" s="40">
        <f>+'CC - Tit - DH'!F23</f>
        <v>32808</v>
      </c>
      <c r="I15" s="40">
        <f>+'CC - Tit - DH'!G23</f>
        <v>33030</v>
      </c>
      <c r="J15" s="40">
        <f>+'CC - Tit - DH'!H23</f>
        <v>33191</v>
      </c>
      <c r="K15" s="40">
        <f>+'CC - Tit - DH'!I23</f>
        <v>33446</v>
      </c>
      <c r="L15" s="40">
        <f>+'CC - Tit - DH'!J23</f>
        <v>33671</v>
      </c>
      <c r="M15" s="40">
        <f>+'CC - Tit - DH'!K23</f>
        <v>33998</v>
      </c>
      <c r="N15" s="40">
        <f>+'CC - Tit - DH'!L23</f>
        <v>34168</v>
      </c>
      <c r="O15" s="40">
        <f>+'CC - Tit - DH'!M23</f>
        <v>34305</v>
      </c>
      <c r="P15" s="40">
        <f>+'CC - Tit - DH'!N23</f>
        <v>34403</v>
      </c>
      <c r="Q15" s="40">
        <f>+'CC - Tit - DH'!O23</f>
        <v>34787</v>
      </c>
      <c r="R15" s="40">
        <f>+'CC - Tit - DH'!Q23</f>
        <v>31707</v>
      </c>
    </row>
    <row r="16" spans="1:18" x14ac:dyDescent="0.25">
      <c r="A16" s="43">
        <v>2021</v>
      </c>
      <c r="B16" s="38" t="s">
        <v>127</v>
      </c>
      <c r="C16" t="s">
        <v>108</v>
      </c>
      <c r="D16" t="s">
        <v>113</v>
      </c>
      <c r="E16" s="40">
        <f>+'CC - Tit - DH'!C24</f>
        <v>82941</v>
      </c>
      <c r="F16" s="40">
        <f>+'CC - Tit - DH'!D24</f>
        <v>83412</v>
      </c>
      <c r="G16" s="40">
        <f>+'CC - Tit - DH'!E24</f>
        <v>84025</v>
      </c>
      <c r="H16" s="40">
        <f>+'CC - Tit - DH'!F24</f>
        <v>84381</v>
      </c>
      <c r="I16" s="40">
        <f>+'CC - Tit - DH'!G24</f>
        <v>84532</v>
      </c>
      <c r="J16" s="40">
        <f>+'CC - Tit - DH'!H24</f>
        <v>84679</v>
      </c>
      <c r="K16" s="40">
        <f>+'CC - Tit - DH'!I24</f>
        <v>84757</v>
      </c>
      <c r="L16" s="40">
        <f>+'CC - Tit - DH'!J24</f>
        <v>84982</v>
      </c>
      <c r="M16" s="40">
        <f>+'CC - Tit - DH'!K24</f>
        <v>85668</v>
      </c>
      <c r="N16" s="40">
        <f>+'CC - Tit - DH'!L24</f>
        <v>85933</v>
      </c>
      <c r="O16" s="40">
        <f>+'CC - Tit - DH'!M24</f>
        <v>86278</v>
      </c>
      <c r="P16" s="40">
        <f>+'CC - Tit - DH'!N24</f>
        <v>87429</v>
      </c>
      <c r="Q16" s="40">
        <f>+'CC - Tit - DH'!O24</f>
        <v>87626</v>
      </c>
      <c r="R16" s="40">
        <f>+'CC - Tit - DH'!Q24</f>
        <v>80799</v>
      </c>
    </row>
    <row r="17" spans="1:18" x14ac:dyDescent="0.25">
      <c r="A17" s="43">
        <v>2021</v>
      </c>
      <c r="B17" s="38" t="s">
        <v>127</v>
      </c>
      <c r="C17" t="s">
        <v>109</v>
      </c>
      <c r="D17" t="s">
        <v>114</v>
      </c>
      <c r="E17" s="40">
        <f>+'CC - Tit - DH'!C26</f>
        <v>16306</v>
      </c>
      <c r="F17" s="40">
        <f>+'CC - Tit - DH'!D26</f>
        <v>16525</v>
      </c>
      <c r="G17" s="40">
        <f>+'CC - Tit - DH'!E26</f>
        <v>17030</v>
      </c>
      <c r="H17" s="40">
        <f>+'CC - Tit - DH'!F26</f>
        <v>17447</v>
      </c>
      <c r="I17" s="40">
        <f>+'CC - Tit - DH'!G26</f>
        <v>17641</v>
      </c>
      <c r="J17" s="40">
        <f>+'CC - Tit - DH'!H26</f>
        <v>17982</v>
      </c>
      <c r="K17" s="40">
        <f>+'CC - Tit - DH'!I26</f>
        <v>18449</v>
      </c>
      <c r="L17" s="40">
        <f>+'CC - Tit - DH'!J26</f>
        <v>18696</v>
      </c>
      <c r="M17" s="40">
        <f>+'CC - Tit - DH'!K26</f>
        <v>19063</v>
      </c>
      <c r="N17" s="40">
        <f>+'CC - Tit - DH'!L26</f>
        <v>19275</v>
      </c>
      <c r="O17" s="40">
        <f>+'CC - Tit - DH'!M26</f>
        <v>19406</v>
      </c>
      <c r="P17" s="40">
        <f>+'CC - Tit - DH'!N26</f>
        <v>19824</v>
      </c>
      <c r="Q17" s="40">
        <f>+'CC - Tit - DH'!O26</f>
        <v>19827</v>
      </c>
      <c r="R17" s="40">
        <f>+'CC - Tit - DH'!Q26</f>
        <v>17442</v>
      </c>
    </row>
    <row r="18" spans="1:18" x14ac:dyDescent="0.25">
      <c r="A18" s="43">
        <v>2021</v>
      </c>
      <c r="B18" s="38" t="s">
        <v>127</v>
      </c>
      <c r="C18" t="s">
        <v>109</v>
      </c>
      <c r="D18" t="s">
        <v>113</v>
      </c>
      <c r="E18" s="40">
        <f>+'CC - Tit - DH'!C27</f>
        <v>2408</v>
      </c>
      <c r="F18" s="40">
        <f>+'CC - Tit - DH'!D27</f>
        <v>2169</v>
      </c>
      <c r="G18" s="40">
        <f>+'CC - Tit - DH'!E27</f>
        <v>2351</v>
      </c>
      <c r="H18" s="40">
        <f>+'CC - Tit - DH'!F27</f>
        <v>2488</v>
      </c>
      <c r="I18" s="40">
        <f>+'CC - Tit - DH'!G27</f>
        <v>2557</v>
      </c>
      <c r="J18" s="40">
        <f>+'CC - Tit - DH'!H27</f>
        <v>2638</v>
      </c>
      <c r="K18" s="40">
        <f>+'CC - Tit - DH'!I27</f>
        <v>2692</v>
      </c>
      <c r="L18" s="40">
        <f>+'CC - Tit - DH'!J27</f>
        <v>2737</v>
      </c>
      <c r="M18" s="40">
        <f>+'CC - Tit - DH'!K27</f>
        <v>2809</v>
      </c>
      <c r="N18" s="40">
        <f>+'CC - Tit - DH'!L27</f>
        <v>2849</v>
      </c>
      <c r="O18" s="40">
        <f>+'CC - Tit - DH'!M27</f>
        <v>2864</v>
      </c>
      <c r="P18" s="40">
        <f>+'CC - Tit - DH'!N27</f>
        <v>3171</v>
      </c>
      <c r="Q18" s="40">
        <f>+'CC - Tit - DH'!O27</f>
        <v>2988</v>
      </c>
      <c r="R18" s="40">
        <f>+'CC - Tit - DH'!Q27</f>
        <v>2677</v>
      </c>
    </row>
    <row r="19" spans="1:18" s="41" customFormat="1" x14ac:dyDescent="0.25">
      <c r="A19" s="43">
        <v>2021</v>
      </c>
      <c r="B19" s="41" t="s">
        <v>127</v>
      </c>
      <c r="C19" s="48" t="s">
        <v>108</v>
      </c>
      <c r="D19" s="41" t="s">
        <v>113</v>
      </c>
      <c r="E19" s="40">
        <f>+'CC - Tit - DH'!C29</f>
        <v>3</v>
      </c>
      <c r="F19" s="40">
        <f>+'CC - Tit - DH'!D29</f>
        <v>3</v>
      </c>
      <c r="G19" s="40">
        <f>+'CC - Tit - DH'!E29</f>
        <v>3</v>
      </c>
      <c r="H19" s="40">
        <f>+'CC - Tit - DH'!F29</f>
        <v>3</v>
      </c>
      <c r="I19" s="40">
        <f>+'CC - Tit - DH'!G29</f>
        <v>3</v>
      </c>
      <c r="J19" s="40">
        <f>+'CC - Tit - DH'!H29</f>
        <v>3</v>
      </c>
      <c r="K19" s="40">
        <f>+'CC - Tit - DH'!I29</f>
        <v>3</v>
      </c>
      <c r="L19" s="40">
        <f>+'CC - Tit - DH'!J29</f>
        <v>3</v>
      </c>
      <c r="M19" s="40">
        <f>+'CC - Tit - DH'!K29</f>
        <v>3</v>
      </c>
      <c r="N19" s="40">
        <f>+'CC - Tit - DH'!L29</f>
        <v>3</v>
      </c>
      <c r="O19" s="40">
        <f>+'CC - Tit - DH'!M29</f>
        <v>3</v>
      </c>
      <c r="P19" s="40">
        <f>+'CC - Tit - DH'!N29</f>
        <v>3</v>
      </c>
      <c r="Q19" s="40">
        <f>+'CC - Tit - DH'!O29</f>
        <v>3</v>
      </c>
      <c r="R19" s="40">
        <f>+'CC - Tit - DH'!Q29</f>
        <v>3</v>
      </c>
    </row>
    <row r="20" spans="1:18" x14ac:dyDescent="0.25">
      <c r="A20" s="43">
        <v>2021</v>
      </c>
      <c r="B20" t="s">
        <v>119</v>
      </c>
      <c r="C20" s="36" t="s">
        <v>117</v>
      </c>
      <c r="D20" s="36" t="s">
        <v>115</v>
      </c>
      <c r="E20" s="40">
        <f>+'CC - Tipo de CC'!C13</f>
        <v>121</v>
      </c>
      <c r="F20" s="40">
        <f>+'CC - Tipo de CC'!D13</f>
        <v>99</v>
      </c>
      <c r="G20" s="40">
        <f>+'CC - Tipo de CC'!E13</f>
        <v>84</v>
      </c>
      <c r="H20" s="40">
        <f>+'CC - Tipo de CC'!F13</f>
        <v>114</v>
      </c>
      <c r="I20" s="40">
        <f>+'CC - Tipo de CC'!G13</f>
        <v>124</v>
      </c>
      <c r="J20" s="40">
        <f>+'CC - Tipo de CC'!H13</f>
        <v>114</v>
      </c>
      <c r="K20" s="40">
        <f>+'CC - Tipo de CC'!I13</f>
        <v>107</v>
      </c>
      <c r="L20" s="40">
        <f>+'CC - Tipo de CC'!J13</f>
        <v>69</v>
      </c>
      <c r="M20" s="40">
        <f>+'CC - Tipo de CC'!K13</f>
        <v>171</v>
      </c>
      <c r="N20" s="40">
        <f>+'CC - Tipo de CC'!L13</f>
        <v>137</v>
      </c>
      <c r="O20" s="40">
        <f>+'CC - Tipo de CC'!M13</f>
        <v>131</v>
      </c>
      <c r="P20" s="40">
        <f>+'CC - Tipo de CC'!N13</f>
        <v>0</v>
      </c>
      <c r="Q20" s="40">
        <f>+'CC - Tipo de CC'!O13</f>
        <v>133</v>
      </c>
      <c r="R20" s="40">
        <f>+'CC - Tipo de CC'!Q13</f>
        <v>0</v>
      </c>
    </row>
    <row r="21" spans="1:18" x14ac:dyDescent="0.25">
      <c r="A21" s="43">
        <v>2021</v>
      </c>
      <c r="B21" s="38" t="s">
        <v>119</v>
      </c>
      <c r="C21" s="36" t="s">
        <v>117</v>
      </c>
      <c r="D21" s="36" t="s">
        <v>116</v>
      </c>
      <c r="E21" s="40">
        <f>+'CC - Tipo de CC'!C14</f>
        <v>54876</v>
      </c>
      <c r="F21" s="40">
        <f>+'CC - Tipo de CC'!D14</f>
        <v>55115</v>
      </c>
      <c r="G21" s="40">
        <f>+'CC - Tipo de CC'!E14</f>
        <v>55837</v>
      </c>
      <c r="H21" s="40">
        <f>+'CC - Tipo de CC'!F14</f>
        <v>56476</v>
      </c>
      <c r="I21" s="40">
        <f>+'CC - Tipo de CC'!G14</f>
        <v>56763</v>
      </c>
      <c r="J21" s="40">
        <f>+'CC - Tipo de CC'!H14</f>
        <v>57056</v>
      </c>
      <c r="K21" s="40">
        <f>+'CC - Tipo de CC'!I14</f>
        <v>57441</v>
      </c>
      <c r="L21" s="40">
        <f>+'CC - Tipo de CC'!J14</f>
        <v>57807</v>
      </c>
      <c r="M21" s="40">
        <f>+'CC - Tipo de CC'!K14</f>
        <v>58124</v>
      </c>
      <c r="N21" s="40">
        <f>+'CC - Tipo de CC'!L14</f>
        <v>58414</v>
      </c>
      <c r="O21" s="40">
        <f>+'CC - Tipo de CC'!M14</f>
        <v>58609</v>
      </c>
      <c r="P21" s="40">
        <f>+'CC - Tipo de CC'!N14</f>
        <v>59643</v>
      </c>
      <c r="Q21" s="40">
        <f>+'CC - Tipo de CC'!O14</f>
        <v>59446</v>
      </c>
      <c r="R21" s="40">
        <f>+'CC - Tipo de CC'!Q14</f>
        <v>54480</v>
      </c>
    </row>
    <row r="22" spans="1:18" x14ac:dyDescent="0.25">
      <c r="A22" s="43">
        <v>2021</v>
      </c>
      <c r="B22" s="38" t="s">
        <v>119</v>
      </c>
      <c r="C22" s="36" t="s">
        <v>118</v>
      </c>
      <c r="D22" s="36" t="s">
        <v>115</v>
      </c>
      <c r="E22" s="40">
        <f>+'CC - Tipo de CC'!C16</f>
        <v>275</v>
      </c>
      <c r="F22" s="40">
        <f>+'CC - Tipo de CC'!D16</f>
        <v>272</v>
      </c>
      <c r="G22" s="40">
        <f>+'CC - Tipo de CC'!E16</f>
        <v>243</v>
      </c>
      <c r="H22" s="40">
        <f>+'CC - Tipo de CC'!F16</f>
        <v>274</v>
      </c>
      <c r="I22" s="40">
        <f>+'CC - Tipo de CC'!G16</f>
        <v>315</v>
      </c>
      <c r="J22" s="40">
        <f>+'CC - Tipo de CC'!H16</f>
        <v>307</v>
      </c>
      <c r="K22" s="40">
        <f>+'CC - Tipo de CC'!I16</f>
        <v>291</v>
      </c>
      <c r="L22" s="40">
        <f>+'CC - Tipo de CC'!J16</f>
        <v>169</v>
      </c>
      <c r="M22" s="40">
        <f>+'CC - Tipo de CC'!K16</f>
        <v>444</v>
      </c>
      <c r="N22" s="40">
        <f>+'CC - Tipo de CC'!L16</f>
        <v>376</v>
      </c>
      <c r="O22" s="40">
        <f>+'CC - Tipo de CC'!M16</f>
        <v>365</v>
      </c>
      <c r="P22" s="40">
        <f>+'CC - Tipo de CC'!N16</f>
        <v>0</v>
      </c>
      <c r="Q22" s="40">
        <f>+'CC - Tipo de CC'!O16</f>
        <v>335</v>
      </c>
      <c r="R22" s="40">
        <f>+'CC - Tipo de CC'!Q16</f>
        <v>0</v>
      </c>
    </row>
    <row r="23" spans="1:18" x14ac:dyDescent="0.25">
      <c r="A23" s="43">
        <v>2021</v>
      </c>
      <c r="B23" s="38" t="s">
        <v>119</v>
      </c>
      <c r="C23" s="36" t="s">
        <v>118</v>
      </c>
      <c r="D23" s="36" t="s">
        <v>116</v>
      </c>
      <c r="E23" s="40">
        <f>+'CC - Tipo de CC'!C17</f>
        <v>77712</v>
      </c>
      <c r="F23" s="40">
        <f>+'CC - Tipo de CC'!D17</f>
        <v>78384</v>
      </c>
      <c r="G23" s="40">
        <f>+'CC - Tipo de CC'!E17</f>
        <v>79495</v>
      </c>
      <c r="H23" s="40">
        <f>+'CC - Tipo de CC'!F17</f>
        <v>80260</v>
      </c>
      <c r="I23" s="40">
        <f>+'CC - Tipo de CC'!G17</f>
        <v>80558</v>
      </c>
      <c r="J23" s="40">
        <f>+'CC - Tipo de CC'!H17</f>
        <v>81013</v>
      </c>
      <c r="K23" s="40">
        <f>+'CC - Tipo de CC'!I17</f>
        <v>81505</v>
      </c>
      <c r="L23" s="40">
        <f>+'CC - Tipo de CC'!J17</f>
        <v>82041</v>
      </c>
      <c r="M23" s="40">
        <f>+'CC - Tipo de CC'!K17</f>
        <v>82799</v>
      </c>
      <c r="N23" s="40">
        <f>+'CC - Tipo de CC'!L17</f>
        <v>83298</v>
      </c>
      <c r="O23" s="40">
        <f>+'CC - Tipo de CC'!M17</f>
        <v>83748</v>
      </c>
      <c r="P23" s="40">
        <f>+'CC - Tipo de CC'!N17</f>
        <v>85184</v>
      </c>
      <c r="Q23" s="40">
        <f>+'CC - Tipo de CC'!O17</f>
        <v>85314</v>
      </c>
      <c r="R23" s="40">
        <f>+'CC - Tipo de CC'!Q17</f>
        <v>78145</v>
      </c>
    </row>
    <row r="24" spans="1:18" s="41" customFormat="1" x14ac:dyDescent="0.25">
      <c r="A24" s="43">
        <v>2021</v>
      </c>
      <c r="B24" s="41" t="s">
        <v>119</v>
      </c>
      <c r="C24" s="36" t="s">
        <v>118</v>
      </c>
      <c r="D24" s="48" t="s">
        <v>116</v>
      </c>
      <c r="E24" s="40">
        <f>+'CC - Tipo de CC'!C19</f>
        <v>3</v>
      </c>
      <c r="F24" s="40">
        <f>+'CC - Tipo de CC'!D19</f>
        <v>3</v>
      </c>
      <c r="G24" s="40">
        <f>+'CC - Tipo de CC'!E19</f>
        <v>3</v>
      </c>
      <c r="H24" s="40">
        <f>+'CC - Tipo de CC'!F19</f>
        <v>3</v>
      </c>
      <c r="I24" s="40">
        <f>+'CC - Tipo de CC'!G19</f>
        <v>3</v>
      </c>
      <c r="J24" s="40">
        <f>+'CC - Tipo de CC'!H19</f>
        <v>3</v>
      </c>
      <c r="K24" s="40">
        <f>+'CC - Tipo de CC'!I19</f>
        <v>3</v>
      </c>
      <c r="L24" s="40">
        <f>+'CC - Tipo de CC'!J19</f>
        <v>3</v>
      </c>
      <c r="M24" s="40">
        <f>+'CC - Tipo de CC'!K19</f>
        <v>3</v>
      </c>
      <c r="N24" s="40">
        <f>+'CC - Tipo de CC'!L19</f>
        <v>3</v>
      </c>
      <c r="O24" s="40">
        <f>+'CC - Tipo de CC'!M19</f>
        <v>3</v>
      </c>
      <c r="P24" s="40">
        <f>+'CC - Tipo de CC'!N19</f>
        <v>3</v>
      </c>
      <c r="Q24" s="40">
        <f>+'CC - Tipo de CC'!O19</f>
        <v>3</v>
      </c>
      <c r="R24" s="40">
        <f>+'CC - Tipo de CC'!Q19</f>
        <v>3</v>
      </c>
    </row>
    <row r="25" spans="1:18" x14ac:dyDescent="0.25">
      <c r="A25" s="43">
        <v>2021</v>
      </c>
      <c r="B25" s="38" t="s">
        <v>120</v>
      </c>
      <c r="C25" s="36" t="s">
        <v>110</v>
      </c>
      <c r="D25" t="s">
        <v>44</v>
      </c>
      <c r="E25" s="40">
        <f>+'SR - Clase de Renta'!B14</f>
        <v>15792</v>
      </c>
      <c r="F25" s="40">
        <f>+'SR - Clase de Renta'!C14</f>
        <v>16228</v>
      </c>
      <c r="G25" s="40">
        <f>+'SR - Clase de Renta'!D14</f>
        <v>16615</v>
      </c>
      <c r="H25" s="40">
        <f>+'SR - Clase de Renta'!E14</f>
        <v>16941</v>
      </c>
      <c r="I25" s="40">
        <f>+'SR - Clase de Renta'!F14</f>
        <v>17085</v>
      </c>
      <c r="J25" s="40">
        <f>+'SR - Clase de Renta'!G14</f>
        <v>17390</v>
      </c>
      <c r="K25" s="40">
        <f>+'SR - Clase de Renta'!H14</f>
        <v>17818</v>
      </c>
      <c r="L25" s="40">
        <f>+'SR - Clase de Renta'!I14</f>
        <v>18068</v>
      </c>
      <c r="M25" s="40">
        <f>+'SR - Clase de Renta'!J14</f>
        <v>18396</v>
      </c>
      <c r="N25" s="40">
        <f>+'SR - Clase de Renta'!K14</f>
        <v>18574</v>
      </c>
      <c r="O25" s="40">
        <f>+'SR - Clase de Renta'!L14</f>
        <v>18716</v>
      </c>
      <c r="P25" s="40">
        <f>+'SR - Clase de Renta'!M14</f>
        <v>18874</v>
      </c>
      <c r="Q25" s="40">
        <f>+'SR - Clase de Renta'!N14</f>
        <v>19067</v>
      </c>
      <c r="R25" s="40">
        <f>+'SR - Clase de Renta'!P14</f>
        <v>16737</v>
      </c>
    </row>
    <row r="26" spans="1:18" x14ac:dyDescent="0.25">
      <c r="A26" s="43">
        <v>2021</v>
      </c>
      <c r="B26" s="38" t="s">
        <v>120</v>
      </c>
      <c r="C26" s="36" t="s">
        <v>110</v>
      </c>
      <c r="D26" t="s">
        <v>45</v>
      </c>
      <c r="E26" s="40">
        <f>+'SR - Clase de Renta'!B15</f>
        <v>2518</v>
      </c>
      <c r="F26" s="40">
        <f>+'SR - Clase de Renta'!C15</f>
        <v>2067</v>
      </c>
      <c r="G26" s="40">
        <f>+'SR - Clase de Renta'!D15</f>
        <v>2325</v>
      </c>
      <c r="H26" s="40">
        <f>+'SR - Clase de Renta'!E15</f>
        <v>2543</v>
      </c>
      <c r="I26" s="40">
        <f>+'SR - Clase de Renta'!F15</f>
        <v>2655</v>
      </c>
      <c r="J26" s="40">
        <f>+'SR - Clase de Renta'!G15</f>
        <v>2749</v>
      </c>
      <c r="K26" s="40">
        <f>+'SR - Clase de Renta'!H15</f>
        <v>2815</v>
      </c>
      <c r="L26" s="40">
        <f>+'SR - Clase de Renta'!I15</f>
        <v>2831</v>
      </c>
      <c r="M26" s="40">
        <f>+'SR - Clase de Renta'!J15</f>
        <v>2927</v>
      </c>
      <c r="N26" s="40">
        <f>+'SR - Clase de Renta'!K15</f>
        <v>2980</v>
      </c>
      <c r="O26" s="40">
        <f>+'SR - Clase de Renta'!L15</f>
        <v>2966</v>
      </c>
      <c r="P26" s="40">
        <f>+'SR - Clase de Renta'!M15</f>
        <v>3507</v>
      </c>
      <c r="Q26" s="40">
        <f>+'SR - Clase de Renta'!N15</f>
        <v>3146</v>
      </c>
      <c r="R26" s="40">
        <f>+'SR - Clase de Renta'!P15</f>
        <v>2910</v>
      </c>
    </row>
    <row r="27" spans="1:18" x14ac:dyDescent="0.25">
      <c r="A27" s="43">
        <v>2021</v>
      </c>
      <c r="B27" s="38" t="s">
        <v>120</v>
      </c>
      <c r="C27" s="36" t="s">
        <v>110</v>
      </c>
      <c r="D27" t="s">
        <v>46</v>
      </c>
      <c r="E27" s="40">
        <f>+'SR - Clase de Renta'!B16</f>
        <v>34</v>
      </c>
      <c r="F27" s="40">
        <f>+'SR - Clase de Renta'!C16</f>
        <v>33</v>
      </c>
      <c r="G27" s="40">
        <f>+'SR - Clase de Renta'!D16</f>
        <v>33</v>
      </c>
      <c r="H27" s="40">
        <f>+'SR - Clase de Renta'!E16</f>
        <v>34</v>
      </c>
      <c r="I27" s="40">
        <f>+'SR - Clase de Renta'!F16</f>
        <v>35</v>
      </c>
      <c r="J27" s="40">
        <f>+'SR - Clase de Renta'!G16</f>
        <v>36</v>
      </c>
      <c r="K27" s="40">
        <f>+'SR - Clase de Renta'!H16</f>
        <v>36</v>
      </c>
      <c r="L27" s="40">
        <f>+'SR - Clase de Renta'!I16</f>
        <v>38</v>
      </c>
      <c r="M27" s="40">
        <f>+'SR - Clase de Renta'!J16</f>
        <v>37</v>
      </c>
      <c r="N27" s="40">
        <f>+'SR - Clase de Renta'!K16</f>
        <v>38</v>
      </c>
      <c r="O27" s="40">
        <f>+'SR - Clase de Renta'!L16</f>
        <v>38</v>
      </c>
      <c r="P27" s="40">
        <f>+'SR - Clase de Renta'!M16</f>
        <v>41</v>
      </c>
      <c r="Q27" s="40">
        <f>+'SR - Clase de Renta'!N16</f>
        <v>37</v>
      </c>
      <c r="R27" s="40">
        <f>+'SR - Clase de Renta'!P16</f>
        <v>36</v>
      </c>
    </row>
    <row r="28" spans="1:18" x14ac:dyDescent="0.25">
      <c r="A28" s="43">
        <v>2021</v>
      </c>
      <c r="B28" s="38" t="s">
        <v>120</v>
      </c>
      <c r="C28" s="36" t="s">
        <v>110</v>
      </c>
      <c r="D28" t="s">
        <v>47</v>
      </c>
      <c r="E28" s="40">
        <f>+'SR - Clase de Renta'!B17</f>
        <v>10</v>
      </c>
      <c r="F28" s="40">
        <f>+'SR - Clase de Renta'!C17</f>
        <v>9</v>
      </c>
      <c r="G28" s="40">
        <f>+'SR - Clase de Renta'!D17</f>
        <v>9</v>
      </c>
      <c r="H28" s="40">
        <f>+'SR - Clase de Renta'!E17</f>
        <v>10</v>
      </c>
      <c r="I28" s="40">
        <f>+'SR - Clase de Renta'!F17</f>
        <v>8</v>
      </c>
      <c r="J28" s="40">
        <f>+'SR - Clase de Renta'!G17</f>
        <v>8</v>
      </c>
      <c r="K28" s="40">
        <f>+'SR - Clase de Renta'!H17</f>
        <v>9</v>
      </c>
      <c r="L28" s="40">
        <f>+'SR - Clase de Renta'!I17</f>
        <v>8</v>
      </c>
      <c r="M28" s="40">
        <f>+'SR - Clase de Renta'!J17</f>
        <v>8</v>
      </c>
      <c r="N28" s="40">
        <f>+'SR - Clase de Renta'!K17</f>
        <v>8</v>
      </c>
      <c r="O28" s="40">
        <f>+'SR - Clase de Renta'!L17</f>
        <v>7</v>
      </c>
      <c r="P28" s="40">
        <f>+'SR - Clase de Renta'!M17</f>
        <v>8</v>
      </c>
      <c r="Q28" s="40">
        <f>+'SR - Clase de Renta'!N17</f>
        <v>7</v>
      </c>
      <c r="R28" s="40">
        <f>+'SR - Clase de Renta'!P17</f>
        <v>7</v>
      </c>
    </row>
    <row r="29" spans="1:18" x14ac:dyDescent="0.25">
      <c r="A29" s="43">
        <v>2021</v>
      </c>
      <c r="B29" s="38" t="s">
        <v>120</v>
      </c>
      <c r="C29" s="36" t="s">
        <v>110</v>
      </c>
      <c r="D29" t="s">
        <v>31</v>
      </c>
      <c r="E29" s="40">
        <f>+'SR - Clase de Renta'!B18</f>
        <v>109716</v>
      </c>
      <c r="F29" s="40">
        <f>+'SR - Clase de Renta'!C18</f>
        <v>110464</v>
      </c>
      <c r="G29" s="40">
        <f>+'SR - Clase de Renta'!D18</f>
        <v>111372</v>
      </c>
      <c r="H29" s="40">
        <f>+'SR - Clase de Renta'!E18</f>
        <v>112293</v>
      </c>
      <c r="I29" s="40">
        <f>+'SR - Clase de Renta'!F18</f>
        <v>112672</v>
      </c>
      <c r="J29" s="40">
        <f>+'SR - Clase de Renta'!G18</f>
        <v>113000</v>
      </c>
      <c r="K29" s="40">
        <f>+'SR - Clase de Renta'!H18</f>
        <v>113350</v>
      </c>
      <c r="L29" s="40">
        <f>+'SR - Clase de Renta'!I18</f>
        <v>113806</v>
      </c>
      <c r="M29" s="40">
        <f>+'SR - Clase de Renta'!J18</f>
        <v>114825</v>
      </c>
      <c r="N29" s="40">
        <f>+'SR - Clase de Renta'!K18</f>
        <v>115267</v>
      </c>
      <c r="O29" s="40">
        <f>+'SR - Clase de Renta'!L18</f>
        <v>115751</v>
      </c>
      <c r="P29" s="40">
        <f>+'SR - Clase de Renta'!M18</f>
        <v>116937</v>
      </c>
      <c r="Q29" s="40">
        <f>+'SR - Clase de Renta'!N18</f>
        <v>117555</v>
      </c>
      <c r="R29" s="40">
        <f>+'SR - Clase de Renta'!P18</f>
        <v>108032</v>
      </c>
    </row>
    <row r="30" spans="1:18" x14ac:dyDescent="0.25">
      <c r="A30" s="43">
        <v>2021</v>
      </c>
      <c r="B30" s="38" t="s">
        <v>120</v>
      </c>
      <c r="C30" s="36" t="s">
        <v>24</v>
      </c>
      <c r="D30" t="s">
        <v>44</v>
      </c>
      <c r="E30" s="40">
        <f>+'SR - Clase de Renta'!B21</f>
        <v>257</v>
      </c>
      <c r="F30" s="40">
        <f>+'SR - Clase de Renta'!C21</f>
        <v>271</v>
      </c>
      <c r="G30" s="40">
        <f>+'SR - Clase de Renta'!D21</f>
        <v>298</v>
      </c>
      <c r="H30" s="40">
        <f>+'SR - Clase de Renta'!E21</f>
        <v>302</v>
      </c>
      <c r="I30" s="40">
        <f>+'SR - Clase de Renta'!F21</f>
        <v>307</v>
      </c>
      <c r="J30" s="40">
        <f>+'SR - Clase de Renta'!G21</f>
        <v>322</v>
      </c>
      <c r="K30" s="40">
        <f>+'SR - Clase de Renta'!H21</f>
        <v>339</v>
      </c>
      <c r="L30" s="40">
        <f>+'SR - Clase de Renta'!I21</f>
        <v>355</v>
      </c>
      <c r="M30" s="40">
        <f>+'SR - Clase de Renta'!J21</f>
        <v>371</v>
      </c>
      <c r="N30" s="40">
        <f>+'SR - Clase de Renta'!K21</f>
        <v>379</v>
      </c>
      <c r="O30" s="40">
        <f>+'SR - Clase de Renta'!L21</f>
        <v>389</v>
      </c>
      <c r="P30" s="40">
        <f>+'SR - Clase de Renta'!M21</f>
        <v>393</v>
      </c>
      <c r="Q30" s="40">
        <f>+'SR - Clase de Renta'!N21</f>
        <v>395</v>
      </c>
      <c r="R30" s="40">
        <f>+'SR - Clase de Renta'!P21</f>
        <v>308</v>
      </c>
    </row>
    <row r="31" spans="1:18" x14ac:dyDescent="0.25">
      <c r="A31" s="43">
        <v>2021</v>
      </c>
      <c r="B31" s="38" t="s">
        <v>120</v>
      </c>
      <c r="C31" s="36" t="s">
        <v>24</v>
      </c>
      <c r="D31" t="s">
        <v>45</v>
      </c>
      <c r="E31" s="40">
        <f>+'SR - Clase de Renta'!B22</f>
        <v>103</v>
      </c>
      <c r="F31" s="40">
        <f>+'SR - Clase de Renta'!C22</f>
        <v>86</v>
      </c>
      <c r="G31" s="40">
        <f>+'SR - Clase de Renta'!D22</f>
        <v>101</v>
      </c>
      <c r="H31" s="40">
        <f>+'SR - Clase de Renta'!E22</f>
        <v>105</v>
      </c>
      <c r="I31" s="40">
        <f>+'SR - Clase de Renta'!F22</f>
        <v>108</v>
      </c>
      <c r="J31" s="40">
        <f>+'SR - Clase de Renta'!G22</f>
        <v>115</v>
      </c>
      <c r="K31" s="40">
        <f>+'SR - Clase de Renta'!H22</f>
        <v>124</v>
      </c>
      <c r="L31" s="40">
        <f>+'SR - Clase de Renta'!I22</f>
        <v>133</v>
      </c>
      <c r="M31" s="40">
        <f>+'SR - Clase de Renta'!J22</f>
        <v>133</v>
      </c>
      <c r="N31" s="40">
        <f>+'SR - Clase de Renta'!K22</f>
        <v>145</v>
      </c>
      <c r="O31" s="40">
        <f>+'SR - Clase de Renta'!L22</f>
        <v>154</v>
      </c>
      <c r="P31" s="40">
        <f>+'SR - Clase de Renta'!M22</f>
        <v>172</v>
      </c>
      <c r="Q31" s="40">
        <f>+'SR - Clase de Renta'!N22</f>
        <v>163</v>
      </c>
      <c r="R31" s="40">
        <f>+'SR - Clase de Renta'!P22</f>
        <v>121</v>
      </c>
    </row>
    <row r="32" spans="1:18" x14ac:dyDescent="0.25">
      <c r="A32" s="43">
        <v>2021</v>
      </c>
      <c r="B32" s="38" t="s">
        <v>120</v>
      </c>
      <c r="C32" s="36" t="s">
        <v>24</v>
      </c>
      <c r="D32" t="s">
        <v>46</v>
      </c>
      <c r="E32" s="40">
        <f>+'SR - Clase de Renta'!B23</f>
        <v>0</v>
      </c>
      <c r="F32" s="40">
        <f>+'SR - Clase de Renta'!C23</f>
        <v>0</v>
      </c>
      <c r="G32" s="40">
        <f>+'SR - Clase de Renta'!D23</f>
        <v>0</v>
      </c>
      <c r="H32" s="40">
        <f>+'SR - Clase de Renta'!E23</f>
        <v>0</v>
      </c>
      <c r="I32" s="40">
        <f>+'SR - Clase de Renta'!F23</f>
        <v>0</v>
      </c>
      <c r="J32" s="40">
        <f>+'SR - Clase de Renta'!G23</f>
        <v>0</v>
      </c>
      <c r="K32" s="40">
        <f>+'SR - Clase de Renta'!H23</f>
        <v>0</v>
      </c>
      <c r="L32" s="40">
        <f>+'SR - Clase de Renta'!I23</f>
        <v>0</v>
      </c>
      <c r="M32" s="40">
        <f>+'SR - Clase de Renta'!J23</f>
        <v>0</v>
      </c>
      <c r="N32" s="40">
        <f>+'SR - Clase de Renta'!K23</f>
        <v>0</v>
      </c>
      <c r="O32" s="40">
        <f>+'SR - Clase de Renta'!L23</f>
        <v>0</v>
      </c>
      <c r="P32" s="40">
        <f>+'SR - Clase de Renta'!M23</f>
        <v>0</v>
      </c>
      <c r="Q32" s="40">
        <f>+'SR - Clase de Renta'!N23</f>
        <v>0</v>
      </c>
      <c r="R32" s="40">
        <f>+'SR - Clase de Renta'!P23</f>
        <v>0</v>
      </c>
    </row>
    <row r="33" spans="1:18" x14ac:dyDescent="0.25">
      <c r="A33" s="43">
        <v>2021</v>
      </c>
      <c r="B33" s="38" t="s">
        <v>120</v>
      </c>
      <c r="C33" s="36" t="s">
        <v>24</v>
      </c>
      <c r="D33" t="s">
        <v>47</v>
      </c>
      <c r="E33" s="40">
        <f>+'SR - Clase de Renta'!B24</f>
        <v>0</v>
      </c>
      <c r="F33" s="40">
        <f>+'SR - Clase de Renta'!C24</f>
        <v>0</v>
      </c>
      <c r="G33" s="40">
        <f>+'SR - Clase de Renta'!D24</f>
        <v>0</v>
      </c>
      <c r="H33" s="40">
        <f>+'SR - Clase de Renta'!E24</f>
        <v>0</v>
      </c>
      <c r="I33" s="40">
        <f>+'SR - Clase de Renta'!F24</f>
        <v>0</v>
      </c>
      <c r="J33" s="40">
        <f>+'SR - Clase de Renta'!G24</f>
        <v>0</v>
      </c>
      <c r="K33" s="40">
        <f>+'SR - Clase de Renta'!H24</f>
        <v>0</v>
      </c>
      <c r="L33" s="40">
        <f>+'SR - Clase de Renta'!I24</f>
        <v>0</v>
      </c>
      <c r="M33" s="40">
        <f>+'SR - Clase de Renta'!J24</f>
        <v>0</v>
      </c>
      <c r="N33" s="40">
        <f>+'SR - Clase de Renta'!K24</f>
        <v>0</v>
      </c>
      <c r="O33" s="40">
        <f>+'SR - Clase de Renta'!L24</f>
        <v>0</v>
      </c>
      <c r="P33" s="40">
        <f>+'SR - Clase de Renta'!M24</f>
        <v>0</v>
      </c>
      <c r="Q33" s="40">
        <f>+'SR - Clase de Renta'!N24</f>
        <v>0</v>
      </c>
      <c r="R33" s="40">
        <f>+'SR - Clase de Renta'!P24</f>
        <v>0</v>
      </c>
    </row>
    <row r="34" spans="1:18" x14ac:dyDescent="0.25">
      <c r="A34" s="43">
        <v>2021</v>
      </c>
      <c r="B34" s="38" t="s">
        <v>120</v>
      </c>
      <c r="C34" s="36" t="s">
        <v>24</v>
      </c>
      <c r="D34" t="s">
        <v>31</v>
      </c>
      <c r="E34" s="40">
        <f>+'SR - Clase de Renta'!B25</f>
        <v>4554</v>
      </c>
      <c r="F34" s="40">
        <f>+'SR - Clase de Renta'!C25</f>
        <v>4712</v>
      </c>
      <c r="G34" s="40">
        <f>+'SR - Clase de Renta'!D25</f>
        <v>4906</v>
      </c>
      <c r="H34" s="40">
        <f>+'SR - Clase de Renta'!E25</f>
        <v>4896</v>
      </c>
      <c r="I34" s="40">
        <f>+'SR - Clase de Renta'!F25</f>
        <v>4890</v>
      </c>
      <c r="J34" s="40">
        <f>+'SR - Clase de Renta'!G25</f>
        <v>4870</v>
      </c>
      <c r="K34" s="40">
        <f>+'SR - Clase de Renta'!H25</f>
        <v>4853</v>
      </c>
      <c r="L34" s="40">
        <f>+'SR - Clase de Renta'!I25</f>
        <v>4847</v>
      </c>
      <c r="M34" s="40">
        <f>+'SR - Clase de Renta'!J25</f>
        <v>4841</v>
      </c>
      <c r="N34" s="40">
        <f>+'SR - Clase de Renta'!K25</f>
        <v>4834</v>
      </c>
      <c r="O34" s="40">
        <f>+'SR - Clase de Renta'!L25</f>
        <v>4832</v>
      </c>
      <c r="P34" s="40">
        <f>+'SR - Clase de Renta'!M25</f>
        <v>4895</v>
      </c>
      <c r="Q34" s="40">
        <f>+'SR - Clase de Renta'!N25</f>
        <v>4858</v>
      </c>
      <c r="R34" s="40">
        <f>+'SR - Clase de Renta'!P25</f>
        <v>4474</v>
      </c>
    </row>
    <row r="35" spans="1:18" s="41" customFormat="1" x14ac:dyDescent="0.25">
      <c r="A35" s="43">
        <v>2021</v>
      </c>
      <c r="B35" s="41" t="s">
        <v>120</v>
      </c>
      <c r="C35" s="36" t="s">
        <v>24</v>
      </c>
      <c r="D35" s="41" t="s">
        <v>31</v>
      </c>
      <c r="E35" s="40">
        <f>+'SR - Clase de Renta'!B27</f>
        <v>3</v>
      </c>
      <c r="F35" s="40">
        <f>+'SR - Clase de Renta'!C27</f>
        <v>3</v>
      </c>
      <c r="G35" s="40">
        <f>+'SR - Clase de Renta'!D27</f>
        <v>3</v>
      </c>
      <c r="H35" s="40">
        <f>+'SR - Clase de Renta'!E27</f>
        <v>3</v>
      </c>
      <c r="I35" s="40">
        <f>+'SR - Clase de Renta'!F27</f>
        <v>3</v>
      </c>
      <c r="J35" s="40">
        <f>+'SR - Clase de Renta'!G27</f>
        <v>3</v>
      </c>
      <c r="K35" s="40">
        <f>+'SR - Clase de Renta'!H27</f>
        <v>3</v>
      </c>
      <c r="L35" s="40">
        <f>+'SR - Clase de Renta'!I27</f>
        <v>3</v>
      </c>
      <c r="M35" s="40">
        <f>+'SR - Clase de Renta'!J27</f>
        <v>3</v>
      </c>
      <c r="N35" s="40">
        <f>+'SR - Clase de Renta'!K27</f>
        <v>3</v>
      </c>
      <c r="O35" s="40">
        <f>+'SR - Clase de Renta'!L27</f>
        <v>3</v>
      </c>
      <c r="P35" s="40">
        <f>+'SR - Clase de Renta'!M27</f>
        <v>3</v>
      </c>
      <c r="Q35" s="40">
        <f>+'SR - Clase de Renta'!N27</f>
        <v>3</v>
      </c>
      <c r="R35" s="40">
        <f>+'SR - Clase de Renta'!P27</f>
        <v>3</v>
      </c>
    </row>
    <row r="36" spans="1:18" x14ac:dyDescent="0.25">
      <c r="A36" s="43">
        <v>2021</v>
      </c>
      <c r="B36" s="38" t="s">
        <v>120</v>
      </c>
      <c r="C36" t="s">
        <v>49</v>
      </c>
      <c r="D36" t="s">
        <v>44</v>
      </c>
      <c r="E36" s="40">
        <f>+'SR - Clase de Renta'!B36</f>
        <v>0</v>
      </c>
      <c r="F36" s="40">
        <f>+'SR - Clase de Renta'!C36</f>
        <v>66.84</v>
      </c>
      <c r="G36" s="40">
        <f>+'SR - Clase de Renta'!D36</f>
        <v>66.849999999999994</v>
      </c>
      <c r="H36" s="40">
        <f>+'SR - Clase de Renta'!E36</f>
        <v>66.849999999999994</v>
      </c>
      <c r="I36" s="40">
        <f>+'SR - Clase de Renta'!F36</f>
        <v>66.930000000000007</v>
      </c>
      <c r="J36" s="40">
        <f>+'SR - Clase de Renta'!G36</f>
        <v>66.94</v>
      </c>
      <c r="K36" s="40">
        <f>+'SR - Clase de Renta'!H36</f>
        <v>66.91</v>
      </c>
      <c r="L36" s="40">
        <f>+'SR - Clase de Renta'!I36</f>
        <v>66.900000000000006</v>
      </c>
      <c r="M36" s="40">
        <f>+'SR - Clase de Renta'!J36</f>
        <v>66.930000000000007</v>
      </c>
      <c r="N36" s="40">
        <f>+'SR - Clase de Renta'!K36</f>
        <v>66.98</v>
      </c>
      <c r="O36" s="40">
        <f>+'SR - Clase de Renta'!L36</f>
        <v>67.010000000000005</v>
      </c>
      <c r="P36" s="40">
        <f>+'SR - Clase de Renta'!M36</f>
        <v>0</v>
      </c>
      <c r="Q36" s="40">
        <f>+'SR - Clase de Renta'!N36</f>
        <v>67.02</v>
      </c>
      <c r="R36" s="40">
        <v>0</v>
      </c>
    </row>
    <row r="37" spans="1:18" x14ac:dyDescent="0.25">
      <c r="A37" s="43">
        <v>2021</v>
      </c>
      <c r="B37" s="38" t="s">
        <v>120</v>
      </c>
      <c r="C37" t="s">
        <v>49</v>
      </c>
      <c r="D37" t="s">
        <v>45</v>
      </c>
      <c r="E37" s="40">
        <f>+'SR - Clase de Renta'!B37</f>
        <v>0</v>
      </c>
      <c r="F37" s="40">
        <f>+'SR - Clase de Renta'!C37</f>
        <v>19.41</v>
      </c>
      <c r="G37" s="40">
        <f>+'SR - Clase de Renta'!D37</f>
        <v>19.37</v>
      </c>
      <c r="H37" s="40">
        <f>+'SR - Clase de Renta'!E37</f>
        <v>19.600000000000001</v>
      </c>
      <c r="I37" s="40">
        <f>+'SR - Clase de Renta'!F37</f>
        <v>19.73</v>
      </c>
      <c r="J37" s="40">
        <f>+'SR - Clase de Renta'!G37</f>
        <v>20.010000000000002</v>
      </c>
      <c r="K37" s="40">
        <f>+'SR - Clase de Renta'!H37</f>
        <v>19.82</v>
      </c>
      <c r="L37" s="40">
        <f>+'SR - Clase de Renta'!I37</f>
        <v>19.7</v>
      </c>
      <c r="M37" s="40">
        <f>+'SR - Clase de Renta'!J37</f>
        <v>19.77</v>
      </c>
      <c r="N37" s="40">
        <f>+'SR - Clase de Renta'!K37</f>
        <v>19.82</v>
      </c>
      <c r="O37" s="40">
        <f>+'SR - Clase de Renta'!L37</f>
        <v>19.829999999999998</v>
      </c>
      <c r="P37" s="40">
        <f>+'SR - Clase de Renta'!M37</f>
        <v>0</v>
      </c>
      <c r="Q37" s="40">
        <f>+'SR - Clase de Renta'!N37</f>
        <v>19.93</v>
      </c>
      <c r="R37" s="40">
        <v>0</v>
      </c>
    </row>
    <row r="38" spans="1:18" x14ac:dyDescent="0.25">
      <c r="A38" s="43">
        <v>2021</v>
      </c>
      <c r="B38" s="38" t="s">
        <v>120</v>
      </c>
      <c r="C38" t="s">
        <v>49</v>
      </c>
      <c r="D38" t="s">
        <v>46</v>
      </c>
      <c r="E38" s="40">
        <f>+'SR - Clase de Renta'!B38</f>
        <v>0</v>
      </c>
      <c r="F38" s="40">
        <f>+'SR - Clase de Renta'!C38</f>
        <v>88.21</v>
      </c>
      <c r="G38" s="40">
        <f>+'SR - Clase de Renta'!D38</f>
        <v>87.94</v>
      </c>
      <c r="H38" s="40">
        <f>+'SR - Clase de Renta'!E38</f>
        <v>88.06</v>
      </c>
      <c r="I38" s="40">
        <f>+'SR - Clase de Renta'!F38</f>
        <v>87.82</v>
      </c>
      <c r="J38" s="40">
        <f>+'SR - Clase de Renta'!G38</f>
        <v>88</v>
      </c>
      <c r="K38" s="40">
        <f>+'SR - Clase de Renta'!H38</f>
        <v>87.91</v>
      </c>
      <c r="L38" s="40">
        <f>+'SR - Clase de Renta'!I38</f>
        <v>88</v>
      </c>
      <c r="M38" s="40">
        <f>+'SR - Clase de Renta'!J38</f>
        <v>88.03</v>
      </c>
      <c r="N38" s="40">
        <f>+'SR - Clase de Renta'!K38</f>
        <v>88.03</v>
      </c>
      <c r="O38" s="40">
        <f>+'SR - Clase de Renta'!L38</f>
        <v>88.05</v>
      </c>
      <c r="P38" s="40">
        <f>+'SR - Clase de Renta'!M38</f>
        <v>0</v>
      </c>
      <c r="Q38" s="40">
        <f>+'SR - Clase de Renta'!N38</f>
        <v>88.14</v>
      </c>
      <c r="R38" s="40">
        <v>0</v>
      </c>
    </row>
    <row r="39" spans="1:18" x14ac:dyDescent="0.25">
      <c r="A39" s="43">
        <v>2021</v>
      </c>
      <c r="B39" s="38" t="s">
        <v>120</v>
      </c>
      <c r="C39" t="s">
        <v>49</v>
      </c>
      <c r="D39" t="s">
        <v>47</v>
      </c>
      <c r="E39" s="40">
        <f>+'SR - Clase de Renta'!B39</f>
        <v>0</v>
      </c>
      <c r="F39" s="40">
        <f>+'SR - Clase de Renta'!C39</f>
        <v>87</v>
      </c>
      <c r="G39" s="40">
        <f>+'SR - Clase de Renta'!D39</f>
        <v>87</v>
      </c>
      <c r="H39" s="40">
        <f>+'SR - Clase de Renta'!E39</f>
        <v>88</v>
      </c>
      <c r="I39" s="40">
        <f>+'SR - Clase de Renta'!F39</f>
        <v>88.75</v>
      </c>
      <c r="J39" s="40">
        <f>+'SR - Clase de Renta'!G39</f>
        <v>88.75</v>
      </c>
      <c r="K39" s="40">
        <f>+'SR - Clase de Renta'!H39</f>
        <v>88.67</v>
      </c>
      <c r="L39" s="40">
        <f>+'SR - Clase de Renta'!I39</f>
        <v>88.38</v>
      </c>
      <c r="M39" s="40">
        <f>+'SR - Clase de Renta'!J39</f>
        <v>88.75</v>
      </c>
      <c r="N39" s="40">
        <f>+'SR - Clase de Renta'!K39</f>
        <v>88.75</v>
      </c>
      <c r="O39" s="40">
        <f>+'SR - Clase de Renta'!L39</f>
        <v>88.71</v>
      </c>
      <c r="P39" s="40">
        <f>+'SR - Clase de Renta'!M39</f>
        <v>0</v>
      </c>
      <c r="Q39" s="40">
        <f>+'SR - Clase de Renta'!N39</f>
        <v>88.71</v>
      </c>
      <c r="R39" s="40">
        <v>0</v>
      </c>
    </row>
    <row r="40" spans="1:18" x14ac:dyDescent="0.25">
      <c r="A40" s="43">
        <v>2021</v>
      </c>
      <c r="B40" s="38" t="s">
        <v>120</v>
      </c>
      <c r="C40" t="s">
        <v>49</v>
      </c>
      <c r="D40" t="s">
        <v>31</v>
      </c>
      <c r="E40" s="40">
        <f>+'SR - Clase de Renta'!B40</f>
        <v>0</v>
      </c>
      <c r="F40" s="40">
        <f>+'SR - Clase de Renta'!C40</f>
        <v>68.31</v>
      </c>
      <c r="G40" s="40">
        <f>+'SR - Clase de Renta'!D40</f>
        <v>68.31</v>
      </c>
      <c r="H40" s="40">
        <f>+'SR - Clase de Renta'!E40</f>
        <v>68.349999999999994</v>
      </c>
      <c r="I40" s="40">
        <f>+'SR - Clase de Renta'!F40</f>
        <v>68.31</v>
      </c>
      <c r="J40" s="40">
        <f>+'SR - Clase de Renta'!G40</f>
        <v>68.31</v>
      </c>
      <c r="K40" s="40">
        <f>+'SR - Clase de Renta'!H40</f>
        <v>68.55</v>
      </c>
      <c r="L40" s="40">
        <f>+'SR - Clase de Renta'!I40</f>
        <v>68.55</v>
      </c>
      <c r="M40" s="40">
        <f>+'SR - Clase de Renta'!J40</f>
        <v>68.400000000000006</v>
      </c>
      <c r="N40" s="40">
        <f>+'SR - Clase de Renta'!K40</f>
        <v>68.63</v>
      </c>
      <c r="O40" s="40">
        <f>+'SR - Clase de Renta'!L40</f>
        <v>68.69</v>
      </c>
      <c r="P40" s="40">
        <f>+'SR - Clase de Renta'!M40</f>
        <v>0</v>
      </c>
      <c r="Q40" s="40">
        <f>+'SR - Clase de Renta'!N40</f>
        <v>68.45</v>
      </c>
      <c r="R40" s="40">
        <v>0</v>
      </c>
    </row>
    <row r="41" spans="1:18" x14ac:dyDescent="0.25">
      <c r="A41" s="43">
        <v>2021</v>
      </c>
      <c r="B41" s="38" t="s">
        <v>120</v>
      </c>
      <c r="C41" t="s">
        <v>50</v>
      </c>
      <c r="D41" t="s">
        <v>44</v>
      </c>
      <c r="E41" s="40">
        <f>+'SR - Clase de Renta'!B42</f>
        <v>0</v>
      </c>
      <c r="F41" s="40">
        <f>+'SR - Clase de Renta'!C42</f>
        <v>102</v>
      </c>
      <c r="G41" s="40">
        <f>+'SR - Clase de Renta'!D42</f>
        <v>102</v>
      </c>
      <c r="H41" s="40">
        <f>+'SR - Clase de Renta'!E42</f>
        <v>103</v>
      </c>
      <c r="I41" s="40">
        <f>+'SR - Clase de Renta'!F42</f>
        <v>103</v>
      </c>
      <c r="J41" s="40">
        <f>+'SR - Clase de Renta'!G42</f>
        <v>103</v>
      </c>
      <c r="K41" s="40">
        <f>+'SR - Clase de Renta'!H42</f>
        <v>103</v>
      </c>
      <c r="L41" s="40">
        <f>+'SR - Clase de Renta'!I42</f>
        <v>103</v>
      </c>
      <c r="M41" s="40">
        <f>+'SR - Clase de Renta'!J42</f>
        <v>103</v>
      </c>
      <c r="N41" s="40">
        <f>+'SR - Clase de Renta'!K42</f>
        <v>103</v>
      </c>
      <c r="O41" s="40">
        <f>+'SR - Clase de Renta'!L42</f>
        <v>103</v>
      </c>
      <c r="P41" s="40">
        <f>+'SR - Clase de Renta'!M42</f>
        <v>0</v>
      </c>
      <c r="Q41" s="40">
        <f>+'SR - Clase de Renta'!N42</f>
        <v>103</v>
      </c>
      <c r="R41" s="40">
        <v>0</v>
      </c>
    </row>
    <row r="42" spans="1:18" x14ac:dyDescent="0.25">
      <c r="A42" s="43">
        <v>2021</v>
      </c>
      <c r="B42" s="38" t="s">
        <v>120</v>
      </c>
      <c r="C42" t="s">
        <v>50</v>
      </c>
      <c r="D42" t="s">
        <v>45</v>
      </c>
      <c r="E42" s="40">
        <f>+'SR - Clase de Renta'!B43</f>
        <v>0</v>
      </c>
      <c r="F42" s="40">
        <f>+'SR - Clase de Renta'!C43</f>
        <v>64</v>
      </c>
      <c r="G42" s="40">
        <f>+'SR - Clase de Renta'!D43</f>
        <v>64</v>
      </c>
      <c r="H42" s="40">
        <f>+'SR - Clase de Renta'!E43</f>
        <v>64</v>
      </c>
      <c r="I42" s="40">
        <f>+'SR - Clase de Renta'!F43</f>
        <v>64</v>
      </c>
      <c r="J42" s="40">
        <f>+'SR - Clase de Renta'!G43</f>
        <v>64</v>
      </c>
      <c r="K42" s="40">
        <f>+'SR - Clase de Renta'!H43</f>
        <v>64</v>
      </c>
      <c r="L42" s="40">
        <f>+'SR - Clase de Renta'!I43</f>
        <v>58</v>
      </c>
      <c r="M42" s="40">
        <f>+'SR - Clase de Renta'!J43</f>
        <v>59</v>
      </c>
      <c r="N42" s="40">
        <f>+'SR - Clase de Renta'!K43</f>
        <v>59</v>
      </c>
      <c r="O42" s="40">
        <f>+'SR - Clase de Renta'!L43</f>
        <v>59</v>
      </c>
      <c r="P42" s="40">
        <f>+'SR - Clase de Renta'!M43</f>
        <v>0</v>
      </c>
      <c r="Q42" s="40">
        <f>+'SR - Clase de Renta'!N43</f>
        <v>59</v>
      </c>
      <c r="R42" s="40">
        <v>0</v>
      </c>
    </row>
    <row r="43" spans="1:18" x14ac:dyDescent="0.25">
      <c r="A43" s="43">
        <v>2021</v>
      </c>
      <c r="B43" s="38" t="s">
        <v>120</v>
      </c>
      <c r="C43" t="s">
        <v>50</v>
      </c>
      <c r="D43" t="s">
        <v>46</v>
      </c>
      <c r="E43" s="40">
        <f>+'SR - Clase de Renta'!B44</f>
        <v>0</v>
      </c>
      <c r="F43" s="40">
        <f>+'SR - Clase de Renta'!C44</f>
        <v>98</v>
      </c>
      <c r="G43" s="40">
        <f>+'SR - Clase de Renta'!D44</f>
        <v>98</v>
      </c>
      <c r="H43" s="40">
        <f>+'SR - Clase de Renta'!E44</f>
        <v>98</v>
      </c>
      <c r="I43" s="40">
        <f>+'SR - Clase de Renta'!F44</f>
        <v>98</v>
      </c>
      <c r="J43" s="40">
        <f>+'SR - Clase de Renta'!G44</f>
        <v>98</v>
      </c>
      <c r="K43" s="40">
        <f>+'SR - Clase de Renta'!H44</f>
        <v>97</v>
      </c>
      <c r="L43" s="40">
        <f>+'SR - Clase de Renta'!I44</f>
        <v>97</v>
      </c>
      <c r="M43" s="40">
        <f>+'SR - Clase de Renta'!J44</f>
        <v>97</v>
      </c>
      <c r="N43" s="40">
        <f>+'SR - Clase de Renta'!K44</f>
        <v>97</v>
      </c>
      <c r="O43" s="40">
        <f>+'SR - Clase de Renta'!L44</f>
        <v>97</v>
      </c>
      <c r="P43" s="40">
        <f>+'SR - Clase de Renta'!M44</f>
        <v>0</v>
      </c>
      <c r="Q43" s="40">
        <f>+'SR - Clase de Renta'!N44</f>
        <v>97</v>
      </c>
      <c r="R43" s="40">
        <v>0</v>
      </c>
    </row>
    <row r="44" spans="1:18" x14ac:dyDescent="0.25">
      <c r="A44" s="43">
        <v>2021</v>
      </c>
      <c r="B44" s="38" t="s">
        <v>120</v>
      </c>
      <c r="C44" t="s">
        <v>50</v>
      </c>
      <c r="D44" t="s">
        <v>47</v>
      </c>
      <c r="E44" s="40">
        <f>+'SR - Clase de Renta'!B45</f>
        <v>0</v>
      </c>
      <c r="F44" s="40">
        <f>+'SR - Clase de Renta'!C45</f>
        <v>94</v>
      </c>
      <c r="G44" s="40">
        <f>+'SR - Clase de Renta'!D45</f>
        <v>94</v>
      </c>
      <c r="H44" s="40">
        <f>+'SR - Clase de Renta'!E45</f>
        <v>95</v>
      </c>
      <c r="I44" s="40">
        <f>+'SR - Clase de Renta'!F45</f>
        <v>95</v>
      </c>
      <c r="J44" s="40">
        <f>+'SR - Clase de Renta'!G45</f>
        <v>95</v>
      </c>
      <c r="K44" s="40">
        <f>+'SR - Clase de Renta'!H45</f>
        <v>95</v>
      </c>
      <c r="L44" s="40">
        <f>+'SR - Clase de Renta'!I45</f>
        <v>95</v>
      </c>
      <c r="M44" s="40">
        <f>+'SR - Clase de Renta'!J45</f>
        <v>95</v>
      </c>
      <c r="N44" s="40">
        <f>+'SR - Clase de Renta'!K45</f>
        <v>95</v>
      </c>
      <c r="O44" s="40">
        <f>+'SR - Clase de Renta'!L45</f>
        <v>95</v>
      </c>
      <c r="P44" s="40">
        <f>+'SR - Clase de Renta'!M45</f>
        <v>0</v>
      </c>
      <c r="Q44" s="40">
        <f>+'SR - Clase de Renta'!N45</f>
        <v>95</v>
      </c>
      <c r="R44" s="40">
        <v>0</v>
      </c>
    </row>
    <row r="45" spans="1:18" x14ac:dyDescent="0.25">
      <c r="A45" s="43">
        <v>2021</v>
      </c>
      <c r="B45" s="38" t="s">
        <v>120</v>
      </c>
      <c r="C45" t="s">
        <v>50</v>
      </c>
      <c r="D45" t="s">
        <v>31</v>
      </c>
      <c r="E45" s="40">
        <f>+'SR - Clase de Renta'!B46</f>
        <v>0</v>
      </c>
      <c r="F45" s="40">
        <f>+'SR - Clase de Renta'!C46</f>
        <v>103</v>
      </c>
      <c r="G45" s="40">
        <f>+'SR - Clase de Renta'!D46</f>
        <v>103</v>
      </c>
      <c r="H45" s="40">
        <f>+'SR - Clase de Renta'!E46</f>
        <v>103</v>
      </c>
      <c r="I45" s="40">
        <f>+'SR - Clase de Renta'!F46</f>
        <v>103</v>
      </c>
      <c r="J45" s="40">
        <f>+'SR - Clase de Renta'!G46</f>
        <v>103</v>
      </c>
      <c r="K45" s="40">
        <f>+'SR - Clase de Renta'!H46</f>
        <v>103</v>
      </c>
      <c r="L45" s="40">
        <f>+'SR - Clase de Renta'!I46</f>
        <v>103</v>
      </c>
      <c r="M45" s="40">
        <f>+'SR - Clase de Renta'!J46</f>
        <v>103</v>
      </c>
      <c r="N45" s="40">
        <f>+'SR - Clase de Renta'!K46</f>
        <v>103</v>
      </c>
      <c r="O45" s="40">
        <f>+'SR - Clase de Renta'!L46</f>
        <v>103</v>
      </c>
      <c r="P45" s="40">
        <f>+'SR - Clase de Renta'!M46</f>
        <v>0</v>
      </c>
      <c r="Q45" s="40">
        <f>+'SR - Clase de Renta'!N46</f>
        <v>103</v>
      </c>
      <c r="R45" s="40">
        <v>0</v>
      </c>
    </row>
    <row r="46" spans="1:18" x14ac:dyDescent="0.25">
      <c r="A46" s="43">
        <v>2021</v>
      </c>
      <c r="B46" s="38" t="s">
        <v>120</v>
      </c>
      <c r="C46" s="36" t="s">
        <v>51</v>
      </c>
      <c r="D46" t="s">
        <v>44</v>
      </c>
      <c r="E46" s="40">
        <f>+'SR - Clase de Renta'!B48</f>
        <v>0</v>
      </c>
      <c r="F46" s="40">
        <f>+'SR - Clase de Renta'!C48</f>
        <v>25</v>
      </c>
      <c r="G46" s="40">
        <f>+'SR - Clase de Renta'!D48</f>
        <v>25</v>
      </c>
      <c r="H46" s="40">
        <f>+'SR - Clase de Renta'!E48</f>
        <v>21</v>
      </c>
      <c r="I46" s="40">
        <f>+'SR - Clase de Renta'!F48</f>
        <v>25</v>
      </c>
      <c r="J46" s="40">
        <f>+'SR - Clase de Renta'!G48</f>
        <v>25</v>
      </c>
      <c r="K46" s="40">
        <f>+'SR - Clase de Renta'!H48</f>
        <v>25</v>
      </c>
      <c r="L46" s="40">
        <f>+'SR - Clase de Renta'!I48</f>
        <v>25</v>
      </c>
      <c r="M46" s="40">
        <f>+'SR - Clase de Renta'!J48</f>
        <v>25</v>
      </c>
      <c r="N46" s="40">
        <f>+'SR - Clase de Renta'!K48</f>
        <v>18</v>
      </c>
      <c r="O46" s="40">
        <f>+'SR - Clase de Renta'!L48</f>
        <v>19</v>
      </c>
      <c r="P46" s="40">
        <f>+'SR - Clase de Renta'!M48</f>
        <v>0</v>
      </c>
      <c r="Q46" s="40">
        <f>+'SR - Clase de Renta'!N48</f>
        <v>19</v>
      </c>
      <c r="R46" s="40">
        <v>0</v>
      </c>
    </row>
    <row r="47" spans="1:18" x14ac:dyDescent="0.25">
      <c r="A47" s="43">
        <v>2021</v>
      </c>
      <c r="B47" s="38" t="s">
        <v>120</v>
      </c>
      <c r="C47" s="36" t="s">
        <v>51</v>
      </c>
      <c r="D47" t="s">
        <v>45</v>
      </c>
      <c r="E47" s="40">
        <f>+'SR - Clase de Renta'!B49</f>
        <v>0</v>
      </c>
      <c r="F47" s="40">
        <f>+'SR - Clase de Renta'!C49</f>
        <v>2</v>
      </c>
      <c r="G47" s="40">
        <f>+'SR - Clase de Renta'!D49</f>
        <v>0</v>
      </c>
      <c r="H47" s="40">
        <f>+'SR - Clase de Renta'!E49</f>
        <v>0</v>
      </c>
      <c r="I47" s="40">
        <f>+'SR - Clase de Renta'!F49</f>
        <v>0</v>
      </c>
      <c r="J47" s="40">
        <f>+'SR - Clase de Renta'!G49</f>
        <v>0</v>
      </c>
      <c r="K47" s="40">
        <f>+'SR - Clase de Renta'!H49</f>
        <v>1</v>
      </c>
      <c r="L47" s="40">
        <f>+'SR - Clase de Renta'!I49</f>
        <v>1</v>
      </c>
      <c r="M47" s="40">
        <f>+'SR - Clase de Renta'!J49</f>
        <v>1</v>
      </c>
      <c r="N47" s="40">
        <f>+'SR - Clase de Renta'!K49</f>
        <v>1</v>
      </c>
      <c r="O47" s="40">
        <f>+'SR - Clase de Renta'!L49</f>
        <v>0</v>
      </c>
      <c r="P47" s="40">
        <f>+'SR - Clase de Renta'!M49</f>
        <v>0</v>
      </c>
      <c r="Q47" s="40">
        <f>+'SR - Clase de Renta'!N49</f>
        <v>0</v>
      </c>
      <c r="R47" s="40">
        <v>0</v>
      </c>
    </row>
    <row r="48" spans="1:18" x14ac:dyDescent="0.25">
      <c r="A48" s="43">
        <v>2021</v>
      </c>
      <c r="B48" s="38" t="s">
        <v>120</v>
      </c>
      <c r="C48" s="36" t="s">
        <v>51</v>
      </c>
      <c r="D48" t="s">
        <v>46</v>
      </c>
      <c r="E48" s="40">
        <f>+'SR - Clase de Renta'!B50</f>
        <v>0</v>
      </c>
      <c r="F48" s="40">
        <f>+'SR - Clase de Renta'!C50</f>
        <v>80</v>
      </c>
      <c r="G48" s="40">
        <f>+'SR - Clase de Renta'!D50</f>
        <v>80</v>
      </c>
      <c r="H48" s="40">
        <f>+'SR - Clase de Renta'!E50</f>
        <v>80</v>
      </c>
      <c r="I48" s="40">
        <f>+'SR - Clase de Renta'!F50</f>
        <v>80</v>
      </c>
      <c r="J48" s="40">
        <f>+'SR - Clase de Renta'!G50</f>
        <v>80</v>
      </c>
      <c r="K48" s="40">
        <f>+'SR - Clase de Renta'!H50</f>
        <v>80</v>
      </c>
      <c r="L48" s="40">
        <f>+'SR - Clase de Renta'!I50</f>
        <v>80</v>
      </c>
      <c r="M48" s="40">
        <f>+'SR - Clase de Renta'!J50</f>
        <v>80</v>
      </c>
      <c r="N48" s="40">
        <f>+'SR - Clase de Renta'!K50</f>
        <v>80</v>
      </c>
      <c r="O48" s="40">
        <f>+'SR - Clase de Renta'!L50</f>
        <v>80</v>
      </c>
      <c r="P48" s="40">
        <f>+'SR - Clase de Renta'!M50</f>
        <v>0</v>
      </c>
      <c r="Q48" s="40">
        <f>+'SR - Clase de Renta'!N50</f>
        <v>81</v>
      </c>
      <c r="R48" s="40">
        <v>0</v>
      </c>
    </row>
    <row r="49" spans="1:18" x14ac:dyDescent="0.25">
      <c r="A49" s="43">
        <v>2021</v>
      </c>
      <c r="B49" s="38" t="s">
        <v>120</v>
      </c>
      <c r="C49" s="36" t="s">
        <v>51</v>
      </c>
      <c r="D49" t="s">
        <v>47</v>
      </c>
      <c r="E49" s="40">
        <f>+'SR - Clase de Renta'!B51</f>
        <v>0</v>
      </c>
      <c r="F49" s="40">
        <f>+'SR - Clase de Renta'!C51</f>
        <v>82</v>
      </c>
      <c r="G49" s="40">
        <f>+'SR - Clase de Renta'!D51</f>
        <v>82</v>
      </c>
      <c r="H49" s="40">
        <f>+'SR - Clase de Renta'!E51</f>
        <v>83</v>
      </c>
      <c r="I49" s="40">
        <f>+'SR - Clase de Renta'!F51</f>
        <v>83</v>
      </c>
      <c r="J49" s="40">
        <f>+'SR - Clase de Renta'!G51</f>
        <v>83</v>
      </c>
      <c r="K49" s="40">
        <f>+'SR - Clase de Renta'!H51</f>
        <v>83</v>
      </c>
      <c r="L49" s="40">
        <f>+'SR - Clase de Renta'!I51</f>
        <v>83</v>
      </c>
      <c r="M49" s="40">
        <f>+'SR - Clase de Renta'!J51</f>
        <v>83</v>
      </c>
      <c r="N49" s="40">
        <f>+'SR - Clase de Renta'!K51</f>
        <v>83</v>
      </c>
      <c r="O49" s="40">
        <f>+'SR - Clase de Renta'!L51</f>
        <v>83</v>
      </c>
      <c r="P49" s="40">
        <f>+'SR - Clase de Renta'!M51</f>
        <v>0</v>
      </c>
      <c r="Q49" s="40">
        <f>+'SR - Clase de Renta'!N51</f>
        <v>83</v>
      </c>
      <c r="R49" s="40">
        <v>0</v>
      </c>
    </row>
    <row r="50" spans="1:18" x14ac:dyDescent="0.25">
      <c r="A50" s="43">
        <v>2021</v>
      </c>
      <c r="B50" s="38" t="s">
        <v>120</v>
      </c>
      <c r="C50" s="36" t="s">
        <v>51</v>
      </c>
      <c r="D50" t="s">
        <v>31</v>
      </c>
      <c r="E50" s="40">
        <f>+'SR - Clase de Renta'!B52</f>
        <v>0</v>
      </c>
      <c r="F50" s="40">
        <f>+'SR - Clase de Renta'!C52</f>
        <v>50</v>
      </c>
      <c r="G50" s="40">
        <f>+'SR - Clase de Renta'!D52</f>
        <v>49</v>
      </c>
      <c r="H50" s="40">
        <f>+'SR - Clase de Renta'!E52</f>
        <v>49</v>
      </c>
      <c r="I50" s="40">
        <f>+'SR - Clase de Renta'!F52</f>
        <v>49</v>
      </c>
      <c r="J50" s="40">
        <f>+'SR - Clase de Renta'!G52</f>
        <v>49</v>
      </c>
      <c r="K50" s="40">
        <f>+'SR - Clase de Renta'!H52</f>
        <v>50</v>
      </c>
      <c r="L50" s="40">
        <f>+'SR - Clase de Renta'!I52</f>
        <v>49</v>
      </c>
      <c r="M50" s="40">
        <f>+'SR - Clase de Renta'!J52</f>
        <v>49</v>
      </c>
      <c r="N50" s="40">
        <f>+'SR - Clase de Renta'!K52</f>
        <v>50</v>
      </c>
      <c r="O50" s="40">
        <f>+'SR - Clase de Renta'!L52</f>
        <v>50</v>
      </c>
      <c r="P50" s="40">
        <f>+'SR - Clase de Renta'!M52</f>
        <v>0</v>
      </c>
      <c r="Q50" s="40">
        <f>+'SR - Clase de Renta'!N52</f>
        <v>49</v>
      </c>
      <c r="R50" s="40">
        <v>0</v>
      </c>
    </row>
    <row r="51" spans="1:18" x14ac:dyDescent="0.25">
      <c r="A51" s="43">
        <v>2021</v>
      </c>
      <c r="B51" s="38" t="s">
        <v>128</v>
      </c>
      <c r="C51" s="36" t="s">
        <v>53</v>
      </c>
      <c r="D51" t="s">
        <v>54</v>
      </c>
      <c r="E51" s="40">
        <f>+'SR - Sector'!B13</f>
        <v>12462</v>
      </c>
      <c r="F51" s="40">
        <f>+'SR - Sector'!C13</f>
        <v>12594</v>
      </c>
      <c r="G51" s="40">
        <f>+'SR - Sector'!D13</f>
        <v>12750</v>
      </c>
      <c r="H51" s="40">
        <f>+'SR - Sector'!E13</f>
        <v>12870</v>
      </c>
      <c r="I51" s="40">
        <f>+'SR - Sector'!F13</f>
        <v>12946</v>
      </c>
      <c r="J51" s="40">
        <f>+'SR - Sector'!G13</f>
        <v>12998</v>
      </c>
      <c r="K51" s="40">
        <f>+'SR - Sector'!H13</f>
        <v>13131</v>
      </c>
      <c r="L51" s="40">
        <f>+'SR - Sector'!I13</f>
        <v>13203</v>
      </c>
      <c r="M51" s="40">
        <f>+'SR - Sector'!J13</f>
        <v>13393</v>
      </c>
      <c r="N51" s="40">
        <f>+'SR - Sector'!K13</f>
        <v>13445</v>
      </c>
      <c r="O51" s="40">
        <f>+'SR - Sector'!L13</f>
        <v>13542</v>
      </c>
      <c r="P51" s="40">
        <f>+'SR - Sector'!M13</f>
        <v>13728</v>
      </c>
      <c r="Q51" s="40">
        <f>+'SR - Sector'!N13</f>
        <v>13819</v>
      </c>
      <c r="R51" s="40">
        <f>+'SR - Sector'!P13</f>
        <v>12415</v>
      </c>
    </row>
    <row r="52" spans="1:18" x14ac:dyDescent="0.25">
      <c r="A52" s="43">
        <v>2021</v>
      </c>
      <c r="B52" s="38" t="s">
        <v>128</v>
      </c>
      <c r="C52" s="36" t="s">
        <v>53</v>
      </c>
      <c r="D52" t="s">
        <v>55</v>
      </c>
      <c r="E52" s="40">
        <f>+'SR - Sector'!B14</f>
        <v>558</v>
      </c>
      <c r="F52" s="40">
        <f>+'SR - Sector'!C14</f>
        <v>550</v>
      </c>
      <c r="G52" s="40">
        <f>+'SR - Sector'!D14</f>
        <v>552</v>
      </c>
      <c r="H52" s="40">
        <f>+'SR - Sector'!E14</f>
        <v>554</v>
      </c>
      <c r="I52" s="40">
        <f>+'SR - Sector'!F14</f>
        <v>561</v>
      </c>
      <c r="J52" s="40">
        <f>+'SR - Sector'!G14</f>
        <v>563</v>
      </c>
      <c r="K52" s="40">
        <f>+'SR - Sector'!H14</f>
        <v>569</v>
      </c>
      <c r="L52" s="40">
        <f>+'SR - Sector'!I14</f>
        <v>573</v>
      </c>
      <c r="M52" s="40">
        <f>+'SR - Sector'!J14</f>
        <v>579</v>
      </c>
      <c r="N52" s="40">
        <f>+'SR - Sector'!K14</f>
        <v>575</v>
      </c>
      <c r="O52" s="40">
        <f>+'SR - Sector'!L14</f>
        <v>578</v>
      </c>
      <c r="P52" s="40">
        <f>+'SR - Sector'!M14</f>
        <v>587</v>
      </c>
      <c r="Q52" s="40">
        <f>+'SR - Sector'!N14</f>
        <v>582</v>
      </c>
      <c r="R52" s="40">
        <f>+'SR - Sector'!P14</f>
        <v>553</v>
      </c>
    </row>
    <row r="53" spans="1:18" x14ac:dyDescent="0.25">
      <c r="A53" s="43">
        <v>2021</v>
      </c>
      <c r="B53" s="38" t="s">
        <v>128</v>
      </c>
      <c r="C53" s="36" t="s">
        <v>53</v>
      </c>
      <c r="D53" t="s">
        <v>56</v>
      </c>
      <c r="E53" s="40">
        <f>+'SR - Sector'!B15</f>
        <v>805</v>
      </c>
      <c r="F53" s="40">
        <f>+'SR - Sector'!C15</f>
        <v>814</v>
      </c>
      <c r="G53" s="40">
        <f>+'SR - Sector'!D15</f>
        <v>823</v>
      </c>
      <c r="H53" s="40">
        <f>+'SR - Sector'!E15</f>
        <v>826</v>
      </c>
      <c r="I53" s="40">
        <f>+'SR - Sector'!F15</f>
        <v>839</v>
      </c>
      <c r="J53" s="40">
        <f>+'SR - Sector'!G15</f>
        <v>843</v>
      </c>
      <c r="K53" s="40">
        <f>+'SR - Sector'!H15</f>
        <v>846</v>
      </c>
      <c r="L53" s="40">
        <f>+'SR - Sector'!I15</f>
        <v>869</v>
      </c>
      <c r="M53" s="40">
        <f>+'SR - Sector'!J15</f>
        <v>904</v>
      </c>
      <c r="N53" s="40">
        <f>+'SR - Sector'!K15</f>
        <v>917</v>
      </c>
      <c r="O53" s="40">
        <f>+'SR - Sector'!L15</f>
        <v>932</v>
      </c>
      <c r="P53" s="40">
        <f>+'SR - Sector'!M15</f>
        <v>948</v>
      </c>
      <c r="Q53" s="40">
        <f>+'SR - Sector'!N15</f>
        <v>957</v>
      </c>
      <c r="R53" s="40">
        <f>+'SR - Sector'!P15</f>
        <v>806</v>
      </c>
    </row>
    <row r="54" spans="1:18" x14ac:dyDescent="0.25">
      <c r="A54" s="43">
        <v>2021</v>
      </c>
      <c r="B54" s="38" t="s">
        <v>128</v>
      </c>
      <c r="C54" s="36" t="s">
        <v>53</v>
      </c>
      <c r="D54" t="s">
        <v>57</v>
      </c>
      <c r="E54" s="40">
        <f>+'SR - Sector'!B16</f>
        <v>641</v>
      </c>
      <c r="F54" s="40">
        <f>+'SR - Sector'!C16</f>
        <v>647</v>
      </c>
      <c r="G54" s="40">
        <f>+'SR - Sector'!D16</f>
        <v>654</v>
      </c>
      <c r="H54" s="40">
        <f>+'SR - Sector'!E16</f>
        <v>675</v>
      </c>
      <c r="I54" s="40">
        <f>+'SR - Sector'!F16</f>
        <v>679</v>
      </c>
      <c r="J54" s="40">
        <f>+'SR - Sector'!G16</f>
        <v>698</v>
      </c>
      <c r="K54" s="40">
        <f>+'SR - Sector'!H16</f>
        <v>705</v>
      </c>
      <c r="L54" s="40">
        <f>+'SR - Sector'!I16</f>
        <v>711</v>
      </c>
      <c r="M54" s="40">
        <f>+'SR - Sector'!J16</f>
        <v>720</v>
      </c>
      <c r="N54" s="40">
        <f>+'SR - Sector'!K16</f>
        <v>727</v>
      </c>
      <c r="O54" s="40">
        <f>+'SR - Sector'!L16</f>
        <v>734</v>
      </c>
      <c r="P54" s="40">
        <f>+'SR - Sector'!M16</f>
        <v>739</v>
      </c>
      <c r="Q54" s="40">
        <f>+'SR - Sector'!N16</f>
        <v>750</v>
      </c>
      <c r="R54" s="40">
        <f>+'SR - Sector'!P16</f>
        <v>656</v>
      </c>
    </row>
    <row r="55" spans="1:18" x14ac:dyDescent="0.25">
      <c r="A55" s="43">
        <v>2021</v>
      </c>
      <c r="B55" s="38" t="s">
        <v>128</v>
      </c>
      <c r="C55" s="36" t="s">
        <v>53</v>
      </c>
      <c r="D55" t="s">
        <v>58</v>
      </c>
      <c r="E55" s="40">
        <f>+'SR - Sector'!B17</f>
        <v>2480</v>
      </c>
      <c r="F55" s="40">
        <f>+'SR - Sector'!C17</f>
        <v>2521</v>
      </c>
      <c r="G55" s="40">
        <f>+'SR - Sector'!D17</f>
        <v>2535</v>
      </c>
      <c r="H55" s="40">
        <f>+'SR - Sector'!E17</f>
        <v>2561</v>
      </c>
      <c r="I55" s="40">
        <f>+'SR - Sector'!F17</f>
        <v>2575</v>
      </c>
      <c r="J55" s="40">
        <f>+'SR - Sector'!G17</f>
        <v>2598</v>
      </c>
      <c r="K55" s="40">
        <f>+'SR - Sector'!H17</f>
        <v>2610</v>
      </c>
      <c r="L55" s="40">
        <f>+'SR - Sector'!I17</f>
        <v>2630</v>
      </c>
      <c r="M55" s="40">
        <f>+'SR - Sector'!J17</f>
        <v>2682</v>
      </c>
      <c r="N55" s="40">
        <f>+'SR - Sector'!K17</f>
        <v>2701</v>
      </c>
      <c r="O55" s="40">
        <f>+'SR - Sector'!L17</f>
        <v>2732</v>
      </c>
      <c r="P55" s="40">
        <f>+'SR - Sector'!M17</f>
        <v>2736</v>
      </c>
      <c r="Q55" s="40">
        <f>+'SR - Sector'!N17</f>
        <v>2793</v>
      </c>
      <c r="R55" s="40">
        <f>+'SR - Sector'!P17</f>
        <v>2371</v>
      </c>
    </row>
    <row r="56" spans="1:18" x14ac:dyDescent="0.25">
      <c r="A56" s="43">
        <v>2021</v>
      </c>
      <c r="B56" s="38" t="s">
        <v>128</v>
      </c>
      <c r="C56" s="36" t="s">
        <v>53</v>
      </c>
      <c r="D56" t="s">
        <v>59</v>
      </c>
      <c r="E56" s="40">
        <f>+'SR - Sector'!B18</f>
        <v>53</v>
      </c>
      <c r="F56" s="40">
        <f>+'SR - Sector'!C18</f>
        <v>55</v>
      </c>
      <c r="G56" s="40">
        <f>+'SR - Sector'!D18</f>
        <v>55</v>
      </c>
      <c r="H56" s="40">
        <f>+'SR - Sector'!E18</f>
        <v>56</v>
      </c>
      <c r="I56" s="40">
        <f>+'SR - Sector'!F18</f>
        <v>58</v>
      </c>
      <c r="J56" s="40">
        <f>+'SR - Sector'!G18</f>
        <v>58</v>
      </c>
      <c r="K56" s="40">
        <f>+'SR - Sector'!H18</f>
        <v>58</v>
      </c>
      <c r="L56" s="40">
        <f>+'SR - Sector'!I18</f>
        <v>57</v>
      </c>
      <c r="M56" s="40">
        <f>+'SR - Sector'!J18</f>
        <v>58</v>
      </c>
      <c r="N56" s="40">
        <f>+'SR - Sector'!K18</f>
        <v>57</v>
      </c>
      <c r="O56" s="40">
        <f>+'SR - Sector'!L18</f>
        <v>59</v>
      </c>
      <c r="P56" s="40">
        <f>+'SR - Sector'!M18</f>
        <v>58</v>
      </c>
      <c r="Q56" s="40">
        <f>+'SR - Sector'!N18</f>
        <v>57</v>
      </c>
      <c r="R56" s="40">
        <f>+'SR - Sector'!P18</f>
        <v>54</v>
      </c>
    </row>
    <row r="57" spans="1:18" x14ac:dyDescent="0.25">
      <c r="A57" s="43">
        <v>2021</v>
      </c>
      <c r="B57" s="38" t="s">
        <v>128</v>
      </c>
      <c r="C57" s="36" t="s">
        <v>53</v>
      </c>
      <c r="D57" t="s">
        <v>60</v>
      </c>
      <c r="E57" s="40">
        <f>+'SR - Sector'!B19</f>
        <v>81</v>
      </c>
      <c r="F57" s="40">
        <f>+'SR - Sector'!C19</f>
        <v>79</v>
      </c>
      <c r="G57" s="40">
        <f>+'SR - Sector'!D19</f>
        <v>77</v>
      </c>
      <c r="H57" s="40">
        <f>+'SR - Sector'!E19</f>
        <v>77</v>
      </c>
      <c r="I57" s="40">
        <f>+'SR - Sector'!F19</f>
        <v>75</v>
      </c>
      <c r="J57" s="40">
        <f>+'SR - Sector'!G19</f>
        <v>80</v>
      </c>
      <c r="K57" s="40">
        <f>+'SR - Sector'!H19</f>
        <v>81</v>
      </c>
      <c r="L57" s="40">
        <f>+'SR - Sector'!I19</f>
        <v>81</v>
      </c>
      <c r="M57" s="40">
        <f>+'SR - Sector'!J19</f>
        <v>85</v>
      </c>
      <c r="N57" s="40">
        <f>+'SR - Sector'!K19</f>
        <v>81</v>
      </c>
      <c r="O57" s="40">
        <f>+'SR - Sector'!L19</f>
        <v>81</v>
      </c>
      <c r="P57" s="40">
        <f>+'SR - Sector'!M19</f>
        <v>83</v>
      </c>
      <c r="Q57" s="40">
        <f>+'SR - Sector'!N19</f>
        <v>81</v>
      </c>
      <c r="R57" s="40">
        <f>+'SR - Sector'!P19</f>
        <v>80</v>
      </c>
    </row>
    <row r="58" spans="1:18" x14ac:dyDescent="0.25">
      <c r="A58" s="43">
        <v>2021</v>
      </c>
      <c r="B58" s="38" t="s">
        <v>128</v>
      </c>
      <c r="C58" s="36" t="s">
        <v>53</v>
      </c>
      <c r="D58" t="s">
        <v>61</v>
      </c>
      <c r="E58" s="40">
        <f>+'SR - Sector'!B20</f>
        <v>187</v>
      </c>
      <c r="F58" s="40">
        <f>+'SR - Sector'!C20</f>
        <v>183</v>
      </c>
      <c r="G58" s="40">
        <f>+'SR - Sector'!D20</f>
        <v>182</v>
      </c>
      <c r="H58" s="40">
        <f>+'SR - Sector'!E20</f>
        <v>186</v>
      </c>
      <c r="I58" s="40">
        <f>+'SR - Sector'!F20</f>
        <v>186</v>
      </c>
      <c r="J58" s="40">
        <f>+'SR - Sector'!G20</f>
        <v>186</v>
      </c>
      <c r="K58" s="40">
        <f>+'SR - Sector'!H20</f>
        <v>188</v>
      </c>
      <c r="L58" s="40">
        <f>+'SR - Sector'!I20</f>
        <v>186</v>
      </c>
      <c r="M58" s="40">
        <f>+'SR - Sector'!J20</f>
        <v>189</v>
      </c>
      <c r="N58" s="40">
        <f>+'SR - Sector'!K20</f>
        <v>189</v>
      </c>
      <c r="O58" s="40">
        <f>+'SR - Sector'!L20</f>
        <v>192</v>
      </c>
      <c r="P58" s="40">
        <f>+'SR - Sector'!M20</f>
        <v>194</v>
      </c>
      <c r="Q58" s="40">
        <f>+'SR - Sector'!N20</f>
        <v>197</v>
      </c>
      <c r="R58" s="40">
        <f>+'SR - Sector'!P20</f>
        <v>182</v>
      </c>
    </row>
    <row r="59" spans="1:18" x14ac:dyDescent="0.25">
      <c r="A59" s="43">
        <v>2021</v>
      </c>
      <c r="B59" s="38" t="s">
        <v>128</v>
      </c>
      <c r="C59" s="36" t="s">
        <v>53</v>
      </c>
      <c r="D59" t="s">
        <v>62</v>
      </c>
      <c r="E59" s="40">
        <f>+'SR - Sector'!B21</f>
        <v>2763</v>
      </c>
      <c r="F59" s="40">
        <f>+'SR - Sector'!C21</f>
        <v>2771</v>
      </c>
      <c r="G59" s="40">
        <f>+'SR - Sector'!D21</f>
        <v>2791</v>
      </c>
      <c r="H59" s="40">
        <f>+'SR - Sector'!E21</f>
        <v>2832</v>
      </c>
      <c r="I59" s="40">
        <f>+'SR - Sector'!F21</f>
        <v>2850</v>
      </c>
      <c r="J59" s="40">
        <f>+'SR - Sector'!G21</f>
        <v>2857</v>
      </c>
      <c r="K59" s="40">
        <f>+'SR - Sector'!H21</f>
        <v>2881</v>
      </c>
      <c r="L59" s="40">
        <f>+'SR - Sector'!I21</f>
        <v>2887</v>
      </c>
      <c r="M59" s="40">
        <f>+'SR - Sector'!J21</f>
        <v>2914</v>
      </c>
      <c r="N59" s="40">
        <f>+'SR - Sector'!K21</f>
        <v>2931</v>
      </c>
      <c r="O59" s="40">
        <f>+'SR - Sector'!L21</f>
        <v>2941</v>
      </c>
      <c r="P59" s="40">
        <f>+'SR - Sector'!M21</f>
        <v>2981</v>
      </c>
      <c r="Q59" s="40">
        <f>+'SR - Sector'!N21</f>
        <v>2970</v>
      </c>
      <c r="R59" s="40">
        <f>+'SR - Sector'!P21</f>
        <v>2773</v>
      </c>
    </row>
    <row r="60" spans="1:18" x14ac:dyDescent="0.25">
      <c r="A60" s="43">
        <v>2021</v>
      </c>
      <c r="B60" s="38" t="s">
        <v>128</v>
      </c>
      <c r="C60" s="36" t="s">
        <v>53</v>
      </c>
      <c r="D60" t="s">
        <v>63</v>
      </c>
      <c r="E60" s="40">
        <f>+'SR - Sector'!B22</f>
        <v>4788</v>
      </c>
      <c r="F60" s="40">
        <f>+'SR - Sector'!C22</f>
        <v>4820</v>
      </c>
      <c r="G60" s="40">
        <f>+'SR - Sector'!D22</f>
        <v>4869</v>
      </c>
      <c r="H60" s="40">
        <f>+'SR - Sector'!E22</f>
        <v>4914</v>
      </c>
      <c r="I60" s="40">
        <f>+'SR - Sector'!F22</f>
        <v>4931</v>
      </c>
      <c r="J60" s="40">
        <f>+'SR - Sector'!G22</f>
        <v>4958</v>
      </c>
      <c r="K60" s="40">
        <f>+'SR - Sector'!H22</f>
        <v>4995</v>
      </c>
      <c r="L60" s="40">
        <f>+'SR - Sector'!I22</f>
        <v>5016</v>
      </c>
      <c r="M60" s="40">
        <f>+'SR - Sector'!J22</f>
        <v>5084</v>
      </c>
      <c r="N60" s="40">
        <f>+'SR - Sector'!K22</f>
        <v>5100</v>
      </c>
      <c r="O60" s="40">
        <f>+'SR - Sector'!L22</f>
        <v>5147</v>
      </c>
      <c r="P60" s="40">
        <f>+'SR - Sector'!M22</f>
        <v>5203</v>
      </c>
      <c r="Q60" s="40">
        <f>+'SR - Sector'!N22</f>
        <v>5238</v>
      </c>
      <c r="R60" s="40">
        <f>+'SR - Sector'!P22</f>
        <v>4583</v>
      </c>
    </row>
    <row r="61" spans="1:18" x14ac:dyDescent="0.25">
      <c r="A61" s="43">
        <v>2021</v>
      </c>
      <c r="B61" s="38" t="s">
        <v>128</v>
      </c>
      <c r="C61" s="36" t="s">
        <v>53</v>
      </c>
      <c r="D61" t="s">
        <v>64</v>
      </c>
      <c r="E61" s="40">
        <f>+'SR - Sector'!B23</f>
        <v>2395</v>
      </c>
      <c r="F61" s="40">
        <f>+'SR - Sector'!C23</f>
        <v>2416</v>
      </c>
      <c r="G61" s="40">
        <f>+'SR - Sector'!D23</f>
        <v>2439</v>
      </c>
      <c r="H61" s="40">
        <f>+'SR - Sector'!E23</f>
        <v>2458</v>
      </c>
      <c r="I61" s="40">
        <f>+'SR - Sector'!F23</f>
        <v>2480</v>
      </c>
      <c r="J61" s="40">
        <f>+'SR - Sector'!G23</f>
        <v>2508</v>
      </c>
      <c r="K61" s="40">
        <f>+'SR - Sector'!H23</f>
        <v>2511</v>
      </c>
      <c r="L61" s="40">
        <f>+'SR - Sector'!I23</f>
        <v>2516</v>
      </c>
      <c r="M61" s="40">
        <f>+'SR - Sector'!J23</f>
        <v>2534</v>
      </c>
      <c r="N61" s="40">
        <f>+'SR - Sector'!K23</f>
        <v>2547</v>
      </c>
      <c r="O61" s="40">
        <f>+'SR - Sector'!L23</f>
        <v>2553</v>
      </c>
      <c r="P61" s="40">
        <f>+'SR - Sector'!M23</f>
        <v>2585</v>
      </c>
      <c r="Q61" s="40">
        <f>+'SR - Sector'!N23</f>
        <v>2587</v>
      </c>
      <c r="R61" s="40">
        <f>+'SR - Sector'!P23</f>
        <v>2416</v>
      </c>
    </row>
    <row r="62" spans="1:18" x14ac:dyDescent="0.25">
      <c r="A62" s="43">
        <v>2021</v>
      </c>
      <c r="B62" s="38" t="s">
        <v>128</v>
      </c>
      <c r="C62" s="36" t="s">
        <v>53</v>
      </c>
      <c r="D62" t="s">
        <v>65</v>
      </c>
      <c r="E62" s="40">
        <f>+'SR - Sector'!B24</f>
        <v>13490</v>
      </c>
      <c r="F62" s="40">
        <f>+'SR - Sector'!C24</f>
        <v>13631</v>
      </c>
      <c r="G62" s="40">
        <f>+'SR - Sector'!D24</f>
        <v>13740</v>
      </c>
      <c r="H62" s="40">
        <f>+'SR - Sector'!E24</f>
        <v>13865</v>
      </c>
      <c r="I62" s="40">
        <f>+'SR - Sector'!F24</f>
        <v>13930</v>
      </c>
      <c r="J62" s="40">
        <f>+'SR - Sector'!G24</f>
        <v>14014</v>
      </c>
      <c r="K62" s="40">
        <f>+'SR - Sector'!H24</f>
        <v>14091</v>
      </c>
      <c r="L62" s="40">
        <f>+'SR - Sector'!I24</f>
        <v>14194</v>
      </c>
      <c r="M62" s="40">
        <f>+'SR - Sector'!J24</f>
        <v>14353</v>
      </c>
      <c r="N62" s="40">
        <f>+'SR - Sector'!K24</f>
        <v>14462</v>
      </c>
      <c r="O62" s="40">
        <f>+'SR - Sector'!L24</f>
        <v>14535</v>
      </c>
      <c r="P62" s="40">
        <f>+'SR - Sector'!M24</f>
        <v>14634</v>
      </c>
      <c r="Q62" s="40">
        <f>+'SR - Sector'!N24</f>
        <v>14816</v>
      </c>
      <c r="R62" s="40">
        <f>+'SR - Sector'!P24</f>
        <v>13393</v>
      </c>
    </row>
    <row r="63" spans="1:18" x14ac:dyDescent="0.25">
      <c r="A63" s="43">
        <v>2021</v>
      </c>
      <c r="B63" s="38" t="s">
        <v>128</v>
      </c>
      <c r="C63" s="36" t="s">
        <v>53</v>
      </c>
      <c r="D63" t="s">
        <v>66</v>
      </c>
      <c r="E63" s="40">
        <f>+'SR - Sector'!B25</f>
        <v>5558</v>
      </c>
      <c r="F63" s="40">
        <f>+'SR - Sector'!C25</f>
        <v>5564</v>
      </c>
      <c r="G63" s="40">
        <f>+'SR - Sector'!D25</f>
        <v>5596</v>
      </c>
      <c r="H63" s="40">
        <f>+'SR - Sector'!E25</f>
        <v>5621</v>
      </c>
      <c r="I63" s="40">
        <f>+'SR - Sector'!F25</f>
        <v>5603</v>
      </c>
      <c r="J63" s="40">
        <f>+'SR - Sector'!G25</f>
        <v>5610</v>
      </c>
      <c r="K63" s="40">
        <f>+'SR - Sector'!H25</f>
        <v>5617</v>
      </c>
      <c r="L63" s="40">
        <f>+'SR - Sector'!I25</f>
        <v>5624</v>
      </c>
      <c r="M63" s="40">
        <f>+'SR - Sector'!J25</f>
        <v>5659</v>
      </c>
      <c r="N63" s="40">
        <f>+'SR - Sector'!K25</f>
        <v>5681</v>
      </c>
      <c r="O63" s="40">
        <f>+'SR - Sector'!L25</f>
        <v>5673</v>
      </c>
      <c r="P63" s="40">
        <f>+'SR - Sector'!M25</f>
        <v>5763</v>
      </c>
      <c r="Q63" s="40">
        <f>+'SR - Sector'!N25</f>
        <v>5767</v>
      </c>
      <c r="R63" s="40">
        <f>+'SR - Sector'!P25</f>
        <v>5597</v>
      </c>
    </row>
    <row r="64" spans="1:18" x14ac:dyDescent="0.25">
      <c r="A64" s="43">
        <v>2021</v>
      </c>
      <c r="B64" s="38" t="s">
        <v>128</v>
      </c>
      <c r="C64" s="36" t="s">
        <v>53</v>
      </c>
      <c r="D64" t="s">
        <v>67</v>
      </c>
      <c r="E64" s="40">
        <f>+'SR - Sector'!B26</f>
        <v>2013</v>
      </c>
      <c r="F64" s="40">
        <f>+'SR - Sector'!C26</f>
        <v>2014</v>
      </c>
      <c r="G64" s="40">
        <f>+'SR - Sector'!D26</f>
        <v>2032</v>
      </c>
      <c r="H64" s="40">
        <f>+'SR - Sector'!E26</f>
        <v>2042</v>
      </c>
      <c r="I64" s="40">
        <f>+'SR - Sector'!F26</f>
        <v>2054</v>
      </c>
      <c r="J64" s="40">
        <f>+'SR - Sector'!G26</f>
        <v>2066</v>
      </c>
      <c r="K64" s="40">
        <f>+'SR - Sector'!H26</f>
        <v>2083</v>
      </c>
      <c r="L64" s="40">
        <f>+'SR - Sector'!I26</f>
        <v>2096</v>
      </c>
      <c r="M64" s="40">
        <f>+'SR - Sector'!J26</f>
        <v>2118</v>
      </c>
      <c r="N64" s="40">
        <f>+'SR - Sector'!K26</f>
        <v>2129</v>
      </c>
      <c r="O64" s="40">
        <f>+'SR - Sector'!L26</f>
        <v>2141</v>
      </c>
      <c r="P64" s="40">
        <f>+'SR - Sector'!M26</f>
        <v>2167</v>
      </c>
      <c r="Q64" s="40">
        <f>+'SR - Sector'!N26</f>
        <v>2164</v>
      </c>
      <c r="R64" s="40">
        <f>+'SR - Sector'!P26</f>
        <v>1933</v>
      </c>
    </row>
    <row r="65" spans="1:18" x14ac:dyDescent="0.25">
      <c r="A65" s="43">
        <v>2021</v>
      </c>
      <c r="B65" s="38" t="s">
        <v>128</v>
      </c>
      <c r="C65" s="36" t="s">
        <v>53</v>
      </c>
      <c r="D65" t="s">
        <v>68</v>
      </c>
      <c r="E65" s="40">
        <f>+'SR - Sector'!B27</f>
        <v>2901</v>
      </c>
      <c r="F65" s="40">
        <f>+'SR - Sector'!C27</f>
        <v>2896</v>
      </c>
      <c r="G65" s="40">
        <f>+'SR - Sector'!D27</f>
        <v>2927</v>
      </c>
      <c r="H65" s="40">
        <f>+'SR - Sector'!E27</f>
        <v>2935</v>
      </c>
      <c r="I65" s="40">
        <f>+'SR - Sector'!F27</f>
        <v>2918</v>
      </c>
      <c r="J65" s="40">
        <f>+'SR - Sector'!G27</f>
        <v>2948</v>
      </c>
      <c r="K65" s="40">
        <f>+'SR - Sector'!H27</f>
        <v>2948</v>
      </c>
      <c r="L65" s="40">
        <f>+'SR - Sector'!I27</f>
        <v>2964</v>
      </c>
      <c r="M65" s="40">
        <f>+'SR - Sector'!J27</f>
        <v>3009</v>
      </c>
      <c r="N65" s="40">
        <f>+'SR - Sector'!K27</f>
        <v>3008</v>
      </c>
      <c r="O65" s="40">
        <f>+'SR - Sector'!L27</f>
        <v>3025</v>
      </c>
      <c r="P65" s="40">
        <f>+'SR - Sector'!M27</f>
        <v>3036</v>
      </c>
      <c r="Q65" s="40">
        <f>+'SR - Sector'!N27</f>
        <v>3069</v>
      </c>
      <c r="R65" s="40">
        <f>+'SR - Sector'!P27</f>
        <v>2867</v>
      </c>
    </row>
    <row r="66" spans="1:18" x14ac:dyDescent="0.25">
      <c r="A66" s="43">
        <v>2021</v>
      </c>
      <c r="B66" s="38" t="s">
        <v>128</v>
      </c>
      <c r="C66" s="36" t="s">
        <v>53</v>
      </c>
      <c r="D66" t="s">
        <v>69</v>
      </c>
      <c r="E66" s="40">
        <f>+'SR - Sector'!B28</f>
        <v>3879</v>
      </c>
      <c r="F66" s="40">
        <f>+'SR - Sector'!C28</f>
        <v>3840</v>
      </c>
      <c r="G66" s="40">
        <f>+'SR - Sector'!D28</f>
        <v>3882</v>
      </c>
      <c r="H66" s="40">
        <f>+'SR - Sector'!E28</f>
        <v>3907</v>
      </c>
      <c r="I66" s="40">
        <f>+'SR - Sector'!F28</f>
        <v>3906</v>
      </c>
      <c r="J66" s="40">
        <f>+'SR - Sector'!G28</f>
        <v>3927</v>
      </c>
      <c r="K66" s="40">
        <f>+'SR - Sector'!H28</f>
        <v>3971</v>
      </c>
      <c r="L66" s="40">
        <f>+'SR - Sector'!I28</f>
        <v>3955</v>
      </c>
      <c r="M66" s="40">
        <f>+'SR - Sector'!J28</f>
        <v>4021</v>
      </c>
      <c r="N66" s="40">
        <f>+'SR - Sector'!K28</f>
        <v>4001</v>
      </c>
      <c r="O66" s="40">
        <f>+'SR - Sector'!L28</f>
        <v>4016</v>
      </c>
      <c r="P66" s="40">
        <f>+'SR - Sector'!M28</f>
        <v>4136</v>
      </c>
      <c r="Q66" s="40">
        <f>+'SR - Sector'!N28</f>
        <v>4057</v>
      </c>
      <c r="R66" s="40">
        <f>+'SR - Sector'!P28</f>
        <v>3863</v>
      </c>
    </row>
    <row r="67" spans="1:18" x14ac:dyDescent="0.25">
      <c r="A67" s="43">
        <v>2021</v>
      </c>
      <c r="B67" s="38" t="s">
        <v>128</v>
      </c>
      <c r="C67" s="36" t="s">
        <v>53</v>
      </c>
      <c r="D67" t="s">
        <v>70</v>
      </c>
      <c r="E67" s="40">
        <f>+'SR - Sector'!B29</f>
        <v>3077</v>
      </c>
      <c r="F67" s="40">
        <f>+'SR - Sector'!C29</f>
        <v>3096</v>
      </c>
      <c r="G67" s="40">
        <f>+'SR - Sector'!D29</f>
        <v>3128</v>
      </c>
      <c r="H67" s="40">
        <f>+'SR - Sector'!E29</f>
        <v>3165</v>
      </c>
      <c r="I67" s="40">
        <f>+'SR - Sector'!F29</f>
        <v>3183</v>
      </c>
      <c r="J67" s="40">
        <f>+'SR - Sector'!G29</f>
        <v>3182</v>
      </c>
      <c r="K67" s="40">
        <f>+'SR - Sector'!H29</f>
        <v>3212</v>
      </c>
      <c r="L67" s="40">
        <f>+'SR - Sector'!I29</f>
        <v>3214</v>
      </c>
      <c r="M67" s="40">
        <f>+'SR - Sector'!J29</f>
        <v>3261</v>
      </c>
      <c r="N67" s="40">
        <f>+'SR - Sector'!K29</f>
        <v>3256</v>
      </c>
      <c r="O67" s="40">
        <f>+'SR - Sector'!L29</f>
        <v>3284</v>
      </c>
      <c r="P67" s="40">
        <f>+'SR - Sector'!M29</f>
        <v>3342</v>
      </c>
      <c r="Q67" s="40">
        <f>+'SR - Sector'!N29</f>
        <v>3347</v>
      </c>
      <c r="R67" s="40">
        <f>+'SR - Sector'!P29</f>
        <v>3088</v>
      </c>
    </row>
    <row r="68" spans="1:18" x14ac:dyDescent="0.25">
      <c r="A68" s="43">
        <v>2021</v>
      </c>
      <c r="B68" s="38" t="s">
        <v>128</v>
      </c>
      <c r="C68" s="36" t="s">
        <v>53</v>
      </c>
      <c r="D68" t="s">
        <v>71</v>
      </c>
      <c r="E68" s="40">
        <f>+'SR - Sector'!B30</f>
        <v>5800</v>
      </c>
      <c r="F68" s="40">
        <f>+'SR - Sector'!C30</f>
        <v>5970</v>
      </c>
      <c r="G68" s="40">
        <f>+'SR - Sector'!D30</f>
        <v>6210</v>
      </c>
      <c r="H68" s="40">
        <f>+'SR - Sector'!E30</f>
        <v>6232</v>
      </c>
      <c r="I68" s="40">
        <f>+'SR - Sector'!F30</f>
        <v>6226</v>
      </c>
      <c r="J68" s="40">
        <f>+'SR - Sector'!G30</f>
        <v>6242</v>
      </c>
      <c r="K68" s="40">
        <f>+'SR - Sector'!H30</f>
        <v>6252</v>
      </c>
      <c r="L68" s="40">
        <f>+'SR - Sector'!I30</f>
        <v>6272</v>
      </c>
      <c r="M68" s="40">
        <f>+'SR - Sector'!J30</f>
        <v>6292</v>
      </c>
      <c r="N68" s="40">
        <f>+'SR - Sector'!K30</f>
        <v>6311</v>
      </c>
      <c r="O68" s="40">
        <f>+'SR - Sector'!L30</f>
        <v>6345</v>
      </c>
      <c r="P68" s="40">
        <f>+'SR - Sector'!M30</f>
        <v>6445</v>
      </c>
      <c r="Q68" s="40">
        <f>+'SR - Sector'!N30</f>
        <v>6423</v>
      </c>
      <c r="R68" s="40">
        <f>+'SR - Sector'!P30</f>
        <v>5810</v>
      </c>
    </row>
    <row r="69" spans="1:18" x14ac:dyDescent="0.25">
      <c r="A69" s="43">
        <v>2021</v>
      </c>
      <c r="B69" s="38" t="s">
        <v>128</v>
      </c>
      <c r="C69" s="36" t="s">
        <v>53</v>
      </c>
      <c r="D69" t="s">
        <v>72</v>
      </c>
      <c r="E69" s="40">
        <f>+'SR - Sector'!B31</f>
        <v>747</v>
      </c>
      <c r="F69" s="40">
        <f>+'SR - Sector'!C31</f>
        <v>746</v>
      </c>
      <c r="G69" s="40">
        <f>+'SR - Sector'!D31</f>
        <v>747</v>
      </c>
      <c r="H69" s="40">
        <f>+'SR - Sector'!E31</f>
        <v>756</v>
      </c>
      <c r="I69" s="40">
        <f>+'SR - Sector'!F31</f>
        <v>755</v>
      </c>
      <c r="J69" s="40">
        <f>+'SR - Sector'!G31</f>
        <v>761</v>
      </c>
      <c r="K69" s="40">
        <f>+'SR - Sector'!H31</f>
        <v>758</v>
      </c>
      <c r="L69" s="40">
        <f>+'SR - Sector'!I31</f>
        <v>761</v>
      </c>
      <c r="M69" s="40">
        <f>+'SR - Sector'!J31</f>
        <v>762</v>
      </c>
      <c r="N69" s="40">
        <f>+'SR - Sector'!K31</f>
        <v>766</v>
      </c>
      <c r="O69" s="40">
        <f>+'SR - Sector'!L31</f>
        <v>768</v>
      </c>
      <c r="P69" s="40">
        <f>+'SR - Sector'!M31</f>
        <v>783</v>
      </c>
      <c r="Q69" s="40">
        <f>+'SR - Sector'!N31</f>
        <v>766</v>
      </c>
      <c r="R69" s="40">
        <f>+'SR - Sector'!P31</f>
        <v>738</v>
      </c>
    </row>
    <row r="70" spans="1:18" x14ac:dyDescent="0.25">
      <c r="A70" s="43">
        <v>2021</v>
      </c>
      <c r="B70" s="38" t="s">
        <v>128</v>
      </c>
      <c r="C70" s="36" t="s">
        <v>53</v>
      </c>
      <c r="D70" t="s">
        <v>73</v>
      </c>
      <c r="E70" s="40">
        <f>+'SR - Sector'!B32</f>
        <v>13792</v>
      </c>
      <c r="F70" s="40">
        <f>+'SR - Sector'!C32</f>
        <v>13867</v>
      </c>
      <c r="G70" s="40">
        <f>+'SR - Sector'!D32</f>
        <v>13993</v>
      </c>
      <c r="H70" s="40">
        <f>+'SR - Sector'!E32</f>
        <v>14085</v>
      </c>
      <c r="I70" s="40">
        <f>+'SR - Sector'!F32</f>
        <v>14148</v>
      </c>
      <c r="J70" s="40">
        <f>+'SR - Sector'!G32</f>
        <v>14206</v>
      </c>
      <c r="K70" s="40">
        <f>+'SR - Sector'!H32</f>
        <v>14262</v>
      </c>
      <c r="L70" s="40">
        <f>+'SR - Sector'!I32</f>
        <v>14329</v>
      </c>
      <c r="M70" s="40">
        <f>+'SR - Sector'!J32</f>
        <v>14490</v>
      </c>
      <c r="N70" s="40">
        <f>+'SR - Sector'!K32</f>
        <v>14569</v>
      </c>
      <c r="O70" s="40">
        <f>+'SR - Sector'!L32</f>
        <v>14658</v>
      </c>
      <c r="P70" s="40">
        <f>+'SR - Sector'!M32</f>
        <v>14849</v>
      </c>
      <c r="Q70" s="40">
        <f>+'SR - Sector'!N32</f>
        <v>14874</v>
      </c>
      <c r="R70" s="40">
        <f>+'SR - Sector'!P32</f>
        <v>13649</v>
      </c>
    </row>
    <row r="71" spans="1:18" x14ac:dyDescent="0.25">
      <c r="A71" s="43">
        <v>2021</v>
      </c>
      <c r="B71" s="38" t="s">
        <v>128</v>
      </c>
      <c r="C71" s="36" t="s">
        <v>53</v>
      </c>
      <c r="D71" t="s">
        <v>74</v>
      </c>
      <c r="E71" s="40">
        <f>+'SR - Sector'!B33</f>
        <v>56</v>
      </c>
      <c r="F71" s="40">
        <f>+'SR - Sector'!C33</f>
        <v>55</v>
      </c>
      <c r="G71" s="40">
        <f>+'SR - Sector'!D33</f>
        <v>59</v>
      </c>
      <c r="H71" s="40">
        <f>+'SR - Sector'!E33</f>
        <v>58</v>
      </c>
      <c r="I71" s="40">
        <f>+'SR - Sector'!F33</f>
        <v>57</v>
      </c>
      <c r="J71" s="40">
        <f>+'SR - Sector'!G33</f>
        <v>57</v>
      </c>
      <c r="K71" s="40">
        <f>+'SR - Sector'!H33</f>
        <v>57</v>
      </c>
      <c r="L71" s="40">
        <f>+'SR - Sector'!I33</f>
        <v>57</v>
      </c>
      <c r="M71" s="40">
        <f>+'SR - Sector'!J33</f>
        <v>57</v>
      </c>
      <c r="N71" s="40">
        <f>+'SR - Sector'!K33</f>
        <v>59</v>
      </c>
      <c r="O71" s="40">
        <f>+'SR - Sector'!L33</f>
        <v>58</v>
      </c>
      <c r="P71" s="40">
        <f>+'SR - Sector'!M33</f>
        <v>58</v>
      </c>
      <c r="Q71" s="40">
        <f>+'SR - Sector'!N33</f>
        <v>58</v>
      </c>
      <c r="R71" s="40">
        <f>+'SR - Sector'!P33</f>
        <v>54</v>
      </c>
    </row>
    <row r="72" spans="1:18" x14ac:dyDescent="0.25">
      <c r="A72" s="43">
        <v>2021</v>
      </c>
      <c r="B72" s="38" t="s">
        <v>128</v>
      </c>
      <c r="C72" s="36" t="s">
        <v>53</v>
      </c>
      <c r="D72" t="s">
        <v>75</v>
      </c>
      <c r="E72" s="40">
        <f>+'SR - Sector'!B34</f>
        <v>2163</v>
      </c>
      <c r="F72" s="40">
        <f>+'SR - Sector'!C34</f>
        <v>2171</v>
      </c>
      <c r="G72" s="40">
        <f>+'SR - Sector'!D34</f>
        <v>2184</v>
      </c>
      <c r="H72" s="40">
        <f>+'SR - Sector'!E34</f>
        <v>2197</v>
      </c>
      <c r="I72" s="40">
        <f>+'SR - Sector'!F34</f>
        <v>2193</v>
      </c>
      <c r="J72" s="40">
        <f>+'SR - Sector'!G34</f>
        <v>2213</v>
      </c>
      <c r="K72" s="40">
        <f>+'SR - Sector'!H34</f>
        <v>2234</v>
      </c>
      <c r="L72" s="40">
        <f>+'SR - Sector'!I34</f>
        <v>2246</v>
      </c>
      <c r="M72" s="40">
        <f>+'SR - Sector'!J34</f>
        <v>2275</v>
      </c>
      <c r="N72" s="40">
        <f>+'SR - Sector'!K34</f>
        <v>2283</v>
      </c>
      <c r="O72" s="40">
        <f>+'SR - Sector'!L34</f>
        <v>2301</v>
      </c>
      <c r="P72" s="40">
        <f>+'SR - Sector'!M34</f>
        <v>2341</v>
      </c>
      <c r="Q72" s="40">
        <f>+'SR - Sector'!N34</f>
        <v>2345</v>
      </c>
      <c r="R72" s="40">
        <f>+'SR - Sector'!P34</f>
        <v>2150</v>
      </c>
    </row>
    <row r="73" spans="1:18" x14ac:dyDescent="0.25">
      <c r="A73" s="43">
        <v>2021</v>
      </c>
      <c r="B73" s="38" t="s">
        <v>128</v>
      </c>
      <c r="C73" s="36" t="s">
        <v>53</v>
      </c>
      <c r="D73" t="s">
        <v>76</v>
      </c>
      <c r="E73" s="40">
        <f>+'SR - Sector'!B35</f>
        <v>85</v>
      </c>
      <c r="F73" s="40">
        <f>+'SR - Sector'!C35</f>
        <v>84</v>
      </c>
      <c r="G73" s="40">
        <f>+'SR - Sector'!D35</f>
        <v>84</v>
      </c>
      <c r="H73" s="40">
        <f>+'SR - Sector'!E35</f>
        <v>83</v>
      </c>
      <c r="I73" s="40">
        <f>+'SR - Sector'!F35</f>
        <v>84</v>
      </c>
      <c r="J73" s="40">
        <f>+'SR - Sector'!G35</f>
        <v>84</v>
      </c>
      <c r="K73" s="40">
        <f>+'SR - Sector'!H35</f>
        <v>84</v>
      </c>
      <c r="L73" s="40">
        <f>+'SR - Sector'!I35</f>
        <v>85</v>
      </c>
      <c r="M73" s="40">
        <f>+'SR - Sector'!J35</f>
        <v>85</v>
      </c>
      <c r="N73" s="40">
        <f>+'SR - Sector'!K35</f>
        <v>84</v>
      </c>
      <c r="O73" s="40">
        <f>+'SR - Sector'!L35</f>
        <v>83</v>
      </c>
      <c r="P73" s="40">
        <f>+'SR - Sector'!M35</f>
        <v>85</v>
      </c>
      <c r="Q73" s="40">
        <f>+'SR - Sector'!N35</f>
        <v>86</v>
      </c>
      <c r="R73" s="40">
        <f>+'SR - Sector'!P35</f>
        <v>83</v>
      </c>
    </row>
    <row r="74" spans="1:18" x14ac:dyDescent="0.25">
      <c r="A74" s="43">
        <v>2021</v>
      </c>
      <c r="B74" s="38" t="s">
        <v>128</v>
      </c>
      <c r="C74" s="36" t="s">
        <v>53</v>
      </c>
      <c r="D74" t="s">
        <v>77</v>
      </c>
      <c r="E74" s="40">
        <f>+'SR - Sector'!B36</f>
        <v>111</v>
      </c>
      <c r="F74" s="40">
        <f>+'SR - Sector'!C36</f>
        <v>108</v>
      </c>
      <c r="G74" s="40">
        <f>+'SR - Sector'!D36</f>
        <v>108</v>
      </c>
      <c r="H74" s="40">
        <f>+'SR - Sector'!E36</f>
        <v>109</v>
      </c>
      <c r="I74" s="40">
        <f>+'SR - Sector'!F36</f>
        <v>108</v>
      </c>
      <c r="J74" s="40">
        <f>+'SR - Sector'!G36</f>
        <v>111</v>
      </c>
      <c r="K74" s="40">
        <f>+'SR - Sector'!H36</f>
        <v>109</v>
      </c>
      <c r="L74" s="40">
        <f>+'SR - Sector'!I36</f>
        <v>108</v>
      </c>
      <c r="M74" s="40">
        <f>+'SR - Sector'!J36</f>
        <v>109</v>
      </c>
      <c r="N74" s="40">
        <f>+'SR - Sector'!K36</f>
        <v>109</v>
      </c>
      <c r="O74" s="40">
        <f>+'SR - Sector'!L36</f>
        <v>107</v>
      </c>
      <c r="P74" s="40">
        <f>+'SR - Sector'!M36</f>
        <v>110</v>
      </c>
      <c r="Q74" s="40">
        <f>+'SR - Sector'!N36</f>
        <v>107</v>
      </c>
      <c r="R74" s="40">
        <f>+'SR - Sector'!P36</f>
        <v>101</v>
      </c>
    </row>
    <row r="75" spans="1:18" x14ac:dyDescent="0.25">
      <c r="A75" s="43">
        <v>2021</v>
      </c>
      <c r="B75" s="38" t="s">
        <v>128</v>
      </c>
      <c r="C75" s="36" t="s">
        <v>53</v>
      </c>
      <c r="D75" t="s">
        <v>78</v>
      </c>
      <c r="E75" s="40">
        <f>+'SR - Sector'!B37</f>
        <v>1491</v>
      </c>
      <c r="F75" s="40">
        <f>+'SR - Sector'!C37</f>
        <v>1507</v>
      </c>
      <c r="G75" s="40">
        <f>+'SR - Sector'!D37</f>
        <v>1515</v>
      </c>
      <c r="H75" s="40">
        <f>+'SR - Sector'!E37</f>
        <v>1530</v>
      </c>
      <c r="I75" s="40">
        <f>+'SR - Sector'!F37</f>
        <v>1535</v>
      </c>
      <c r="J75" s="40">
        <f>+'SR - Sector'!G37</f>
        <v>1546</v>
      </c>
      <c r="K75" s="40">
        <f>+'SR - Sector'!H37</f>
        <v>1558</v>
      </c>
      <c r="L75" s="40">
        <f>+'SR - Sector'!I37</f>
        <v>1565</v>
      </c>
      <c r="M75" s="40">
        <f>+'SR - Sector'!J37</f>
        <v>1575</v>
      </c>
      <c r="N75" s="40">
        <f>+'SR - Sector'!K37</f>
        <v>1588</v>
      </c>
      <c r="O75" s="40">
        <f>+'SR - Sector'!L37</f>
        <v>1596</v>
      </c>
      <c r="P75" s="40">
        <f>+'SR - Sector'!M37</f>
        <v>1624</v>
      </c>
      <c r="Q75" s="40">
        <f>+'SR - Sector'!N37</f>
        <v>1612</v>
      </c>
      <c r="R75" s="40">
        <f>+'SR - Sector'!P37</f>
        <v>1418</v>
      </c>
    </row>
    <row r="76" spans="1:18" x14ac:dyDescent="0.25">
      <c r="A76" s="43">
        <v>2021</v>
      </c>
      <c r="B76" s="38" t="s">
        <v>128</v>
      </c>
      <c r="C76" s="36" t="s">
        <v>53</v>
      </c>
      <c r="D76" t="s">
        <v>79</v>
      </c>
      <c r="E76" s="40">
        <f>+'SR - Sector'!B38</f>
        <v>24242</v>
      </c>
      <c r="F76" s="40">
        <f>+'SR - Sector'!C38</f>
        <v>24402</v>
      </c>
      <c r="G76" s="40">
        <f>+'SR - Sector'!D38</f>
        <v>24979</v>
      </c>
      <c r="H76" s="40">
        <f>+'SR - Sector'!E38</f>
        <v>25519</v>
      </c>
      <c r="I76" s="40">
        <f>+'SR - Sector'!F38</f>
        <v>25795</v>
      </c>
      <c r="J76" s="40">
        <f>+'SR - Sector'!G38</f>
        <v>25979</v>
      </c>
      <c r="K76" s="40">
        <f>+'SR - Sector'!H38</f>
        <v>26201</v>
      </c>
      <c r="L76" s="40">
        <f>+'SR - Sector'!I38</f>
        <v>26414</v>
      </c>
      <c r="M76" s="40">
        <f>+'SR - Sector'!J38</f>
        <v>26618</v>
      </c>
      <c r="N76" s="40">
        <f>+'SR - Sector'!K38</f>
        <v>26753</v>
      </c>
      <c r="O76" s="40">
        <f>+'SR - Sector'!L38</f>
        <v>26804</v>
      </c>
      <c r="P76" s="40">
        <f>+'SR - Sector'!M38</f>
        <v>27169</v>
      </c>
      <c r="Q76" s="40">
        <f>+'SR - Sector'!N38</f>
        <v>27214</v>
      </c>
      <c r="R76" s="40">
        <f>+'SR - Sector'!P38</f>
        <v>24823</v>
      </c>
    </row>
    <row r="77" spans="1:18" x14ac:dyDescent="0.25">
      <c r="A77" s="43">
        <v>2021</v>
      </c>
      <c r="B77" s="38" t="s">
        <v>128</v>
      </c>
      <c r="C77" s="36" t="s">
        <v>53</v>
      </c>
      <c r="D77" t="s">
        <v>80</v>
      </c>
      <c r="E77" s="40">
        <f>+'SR - Sector'!B39</f>
        <v>129</v>
      </c>
      <c r="F77" s="40">
        <f>+'SR - Sector'!C39</f>
        <v>128</v>
      </c>
      <c r="G77" s="40">
        <f>+'SR - Sector'!D39</f>
        <v>128</v>
      </c>
      <c r="H77" s="40">
        <f>+'SR - Sector'!E39</f>
        <v>127</v>
      </c>
      <c r="I77" s="40">
        <f>+'SR - Sector'!F39</f>
        <v>127</v>
      </c>
      <c r="J77" s="40">
        <f>+'SR - Sector'!G39</f>
        <v>126</v>
      </c>
      <c r="K77" s="40">
        <f>+'SR - Sector'!H39</f>
        <v>128</v>
      </c>
      <c r="L77" s="40">
        <f>+'SR - Sector'!I39</f>
        <v>129</v>
      </c>
      <c r="M77" s="40">
        <f>+'SR - Sector'!J39</f>
        <v>131</v>
      </c>
      <c r="N77" s="40">
        <f>+'SR - Sector'!K39</f>
        <v>131</v>
      </c>
      <c r="O77" s="40">
        <f>+'SR - Sector'!L39</f>
        <v>131</v>
      </c>
      <c r="P77" s="40">
        <f>+'SR - Sector'!M39</f>
        <v>133</v>
      </c>
      <c r="Q77" s="40">
        <f>+'SR - Sector'!N39</f>
        <v>133</v>
      </c>
      <c r="R77" s="40">
        <f>+'SR - Sector'!P39</f>
        <v>108</v>
      </c>
    </row>
    <row r="78" spans="1:18" x14ac:dyDescent="0.25">
      <c r="A78" s="43">
        <v>2021</v>
      </c>
      <c r="B78" s="38" t="s">
        <v>128</v>
      </c>
      <c r="C78" s="36" t="s">
        <v>53</v>
      </c>
      <c r="D78" t="s">
        <v>81</v>
      </c>
      <c r="E78" s="40">
        <f>+'SR - Sector'!B40</f>
        <v>890</v>
      </c>
      <c r="F78" s="40">
        <f>+'SR - Sector'!C40</f>
        <v>881</v>
      </c>
      <c r="G78" s="40">
        <f>+'SR - Sector'!D40</f>
        <v>891</v>
      </c>
      <c r="H78" s="40">
        <f>+'SR - Sector'!E40</f>
        <v>902</v>
      </c>
      <c r="I78" s="40">
        <f>+'SR - Sector'!F40</f>
        <v>895</v>
      </c>
      <c r="J78" s="40">
        <f>+'SR - Sector'!G40</f>
        <v>905</v>
      </c>
      <c r="K78" s="40">
        <f>+'SR - Sector'!H40</f>
        <v>908</v>
      </c>
      <c r="L78" s="40">
        <f>+'SR - Sector'!I40</f>
        <v>906</v>
      </c>
      <c r="M78" s="40">
        <f>+'SR - Sector'!J40</f>
        <v>913</v>
      </c>
      <c r="N78" s="40">
        <f>+'SR - Sector'!K40</f>
        <v>918</v>
      </c>
      <c r="O78" s="40">
        <f>+'SR - Sector'!L40</f>
        <v>916</v>
      </c>
      <c r="P78" s="40">
        <f>+'SR - Sector'!M40</f>
        <v>919</v>
      </c>
      <c r="Q78" s="40">
        <f>+'SR - Sector'!N40</f>
        <v>923</v>
      </c>
      <c r="R78" s="40">
        <f>+'SR - Sector'!P40</f>
        <v>878</v>
      </c>
    </row>
    <row r="79" spans="1:18" x14ac:dyDescent="0.25">
      <c r="A79" s="43">
        <v>2021</v>
      </c>
      <c r="B79" s="38" t="s">
        <v>128</v>
      </c>
      <c r="C79" s="36" t="s">
        <v>53</v>
      </c>
      <c r="D79" t="s">
        <v>82</v>
      </c>
      <c r="E79" s="40">
        <f>+'SR - Sector'!B41</f>
        <v>6090</v>
      </c>
      <c r="F79" s="40">
        <f>+'SR - Sector'!C41</f>
        <v>6035</v>
      </c>
      <c r="G79" s="40">
        <f>+'SR - Sector'!D41</f>
        <v>6091</v>
      </c>
      <c r="H79" s="40">
        <f>+'SR - Sector'!E41</f>
        <v>6122</v>
      </c>
      <c r="I79" s="40">
        <f>+'SR - Sector'!F41</f>
        <v>6147</v>
      </c>
      <c r="J79" s="40">
        <f>+'SR - Sector'!G41</f>
        <v>6144</v>
      </c>
      <c r="K79" s="40">
        <f>+'SR - Sector'!H41</f>
        <v>6147</v>
      </c>
      <c r="L79" s="40">
        <f>+'SR - Sector'!I41</f>
        <v>6186</v>
      </c>
      <c r="M79" s="40">
        <f>+'SR - Sector'!J41</f>
        <v>6221</v>
      </c>
      <c r="N79" s="40">
        <f>+'SR - Sector'!K41</f>
        <v>6269</v>
      </c>
      <c r="O79" s="40">
        <f>+'SR - Sector'!L41</f>
        <v>6267</v>
      </c>
      <c r="P79" s="40">
        <f>+'SR - Sector'!M41</f>
        <v>6422</v>
      </c>
      <c r="Q79" s="40">
        <f>+'SR - Sector'!N41</f>
        <v>6355</v>
      </c>
      <c r="R79" s="40">
        <f>+'SR - Sector'!P41</f>
        <v>6079</v>
      </c>
    </row>
    <row r="80" spans="1:18" x14ac:dyDescent="0.25">
      <c r="A80" s="43">
        <v>2021</v>
      </c>
      <c r="B80" s="38" t="s">
        <v>128</v>
      </c>
      <c r="C80" s="36" t="s">
        <v>53</v>
      </c>
      <c r="D80" t="s">
        <v>83</v>
      </c>
      <c r="E80" s="40">
        <f>+'SR - Sector'!B42</f>
        <v>5323</v>
      </c>
      <c r="F80" s="40">
        <f>+'SR - Sector'!C42</f>
        <v>5366</v>
      </c>
      <c r="G80" s="40">
        <f>+'SR - Sector'!D42</f>
        <v>5375</v>
      </c>
      <c r="H80" s="40">
        <f>+'SR - Sector'!E42</f>
        <v>5416</v>
      </c>
      <c r="I80" s="40">
        <f>+'SR - Sector'!F42</f>
        <v>5408</v>
      </c>
      <c r="J80" s="40">
        <f>+'SR - Sector'!G42</f>
        <v>5424</v>
      </c>
      <c r="K80" s="40">
        <f>+'SR - Sector'!H42</f>
        <v>5481</v>
      </c>
      <c r="L80" s="40">
        <f>+'SR - Sector'!I42</f>
        <v>5528</v>
      </c>
      <c r="M80" s="40">
        <f>+'SR - Sector'!J42</f>
        <v>5600</v>
      </c>
      <c r="N80" s="40">
        <f>+'SR - Sector'!K42</f>
        <v>5622</v>
      </c>
      <c r="O80" s="40">
        <f>+'SR - Sector'!L42</f>
        <v>5642</v>
      </c>
      <c r="P80" s="40">
        <f>+'SR - Sector'!M42</f>
        <v>5725</v>
      </c>
      <c r="Q80" s="40">
        <f>+'SR - Sector'!N42</f>
        <v>5727</v>
      </c>
      <c r="R80" s="40">
        <f>+'SR - Sector'!P42</f>
        <v>5297</v>
      </c>
    </row>
    <row r="81" spans="1:18" x14ac:dyDescent="0.25">
      <c r="A81" s="43">
        <v>2021</v>
      </c>
      <c r="B81" s="38" t="s">
        <v>128</v>
      </c>
      <c r="C81" s="36" t="s">
        <v>53</v>
      </c>
      <c r="D81" t="s">
        <v>84</v>
      </c>
      <c r="E81" s="40">
        <f>+'SR - Sector'!B43</f>
        <v>694</v>
      </c>
      <c r="F81" s="40">
        <f>+'SR - Sector'!C43</f>
        <v>703</v>
      </c>
      <c r="G81" s="40">
        <f>+'SR - Sector'!D43</f>
        <v>710</v>
      </c>
      <c r="H81" s="40">
        <f>+'SR - Sector'!E43</f>
        <v>717</v>
      </c>
      <c r="I81" s="40">
        <f>+'SR - Sector'!F43</f>
        <v>725</v>
      </c>
      <c r="J81" s="40">
        <f>+'SR - Sector'!G43</f>
        <v>721</v>
      </c>
      <c r="K81" s="40">
        <f>+'SR - Sector'!H43</f>
        <v>731</v>
      </c>
      <c r="L81" s="40">
        <f>+'SR - Sector'!I43</f>
        <v>731</v>
      </c>
      <c r="M81" s="40">
        <f>+'SR - Sector'!J43</f>
        <v>741</v>
      </c>
      <c r="N81" s="40">
        <f>+'SR - Sector'!K43</f>
        <v>741</v>
      </c>
      <c r="O81" s="40">
        <f>+'SR - Sector'!L43</f>
        <v>750</v>
      </c>
      <c r="P81" s="40">
        <f>+'SR - Sector'!M43</f>
        <v>755</v>
      </c>
      <c r="Q81" s="40">
        <f>+'SR - Sector'!N43</f>
        <v>764</v>
      </c>
      <c r="R81" s="40">
        <f>+'SR - Sector'!P43</f>
        <v>645</v>
      </c>
    </row>
    <row r="82" spans="1:18" x14ac:dyDescent="0.25">
      <c r="A82" s="43">
        <v>2021</v>
      </c>
      <c r="B82" s="38" t="s">
        <v>128</v>
      </c>
      <c r="C82" s="36" t="s">
        <v>53</v>
      </c>
      <c r="D82" t="s">
        <v>85</v>
      </c>
      <c r="E82" s="40">
        <f>+'SR - Sector'!B44</f>
        <v>6927</v>
      </c>
      <c r="F82" s="40">
        <f>+'SR - Sector'!C44</f>
        <v>7004</v>
      </c>
      <c r="G82" s="40">
        <f>+'SR - Sector'!D44</f>
        <v>7122</v>
      </c>
      <c r="H82" s="40">
        <f>+'SR - Sector'!E44</f>
        <v>7235</v>
      </c>
      <c r="I82" s="40">
        <f>+'SR - Sector'!F44</f>
        <v>7242</v>
      </c>
      <c r="J82" s="40">
        <f>+'SR - Sector'!G44</f>
        <v>7321</v>
      </c>
      <c r="K82" s="40">
        <f>+'SR - Sector'!H44</f>
        <v>7342</v>
      </c>
      <c r="L82" s="40">
        <f>+'SR - Sector'!I44</f>
        <v>7367</v>
      </c>
      <c r="M82" s="40">
        <f>+'SR - Sector'!J44</f>
        <v>7427</v>
      </c>
      <c r="N82" s="40">
        <f>+'SR - Sector'!K44</f>
        <v>7495</v>
      </c>
      <c r="O82" s="40">
        <f>+'SR - Sector'!L44</f>
        <v>7547</v>
      </c>
      <c r="P82" s="40">
        <f>+'SR - Sector'!M44</f>
        <v>7667</v>
      </c>
      <c r="Q82" s="40">
        <f>+'SR - Sector'!N44</f>
        <v>7748</v>
      </c>
      <c r="R82" s="40">
        <f>+'SR - Sector'!P44</f>
        <v>7097</v>
      </c>
    </row>
    <row r="83" spans="1:18" x14ac:dyDescent="0.25">
      <c r="A83" s="43">
        <v>2021</v>
      </c>
      <c r="B83" s="38" t="s">
        <v>128</v>
      </c>
      <c r="C83" s="36" t="s">
        <v>53</v>
      </c>
      <c r="D83" t="s">
        <v>86</v>
      </c>
      <c r="E83" s="40">
        <f>+'SR - Sector'!B45</f>
        <v>8</v>
      </c>
      <c r="F83" s="40">
        <f>+'SR - Sector'!C45</f>
        <v>6</v>
      </c>
      <c r="G83" s="40">
        <f>+'SR - Sector'!D45</f>
        <v>6</v>
      </c>
      <c r="H83" s="40">
        <f>+'SR - Sector'!E45</f>
        <v>7</v>
      </c>
      <c r="I83" s="40">
        <f>+'SR - Sector'!F45</f>
        <v>7</v>
      </c>
      <c r="J83" s="40">
        <f>+'SR - Sector'!G45</f>
        <v>6</v>
      </c>
      <c r="K83" s="40">
        <f>+'SR - Sector'!H45</f>
        <v>8</v>
      </c>
      <c r="L83" s="40">
        <f>+'SR - Sector'!I45</f>
        <v>8</v>
      </c>
      <c r="M83" s="40">
        <f>+'SR - Sector'!J45</f>
        <v>8</v>
      </c>
      <c r="N83" s="40">
        <f>+'SR - Sector'!K45</f>
        <v>8</v>
      </c>
      <c r="O83" s="40">
        <f>+'SR - Sector'!L45</f>
        <v>8</v>
      </c>
      <c r="P83" s="40">
        <f>+'SR - Sector'!M45</f>
        <v>8</v>
      </c>
      <c r="Q83" s="40">
        <f>+'SR - Sector'!N45</f>
        <v>8</v>
      </c>
      <c r="R83" s="40">
        <f>+'SR - Sector'!P45</f>
        <v>6</v>
      </c>
    </row>
    <row r="84" spans="1:18" x14ac:dyDescent="0.25">
      <c r="A84" s="43">
        <v>2021</v>
      </c>
      <c r="B84" s="38" t="s">
        <v>128</v>
      </c>
      <c r="C84" s="36" t="s">
        <v>53</v>
      </c>
      <c r="D84" t="s">
        <v>87</v>
      </c>
      <c r="E84" s="40">
        <f>+'SR - Sector'!B46</f>
        <v>110</v>
      </c>
      <c r="F84" s="40">
        <f>+'SR - Sector'!C46</f>
        <v>108</v>
      </c>
      <c r="G84" s="40">
        <f>+'SR - Sector'!D46</f>
        <v>113</v>
      </c>
      <c r="H84" s="40">
        <f>+'SR - Sector'!E46</f>
        <v>114</v>
      </c>
      <c r="I84" s="40">
        <f>+'SR - Sector'!F46</f>
        <v>109</v>
      </c>
      <c r="J84" s="40">
        <f>+'SR - Sector'!G46</f>
        <v>111</v>
      </c>
      <c r="K84" s="40">
        <f>+'SR - Sector'!H46</f>
        <v>111</v>
      </c>
      <c r="L84" s="40">
        <f>+'SR - Sector'!I46</f>
        <v>111</v>
      </c>
      <c r="M84" s="40">
        <f>+'SR - Sector'!J46</f>
        <v>116</v>
      </c>
      <c r="N84" s="40">
        <f>+'SR - Sector'!K46</f>
        <v>116</v>
      </c>
      <c r="O84" s="40">
        <f>+'SR - Sector'!L46</f>
        <v>117</v>
      </c>
      <c r="P84" s="40">
        <f>+'SR - Sector'!M46</f>
        <v>120</v>
      </c>
      <c r="Q84" s="40">
        <f>+'SR - Sector'!N46</f>
        <v>125</v>
      </c>
      <c r="R84" s="40">
        <f>+'SR - Sector'!P46</f>
        <v>97</v>
      </c>
    </row>
    <row r="85" spans="1:18" x14ac:dyDescent="0.25">
      <c r="A85" s="43">
        <v>2021</v>
      </c>
      <c r="B85" s="38" t="s">
        <v>128</v>
      </c>
      <c r="C85" s="36" t="s">
        <v>53</v>
      </c>
      <c r="D85" t="s">
        <v>88</v>
      </c>
      <c r="E85" s="40">
        <f>+'SR - Sector'!B47</f>
        <v>159</v>
      </c>
      <c r="F85" s="40">
        <f>+'SR - Sector'!C47</f>
        <v>162</v>
      </c>
      <c r="G85" s="40">
        <f>+'SR - Sector'!D47</f>
        <v>171</v>
      </c>
      <c r="H85" s="40">
        <f>+'SR - Sector'!E47</f>
        <v>171</v>
      </c>
      <c r="I85" s="40">
        <f>+'SR - Sector'!F47</f>
        <v>169</v>
      </c>
      <c r="J85" s="40">
        <f>+'SR - Sector'!G47</f>
        <v>171</v>
      </c>
      <c r="K85" s="40">
        <f>+'SR - Sector'!H47</f>
        <v>175</v>
      </c>
      <c r="L85" s="40">
        <f>+'SR - Sector'!I47</f>
        <v>175</v>
      </c>
      <c r="M85" s="40">
        <f>+'SR - Sector'!J47</f>
        <v>174</v>
      </c>
      <c r="N85" s="40">
        <f>+'SR - Sector'!K47</f>
        <v>179</v>
      </c>
      <c r="O85" s="40">
        <f>+'SR - Sector'!L47</f>
        <v>173</v>
      </c>
      <c r="P85" s="40">
        <f>+'SR - Sector'!M47</f>
        <v>177</v>
      </c>
      <c r="Q85" s="40">
        <f>+'SR - Sector'!N47</f>
        <v>175</v>
      </c>
      <c r="R85" s="40">
        <f>+'SR - Sector'!P47</f>
        <v>169</v>
      </c>
    </row>
    <row r="86" spans="1:18" x14ac:dyDescent="0.25">
      <c r="A86" s="43">
        <v>2021</v>
      </c>
      <c r="B86" s="38" t="s">
        <v>128</v>
      </c>
      <c r="C86" s="36" t="s">
        <v>53</v>
      </c>
      <c r="D86" t="s">
        <v>89</v>
      </c>
      <c r="E86" s="40">
        <f>+'SR - Sector'!B48</f>
        <v>60</v>
      </c>
      <c r="F86" s="40">
        <f>+'SR - Sector'!C48</f>
        <v>62</v>
      </c>
      <c r="G86" s="40">
        <f>+'SR - Sector'!D48</f>
        <v>60</v>
      </c>
      <c r="H86" s="40">
        <f>+'SR - Sector'!E48</f>
        <v>59</v>
      </c>
      <c r="I86" s="40">
        <f>+'SR - Sector'!F48</f>
        <v>62</v>
      </c>
      <c r="J86" s="40">
        <f>+'SR - Sector'!G48</f>
        <v>61</v>
      </c>
      <c r="K86" s="40">
        <f>+'SR - Sector'!H48</f>
        <v>60</v>
      </c>
      <c r="L86" s="40">
        <f>+'SR - Sector'!I48</f>
        <v>60</v>
      </c>
      <c r="M86" s="40">
        <f>+'SR - Sector'!J48</f>
        <v>61</v>
      </c>
      <c r="N86" s="40">
        <f>+'SR - Sector'!K48</f>
        <v>61</v>
      </c>
      <c r="O86" s="40">
        <f>+'SR - Sector'!L48</f>
        <v>61</v>
      </c>
      <c r="P86" s="40">
        <f>+'SR - Sector'!M48</f>
        <v>61</v>
      </c>
      <c r="Q86" s="40">
        <f>+'SR - Sector'!N48</f>
        <v>65</v>
      </c>
      <c r="R86" s="40">
        <f>+'SR - Sector'!P48</f>
        <v>57</v>
      </c>
    </row>
    <row r="87" spans="1:18" x14ac:dyDescent="0.25">
      <c r="A87" s="43">
        <v>2021</v>
      </c>
      <c r="B87" s="38" t="s">
        <v>128</v>
      </c>
      <c r="C87" s="36" t="s">
        <v>53</v>
      </c>
      <c r="D87" t="s">
        <v>90</v>
      </c>
      <c r="E87" s="40">
        <f>+'SR - Sector'!B49</f>
        <v>2704</v>
      </c>
      <c r="F87" s="40">
        <f>+'SR - Sector'!C49</f>
        <v>2718</v>
      </c>
      <c r="G87" s="40">
        <f>+'SR - Sector'!D49</f>
        <v>2764</v>
      </c>
      <c r="H87" s="40">
        <f>+'SR - Sector'!E49</f>
        <v>2803</v>
      </c>
      <c r="I87" s="40">
        <f>+'SR - Sector'!F49</f>
        <v>2836</v>
      </c>
      <c r="J87" s="40">
        <f>+'SR - Sector'!G49</f>
        <v>2844</v>
      </c>
      <c r="K87" s="40">
        <f>+'SR - Sector'!H49</f>
        <v>2865</v>
      </c>
      <c r="L87" s="40">
        <f>+'SR - Sector'!I49</f>
        <v>2887</v>
      </c>
      <c r="M87" s="40">
        <f>+'SR - Sector'!J49</f>
        <v>2918</v>
      </c>
      <c r="N87" s="40">
        <f>+'SR - Sector'!K49</f>
        <v>2931</v>
      </c>
      <c r="O87" s="40">
        <f>+'SR - Sector'!L49</f>
        <v>2934</v>
      </c>
      <c r="P87" s="40">
        <f>+'SR - Sector'!M49</f>
        <v>2969</v>
      </c>
      <c r="Q87" s="40">
        <f>+'SR - Sector'!N49</f>
        <v>2993</v>
      </c>
      <c r="R87" s="40">
        <f>+'SR - Sector'!P49</f>
        <v>2589</v>
      </c>
    </row>
    <row r="88" spans="1:18" x14ac:dyDescent="0.25">
      <c r="A88" s="43">
        <v>2021</v>
      </c>
      <c r="B88" s="38" t="s">
        <v>128</v>
      </c>
      <c r="C88" s="36" t="s">
        <v>53</v>
      </c>
      <c r="D88" t="s">
        <v>91</v>
      </c>
      <c r="E88" s="40">
        <f>+'SR - Sector'!B50</f>
        <v>448</v>
      </c>
      <c r="F88" s="40">
        <f>+'SR - Sector'!C50</f>
        <v>453</v>
      </c>
      <c r="G88" s="40">
        <f>+'SR - Sector'!D50</f>
        <v>453</v>
      </c>
      <c r="H88" s="40">
        <f>+'SR - Sector'!E50</f>
        <v>456</v>
      </c>
      <c r="I88" s="40">
        <f>+'SR - Sector'!F50</f>
        <v>455</v>
      </c>
      <c r="J88" s="40">
        <f>+'SR - Sector'!G50</f>
        <v>455</v>
      </c>
      <c r="K88" s="40">
        <f>+'SR - Sector'!H50</f>
        <v>458</v>
      </c>
      <c r="L88" s="40">
        <f>+'SR - Sector'!I50</f>
        <v>459</v>
      </c>
      <c r="M88" s="40">
        <f>+'SR - Sector'!J50</f>
        <v>463</v>
      </c>
      <c r="N88" s="40">
        <f>+'SR - Sector'!K50</f>
        <v>468</v>
      </c>
      <c r="O88" s="40">
        <f>+'SR - Sector'!L50</f>
        <v>466</v>
      </c>
      <c r="P88" s="40">
        <f>+'SR - Sector'!M50</f>
        <v>468</v>
      </c>
      <c r="Q88" s="40">
        <f>+'SR - Sector'!N50</f>
        <v>474</v>
      </c>
      <c r="R88" s="40">
        <f>+'SR - Sector'!P50</f>
        <v>451</v>
      </c>
    </row>
    <row r="89" spans="1:18" x14ac:dyDescent="0.25">
      <c r="A89" s="43">
        <v>2021</v>
      </c>
      <c r="B89" s="38" t="s">
        <v>128</v>
      </c>
      <c r="C89" s="36" t="s">
        <v>53</v>
      </c>
      <c r="D89" t="s">
        <v>92</v>
      </c>
      <c r="E89" s="40">
        <f>+'SR - Sector'!B51</f>
        <v>2824</v>
      </c>
      <c r="F89" s="40">
        <f>+'SR - Sector'!C51</f>
        <v>2843</v>
      </c>
      <c r="G89" s="40">
        <f>+'SR - Sector'!D51</f>
        <v>2864</v>
      </c>
      <c r="H89" s="40">
        <f>+'SR - Sector'!E51</f>
        <v>2882</v>
      </c>
      <c r="I89" s="40">
        <f>+'SR - Sector'!F51</f>
        <v>2903</v>
      </c>
      <c r="J89" s="40">
        <f>+'SR - Sector'!G51</f>
        <v>2908</v>
      </c>
      <c r="K89" s="40">
        <f>+'SR - Sector'!H51</f>
        <v>2918</v>
      </c>
      <c r="L89" s="40">
        <f>+'SR - Sector'!I51</f>
        <v>2926</v>
      </c>
      <c r="M89" s="40">
        <f>+'SR - Sector'!J51</f>
        <v>2939</v>
      </c>
      <c r="N89" s="40">
        <f>+'SR - Sector'!K51</f>
        <v>2957</v>
      </c>
      <c r="O89" s="40">
        <f>+'SR - Sector'!L51</f>
        <v>2956</v>
      </c>
      <c r="P89" s="40">
        <f>+'SR - Sector'!M51</f>
        <v>3019</v>
      </c>
      <c r="Q89" s="40">
        <f>+'SR - Sector'!N51</f>
        <v>3002</v>
      </c>
      <c r="R89" s="40">
        <f>+'SR - Sector'!P51</f>
        <v>2696</v>
      </c>
    </row>
    <row r="90" spans="1:18" s="41" customFormat="1" x14ac:dyDescent="0.25">
      <c r="A90" s="43">
        <v>2021</v>
      </c>
      <c r="B90" s="41" t="s">
        <v>128</v>
      </c>
      <c r="C90" s="36" t="s">
        <v>53</v>
      </c>
      <c r="D90" s="48" t="s">
        <v>91</v>
      </c>
      <c r="E90" s="40">
        <f>+'SR - Sector'!B52</f>
        <v>3</v>
      </c>
      <c r="F90" s="40">
        <f>+'SR - Sector'!C52</f>
        <v>3</v>
      </c>
      <c r="G90" s="40">
        <f>+'SR - Sector'!D52</f>
        <v>3</v>
      </c>
      <c r="H90" s="40">
        <f>+'SR - Sector'!E52</f>
        <v>3</v>
      </c>
      <c r="I90" s="40">
        <f>+'SR - Sector'!F52</f>
        <v>3</v>
      </c>
      <c r="J90" s="40">
        <f>+'SR - Sector'!G52</f>
        <v>3</v>
      </c>
      <c r="K90" s="40">
        <f>+'SR - Sector'!H52</f>
        <v>3</v>
      </c>
      <c r="L90" s="40">
        <f>+'SR - Sector'!I52</f>
        <v>3</v>
      </c>
      <c r="M90" s="40">
        <f>+'SR - Sector'!J52</f>
        <v>3</v>
      </c>
      <c r="N90" s="40">
        <f>+'SR - Sector'!K52</f>
        <v>3</v>
      </c>
      <c r="O90" s="40">
        <f>+'SR - Sector'!L52</f>
        <v>3</v>
      </c>
      <c r="P90" s="40">
        <f>+'SR - Sector'!M52</f>
        <v>3</v>
      </c>
      <c r="Q90" s="40">
        <f>+'SR - Sector'!N52</f>
        <v>3</v>
      </c>
      <c r="R90" s="40">
        <f>+'SR - Sector'!P52</f>
        <v>3</v>
      </c>
    </row>
    <row r="91" spans="1:18" x14ac:dyDescent="0.25">
      <c r="A91" s="43">
        <v>2021</v>
      </c>
      <c r="B91" s="38" t="s">
        <v>129</v>
      </c>
      <c r="C91" s="36" t="s">
        <v>126</v>
      </c>
      <c r="D91" s="36" t="s">
        <v>121</v>
      </c>
      <c r="E91" s="40">
        <f>+'SR - Regional'!B13</f>
        <v>575</v>
      </c>
      <c r="F91" s="40">
        <f>+'SR - Regional'!C13</f>
        <v>592</v>
      </c>
      <c r="G91" s="40">
        <f>+'SR - Regional'!D13</f>
        <v>597</v>
      </c>
      <c r="H91" s="40">
        <f>+'SR - Regional'!E13</f>
        <v>595</v>
      </c>
      <c r="I91" s="40">
        <f>+'SR - Regional'!F13</f>
        <v>605</v>
      </c>
      <c r="J91" s="40">
        <f>+'SR - Regional'!G13</f>
        <v>604</v>
      </c>
      <c r="K91" s="40">
        <f>+'SR - Regional'!H13</f>
        <v>609</v>
      </c>
      <c r="L91" s="40">
        <f>+'SR - Regional'!I13</f>
        <v>612</v>
      </c>
      <c r="M91" s="40">
        <f>+'SR - Regional'!J13</f>
        <v>618</v>
      </c>
      <c r="N91" s="40">
        <f>+'SR - Regional'!K13</f>
        <v>622</v>
      </c>
      <c r="O91" s="40">
        <f>+'SR - Regional'!L13</f>
        <v>634</v>
      </c>
      <c r="P91" s="40">
        <f>+'SR - Regional'!M13</f>
        <v>638</v>
      </c>
      <c r="Q91" s="40">
        <f>+'SR - Regional'!N13</f>
        <v>647</v>
      </c>
      <c r="R91" s="40">
        <f>+'SR - Regional'!P13</f>
        <v>573</v>
      </c>
    </row>
    <row r="92" spans="1:18" x14ac:dyDescent="0.25">
      <c r="A92" s="43">
        <v>2021</v>
      </c>
      <c r="B92" s="38" t="s">
        <v>129</v>
      </c>
      <c r="C92" s="36" t="s">
        <v>126</v>
      </c>
      <c r="D92" t="s">
        <v>96</v>
      </c>
      <c r="E92" s="40">
        <f>+'SR - Regional'!B14</f>
        <v>25057</v>
      </c>
      <c r="F92" s="40">
        <f>+'SR - Regional'!C14</f>
        <v>25236</v>
      </c>
      <c r="G92" s="40">
        <f>+'SR - Regional'!D14</f>
        <v>25585</v>
      </c>
      <c r="H92" s="40">
        <f>+'SR - Regional'!E14</f>
        <v>25866</v>
      </c>
      <c r="I92" s="40">
        <f>+'SR - Regional'!F14</f>
        <v>26015</v>
      </c>
      <c r="J92" s="40">
        <f>+'SR - Regional'!G14</f>
        <v>26139</v>
      </c>
      <c r="K92" s="40">
        <f>+'SR - Regional'!H14</f>
        <v>26306</v>
      </c>
      <c r="L92" s="40">
        <f>+'SR - Regional'!I14</f>
        <v>26442</v>
      </c>
      <c r="M92" s="40">
        <f>+'SR - Regional'!J14</f>
        <v>26641</v>
      </c>
      <c r="N92" s="40">
        <f>+'SR - Regional'!K14</f>
        <v>26805</v>
      </c>
      <c r="O92" s="40">
        <f>+'SR - Regional'!L14</f>
        <v>26944</v>
      </c>
      <c r="P92" s="40">
        <f>+'SR - Regional'!M14</f>
        <v>27275</v>
      </c>
      <c r="Q92" s="40">
        <f>+'SR - Regional'!N14</f>
        <v>27409</v>
      </c>
      <c r="R92" s="40">
        <f>+'SR - Regional'!P14</f>
        <v>24966</v>
      </c>
    </row>
    <row r="93" spans="1:18" x14ac:dyDescent="0.25">
      <c r="A93" s="43">
        <v>2021</v>
      </c>
      <c r="B93" s="38" t="s">
        <v>129</v>
      </c>
      <c r="C93" s="36" t="s">
        <v>126</v>
      </c>
      <c r="D93" s="36" t="s">
        <v>123</v>
      </c>
      <c r="E93" s="40">
        <f>+'SR - Regional'!B15</f>
        <v>51705</v>
      </c>
      <c r="F93" s="40">
        <f>+'SR - Regional'!C15</f>
        <v>51992</v>
      </c>
      <c r="G93" s="40">
        <f>+'SR - Regional'!D15</f>
        <v>52668</v>
      </c>
      <c r="H93" s="40">
        <f>+'SR - Regional'!E15</f>
        <v>53073</v>
      </c>
      <c r="I93" s="40">
        <f>+'SR - Regional'!F15</f>
        <v>53274</v>
      </c>
      <c r="J93" s="40">
        <f>+'SR - Regional'!G15</f>
        <v>53648</v>
      </c>
      <c r="K93" s="40">
        <f>+'SR - Regional'!H15</f>
        <v>53959</v>
      </c>
      <c r="L93" s="40">
        <f>+'SR - Regional'!I15</f>
        <v>54125</v>
      </c>
      <c r="M93" s="40">
        <f>+'SR - Regional'!J15</f>
        <v>54835</v>
      </c>
      <c r="N93" s="40">
        <f>+'SR - Regional'!K15</f>
        <v>54998</v>
      </c>
      <c r="O93" s="40">
        <f>+'SR - Regional'!L15</f>
        <v>55244</v>
      </c>
      <c r="P93" s="40">
        <f>+'SR - Regional'!M15</f>
        <v>55829</v>
      </c>
      <c r="Q93" s="40">
        <f>+'SR - Regional'!N15</f>
        <v>56083</v>
      </c>
      <c r="R93" s="40">
        <f>+'SR - Regional'!P15</f>
        <v>51380</v>
      </c>
    </row>
    <row r="94" spans="1:18" x14ac:dyDescent="0.25">
      <c r="A94" s="43">
        <v>2021</v>
      </c>
      <c r="B94" s="38" t="s">
        <v>129</v>
      </c>
      <c r="C94" s="36" t="s">
        <v>126</v>
      </c>
      <c r="D94" t="s">
        <v>98</v>
      </c>
      <c r="E94" s="40">
        <f>+'SR - Regional'!B16</f>
        <v>9430</v>
      </c>
      <c r="F94" s="40">
        <f>+'SR - Regional'!C16</f>
        <v>9410</v>
      </c>
      <c r="G94" s="40">
        <f>+'SR - Regional'!D16</f>
        <v>9511</v>
      </c>
      <c r="H94" s="40">
        <f>+'SR - Regional'!E16</f>
        <v>9625</v>
      </c>
      <c r="I94" s="40">
        <f>+'SR - Regional'!F16</f>
        <v>9652</v>
      </c>
      <c r="J94" s="40">
        <f>+'SR - Regional'!G16</f>
        <v>9689</v>
      </c>
      <c r="K94" s="40">
        <f>+'SR - Regional'!H16</f>
        <v>9729</v>
      </c>
      <c r="L94" s="40">
        <f>+'SR - Regional'!I16</f>
        <v>9777</v>
      </c>
      <c r="M94" s="40">
        <f>+'SR - Regional'!J16</f>
        <v>9851</v>
      </c>
      <c r="N94" s="40">
        <f>+'SR - Regional'!K16</f>
        <v>9886</v>
      </c>
      <c r="O94" s="40">
        <f>+'SR - Regional'!L16</f>
        <v>9896</v>
      </c>
      <c r="P94" s="40">
        <f>+'SR - Regional'!M16</f>
        <v>10012</v>
      </c>
      <c r="Q94" s="40">
        <f>+'SR - Regional'!N16</f>
        <v>10039</v>
      </c>
      <c r="R94" s="40">
        <f>+'SR - Regional'!P16</f>
        <v>9374</v>
      </c>
    </row>
    <row r="95" spans="1:18" x14ac:dyDescent="0.25">
      <c r="A95" s="43">
        <v>2021</v>
      </c>
      <c r="B95" s="38" t="s">
        <v>129</v>
      </c>
      <c r="C95" s="36" t="s">
        <v>126</v>
      </c>
      <c r="D95" t="s">
        <v>99</v>
      </c>
      <c r="E95" s="40">
        <f>+'SR - Regional'!B17</f>
        <v>7503</v>
      </c>
      <c r="F95" s="40">
        <f>+'SR - Regional'!C17</f>
        <v>7507</v>
      </c>
      <c r="G95" s="40">
        <f>+'SR - Regional'!D17</f>
        <v>7622</v>
      </c>
      <c r="H95" s="40">
        <f>+'SR - Regional'!E17</f>
        <v>7755</v>
      </c>
      <c r="I95" s="40">
        <f>+'SR - Regional'!F17</f>
        <v>7784</v>
      </c>
      <c r="J95" s="40">
        <f>+'SR - Regional'!G17</f>
        <v>7800</v>
      </c>
      <c r="K95" s="40">
        <f>+'SR - Regional'!H17</f>
        <v>7885</v>
      </c>
      <c r="L95" s="40">
        <f>+'SR - Regional'!I17</f>
        <v>7908</v>
      </c>
      <c r="M95" s="40">
        <f>+'SR - Regional'!J17</f>
        <v>7943</v>
      </c>
      <c r="N95" s="40">
        <f>+'SR - Regional'!K17</f>
        <v>8004</v>
      </c>
      <c r="O95" s="40">
        <f>+'SR - Regional'!L17</f>
        <v>8026</v>
      </c>
      <c r="P95" s="40">
        <f>+'SR - Regional'!M17</f>
        <v>8329</v>
      </c>
      <c r="Q95" s="40">
        <f>+'SR - Regional'!N17</f>
        <v>8162</v>
      </c>
      <c r="R95" s="40">
        <f>+'SR - Regional'!P17</f>
        <v>7733</v>
      </c>
    </row>
    <row r="96" spans="1:18" x14ac:dyDescent="0.25">
      <c r="A96" s="43">
        <v>2021</v>
      </c>
      <c r="B96" s="38" t="s">
        <v>129</v>
      </c>
      <c r="C96" s="36" t="s">
        <v>126</v>
      </c>
      <c r="D96" s="36" t="s">
        <v>122</v>
      </c>
      <c r="E96" s="40">
        <f>+'SR - Regional'!B19</f>
        <v>24751</v>
      </c>
      <c r="F96" s="40">
        <f>+'SR - Regional'!C19</f>
        <v>24986</v>
      </c>
      <c r="G96" s="40">
        <f>+'SR - Regional'!D19</f>
        <v>25305</v>
      </c>
      <c r="H96" s="40">
        <f>+'SR - Regional'!E19</f>
        <v>25631</v>
      </c>
      <c r="I96" s="40">
        <f>+'SR - Regional'!F19</f>
        <v>25739</v>
      </c>
      <c r="J96" s="40">
        <f>+'SR - Regional'!G19</f>
        <v>25851</v>
      </c>
      <c r="K96" s="40">
        <f>+'SR - Regional'!H19</f>
        <v>26002</v>
      </c>
      <c r="L96" s="40">
        <f>+'SR - Regional'!I19</f>
        <v>26255</v>
      </c>
      <c r="M96" s="40">
        <f>+'SR - Regional'!J19</f>
        <v>26501</v>
      </c>
      <c r="N96" s="40">
        <f>+'SR - Regional'!K19</f>
        <v>26680</v>
      </c>
      <c r="O96" s="40">
        <f>+'SR - Regional'!L19</f>
        <v>26798</v>
      </c>
      <c r="P96" s="40">
        <f>+'SR - Regional'!M19</f>
        <v>27072</v>
      </c>
      <c r="Q96" s="40">
        <f>+'SR - Regional'!N19</f>
        <v>27300</v>
      </c>
      <c r="R96" s="40">
        <f>+'SR - Regional'!P19</f>
        <v>24398</v>
      </c>
    </row>
    <row r="97" spans="1:18" x14ac:dyDescent="0.25">
      <c r="A97" s="43">
        <v>2021</v>
      </c>
      <c r="B97" s="38" t="s">
        <v>129</v>
      </c>
      <c r="C97" s="36" t="s">
        <v>126</v>
      </c>
      <c r="D97" s="36" t="s">
        <v>124</v>
      </c>
      <c r="E97" s="40">
        <f>+'SR - Regional'!B20</f>
        <v>5628</v>
      </c>
      <c r="F97" s="40">
        <f>+'SR - Regional'!C20</f>
        <v>5696</v>
      </c>
      <c r="G97" s="40">
        <f>+'SR - Regional'!D20</f>
        <v>5827</v>
      </c>
      <c r="H97" s="40">
        <f>+'SR - Regional'!E20</f>
        <v>5928</v>
      </c>
      <c r="I97" s="40">
        <f>+'SR - Regional'!F20</f>
        <v>5982</v>
      </c>
      <c r="J97" s="40">
        <f>+'SR - Regional'!G20</f>
        <v>6015</v>
      </c>
      <c r="K97" s="40">
        <f>+'SR - Regional'!H20</f>
        <v>6050</v>
      </c>
      <c r="L97" s="40">
        <f>+'SR - Regional'!I20</f>
        <v>6089</v>
      </c>
      <c r="M97" s="40">
        <f>+'SR - Regional'!J20</f>
        <v>6166</v>
      </c>
      <c r="N97" s="40">
        <f>+'SR - Regional'!K20</f>
        <v>6187</v>
      </c>
      <c r="O97" s="40">
        <f>+'SR - Regional'!L20</f>
        <v>6222</v>
      </c>
      <c r="P97" s="40">
        <f>+'SR - Regional'!M20</f>
        <v>6395</v>
      </c>
      <c r="Q97" s="40">
        <f>+'SR - Regional'!N20</f>
        <v>6293</v>
      </c>
      <c r="R97" s="40">
        <f>+'SR - Regional'!P20</f>
        <v>5725</v>
      </c>
    </row>
    <row r="98" spans="1:18" x14ac:dyDescent="0.25">
      <c r="A98" s="43">
        <v>2021</v>
      </c>
      <c r="B98" s="38" t="s">
        <v>129</v>
      </c>
      <c r="C98" s="36" t="s">
        <v>126</v>
      </c>
      <c r="D98" t="s">
        <v>103</v>
      </c>
      <c r="E98" s="40">
        <f>+'SR - Regional'!B21</f>
        <v>5724</v>
      </c>
      <c r="F98" s="40">
        <f>+'SR - Regional'!C21</f>
        <v>5829</v>
      </c>
      <c r="G98" s="40">
        <f>+'SR - Regional'!D21</f>
        <v>5895</v>
      </c>
      <c r="H98" s="40">
        <f>+'SR - Regional'!E21</f>
        <v>5976</v>
      </c>
      <c r="I98" s="40">
        <f>+'SR - Regional'!F21</f>
        <v>6013</v>
      </c>
      <c r="J98" s="40">
        <f>+'SR - Regional'!G21</f>
        <v>6063</v>
      </c>
      <c r="K98" s="40">
        <f>+'SR - Regional'!H21</f>
        <v>6105</v>
      </c>
      <c r="L98" s="40">
        <f>+'SR - Regional'!I21</f>
        <v>6161</v>
      </c>
      <c r="M98" s="40">
        <f>+'SR - Regional'!J21</f>
        <v>6220</v>
      </c>
      <c r="N98" s="40">
        <f>+'SR - Regional'!K21</f>
        <v>6258</v>
      </c>
      <c r="O98" s="40">
        <f>+'SR - Regional'!L21</f>
        <v>6306</v>
      </c>
      <c r="P98" s="40">
        <f>+'SR - Regional'!M21</f>
        <v>6465</v>
      </c>
      <c r="Q98" s="40">
        <f>+'SR - Regional'!N21</f>
        <v>6429</v>
      </c>
      <c r="R98" s="40">
        <f>+'SR - Regional'!P21</f>
        <v>5878</v>
      </c>
    </row>
    <row r="99" spans="1:18" x14ac:dyDescent="0.25">
      <c r="A99" s="43">
        <v>2021</v>
      </c>
      <c r="B99" s="38" t="s">
        <v>129</v>
      </c>
      <c r="C99" s="36" t="s">
        <v>126</v>
      </c>
      <c r="D99" s="36" t="s">
        <v>125</v>
      </c>
      <c r="E99" s="40">
        <f>+'SR - Regional'!B18+'SR - Regional'!B22</f>
        <v>2611</v>
      </c>
      <c r="F99" s="40">
        <f>+'SR - Regional'!C18+'SR - Regional'!C22</f>
        <v>2622</v>
      </c>
      <c r="G99" s="40">
        <f>+'SR - Regional'!D18+'SR - Regional'!D22</f>
        <v>2649</v>
      </c>
      <c r="H99" s="40">
        <f>+'SR - Regional'!E18+'SR - Regional'!E22</f>
        <v>2675</v>
      </c>
      <c r="I99" s="40">
        <f>+'SR - Regional'!F18+'SR - Regional'!F22</f>
        <v>2696</v>
      </c>
      <c r="J99" s="40">
        <f>+'SR - Regional'!G18+'SR - Regional'!G22</f>
        <v>2681</v>
      </c>
      <c r="K99" s="40">
        <f>+'SR - Regional'!H18+'SR - Regional'!H22</f>
        <v>2699</v>
      </c>
      <c r="L99" s="40">
        <f>+'SR - Regional'!I18+'SR - Regional'!I22</f>
        <v>2717</v>
      </c>
      <c r="M99" s="40">
        <f>+'SR - Regional'!J18+'SR - Regional'!J22</f>
        <v>2763</v>
      </c>
      <c r="N99" s="40">
        <f>+'SR - Regional'!K18+'SR - Regional'!K22</f>
        <v>2785</v>
      </c>
      <c r="O99" s="40">
        <f>+'SR - Regional'!L18+'SR - Regional'!L22</f>
        <v>2783</v>
      </c>
      <c r="P99" s="40">
        <f>+'SR - Regional'!M18+'SR - Regional'!M22</f>
        <v>2812</v>
      </c>
      <c r="Q99" s="40">
        <f>+'SR - Regional'!N18+'SR - Regional'!N22</f>
        <v>2866</v>
      </c>
      <c r="R99" s="40">
        <f>+'SR - Regional'!P18+'SR - Regional'!P22</f>
        <v>2598</v>
      </c>
    </row>
    <row r="100" spans="1:18" x14ac:dyDescent="0.25">
      <c r="A100" s="43">
        <v>2021</v>
      </c>
      <c r="B100" s="41" t="s">
        <v>129</v>
      </c>
      <c r="C100" s="36" t="s">
        <v>126</v>
      </c>
      <c r="D100" s="48" t="s">
        <v>123</v>
      </c>
      <c r="E100" s="40">
        <f>+'SR - Regional'!B23</f>
        <v>3</v>
      </c>
      <c r="F100" s="40">
        <f>+'SR - Regional'!C23</f>
        <v>3</v>
      </c>
      <c r="G100" s="40">
        <f>+'SR - Regional'!D23</f>
        <v>3</v>
      </c>
      <c r="H100" s="40">
        <f>+'SR - Regional'!E23</f>
        <v>3</v>
      </c>
      <c r="I100" s="40">
        <f>+'SR - Regional'!F23</f>
        <v>3</v>
      </c>
      <c r="J100" s="40">
        <f>+'SR - Regional'!G23</f>
        <v>3</v>
      </c>
      <c r="K100" s="40">
        <f>+'SR - Regional'!H23</f>
        <v>3</v>
      </c>
      <c r="L100" s="40">
        <f>+'SR - Regional'!I23</f>
        <v>3</v>
      </c>
      <c r="M100" s="40">
        <f>+'SR - Regional'!J23</f>
        <v>3</v>
      </c>
      <c r="N100" s="40">
        <f>+'SR - Regional'!K23</f>
        <v>3</v>
      </c>
      <c r="O100" s="40">
        <f>+'SR - Regional'!L23</f>
        <v>3</v>
      </c>
      <c r="P100" s="40">
        <f>+'SR - Regional'!M23</f>
        <v>3</v>
      </c>
      <c r="Q100" s="40">
        <f>+'SR - Regional'!N23</f>
        <v>3</v>
      </c>
      <c r="R100" s="40">
        <f>+'SR - Regional'!P23</f>
        <v>3</v>
      </c>
    </row>
    <row r="101" spans="1:18" x14ac:dyDescent="0.25">
      <c r="A101" s="35"/>
    </row>
    <row r="102" spans="1:18" x14ac:dyDescent="0.25">
      <c r="A102" s="35"/>
    </row>
    <row r="103" spans="1:18" x14ac:dyDescent="0.25">
      <c r="A103" s="35"/>
    </row>
    <row r="104" spans="1:18" x14ac:dyDescent="0.25">
      <c r="A104" s="35"/>
    </row>
    <row r="105" spans="1:18" x14ac:dyDescent="0.25">
      <c r="A105" s="35"/>
    </row>
    <row r="106" spans="1:18" x14ac:dyDescent="0.25">
      <c r="A106" s="35"/>
    </row>
    <row r="107" spans="1:18" x14ac:dyDescent="0.25">
      <c r="A107" s="35"/>
    </row>
    <row r="108" spans="1:18" x14ac:dyDescent="0.25">
      <c r="A108" s="35"/>
    </row>
    <row r="109" spans="1:18" x14ac:dyDescent="0.25">
      <c r="A109" s="35"/>
    </row>
    <row r="110" spans="1:18" x14ac:dyDescent="0.25">
      <c r="A110" s="35"/>
    </row>
    <row r="111" spans="1:18" x14ac:dyDescent="0.25">
      <c r="A111" s="35"/>
    </row>
    <row r="112" spans="1:18" x14ac:dyDescent="0.25">
      <c r="A112" s="35"/>
    </row>
    <row r="113" spans="1:1" x14ac:dyDescent="0.25">
      <c r="A113" s="35"/>
    </row>
    <row r="114" spans="1:1" x14ac:dyDescent="0.25">
      <c r="A114" s="35"/>
    </row>
    <row r="115" spans="1:1" x14ac:dyDescent="0.25">
      <c r="A115" s="35"/>
    </row>
    <row r="116" spans="1:1" x14ac:dyDescent="0.25">
      <c r="A116" s="35"/>
    </row>
    <row r="117" spans="1:1" x14ac:dyDescent="0.25">
      <c r="A117" s="35"/>
    </row>
    <row r="118" spans="1:1" x14ac:dyDescent="0.25">
      <c r="A118" s="35"/>
    </row>
    <row r="119" spans="1:1" x14ac:dyDescent="0.25">
      <c r="A119" s="35"/>
    </row>
    <row r="120" spans="1:1" x14ac:dyDescent="0.25">
      <c r="A120" s="35"/>
    </row>
    <row r="121" spans="1:1" x14ac:dyDescent="0.25">
      <c r="A121" s="35"/>
    </row>
    <row r="122" spans="1:1" x14ac:dyDescent="0.25">
      <c r="A122" s="35"/>
    </row>
    <row r="123" spans="1:1" x14ac:dyDescent="0.25">
      <c r="A123" s="35"/>
    </row>
    <row r="124" spans="1:1" x14ac:dyDescent="0.25">
      <c r="A124" s="35"/>
    </row>
    <row r="125" spans="1:1" x14ac:dyDescent="0.25">
      <c r="A125" s="35"/>
    </row>
    <row r="126" spans="1:1" x14ac:dyDescent="0.25">
      <c r="A126" s="35"/>
    </row>
    <row r="127" spans="1:1" x14ac:dyDescent="0.25">
      <c r="A127" s="35"/>
    </row>
    <row r="128" spans="1:1" x14ac:dyDescent="0.25">
      <c r="A128" s="35"/>
    </row>
    <row r="129" spans="1:1" x14ac:dyDescent="0.25">
      <c r="A129" s="35"/>
    </row>
    <row r="130" spans="1:1" x14ac:dyDescent="0.25">
      <c r="A130" s="35"/>
    </row>
    <row r="131" spans="1:1" x14ac:dyDescent="0.25">
      <c r="A131" s="35"/>
    </row>
    <row r="132" spans="1:1" x14ac:dyDescent="0.25">
      <c r="A132" s="35"/>
    </row>
    <row r="133" spans="1:1" x14ac:dyDescent="0.25">
      <c r="A133" s="35"/>
    </row>
    <row r="134" spans="1:1" x14ac:dyDescent="0.25">
      <c r="A134" s="35"/>
    </row>
    <row r="135" spans="1:1" x14ac:dyDescent="0.25">
      <c r="A135" s="35"/>
    </row>
    <row r="136" spans="1:1" x14ac:dyDescent="0.25">
      <c r="A136" s="35"/>
    </row>
    <row r="137" spans="1:1" x14ac:dyDescent="0.25">
      <c r="A137" s="35"/>
    </row>
    <row r="138" spans="1:1" x14ac:dyDescent="0.25">
      <c r="A138" s="35"/>
    </row>
    <row r="139" spans="1:1" x14ac:dyDescent="0.25">
      <c r="A139" s="35"/>
    </row>
    <row r="140" spans="1:1" x14ac:dyDescent="0.25">
      <c r="A140" s="35"/>
    </row>
    <row r="141" spans="1:1" x14ac:dyDescent="0.25">
      <c r="A141" s="35"/>
    </row>
    <row r="142" spans="1:1" x14ac:dyDescent="0.25">
      <c r="A142" s="35"/>
    </row>
    <row r="143" spans="1:1" x14ac:dyDescent="0.25">
      <c r="A143" s="35"/>
    </row>
    <row r="144" spans="1:1" x14ac:dyDescent="0.25">
      <c r="A144" s="35"/>
    </row>
    <row r="145" spans="1:1" x14ac:dyDescent="0.25">
      <c r="A145" s="35"/>
    </row>
    <row r="146" spans="1:1" x14ac:dyDescent="0.25">
      <c r="A146" s="35"/>
    </row>
    <row r="147" spans="1:1" x14ac:dyDescent="0.25">
      <c r="A147" s="35"/>
    </row>
    <row r="148" spans="1:1" x14ac:dyDescent="0.25">
      <c r="A148" s="35"/>
    </row>
    <row r="149" spans="1:1" x14ac:dyDescent="0.25">
      <c r="A149" s="35"/>
    </row>
    <row r="150" spans="1:1" x14ac:dyDescent="0.25">
      <c r="A150" s="35"/>
    </row>
    <row r="151" spans="1:1" x14ac:dyDescent="0.25">
      <c r="A151" s="35"/>
    </row>
    <row r="152" spans="1:1" x14ac:dyDescent="0.25">
      <c r="A152" s="35"/>
    </row>
    <row r="153" spans="1:1" x14ac:dyDescent="0.25">
      <c r="A153" s="35"/>
    </row>
    <row r="154" spans="1:1" x14ac:dyDescent="0.25">
      <c r="A154" s="35"/>
    </row>
    <row r="155" spans="1:1" x14ac:dyDescent="0.25">
      <c r="A155" s="35"/>
    </row>
    <row r="156" spans="1:1" x14ac:dyDescent="0.25">
      <c r="A156" s="35"/>
    </row>
    <row r="157" spans="1:1" x14ac:dyDescent="0.25">
      <c r="A157" s="35"/>
    </row>
    <row r="158" spans="1:1" x14ac:dyDescent="0.25">
      <c r="A158" s="35"/>
    </row>
    <row r="159" spans="1:1" x14ac:dyDescent="0.25">
      <c r="A159" s="35"/>
    </row>
    <row r="160" spans="1:1" x14ac:dyDescent="0.25">
      <c r="A160" s="35"/>
    </row>
    <row r="161" spans="1:1" x14ac:dyDescent="0.25">
      <c r="A161" s="35"/>
    </row>
    <row r="162" spans="1:1" x14ac:dyDescent="0.25">
      <c r="A162" s="35"/>
    </row>
    <row r="163" spans="1:1" x14ac:dyDescent="0.25">
      <c r="A163" s="35"/>
    </row>
    <row r="164" spans="1:1" x14ac:dyDescent="0.25">
      <c r="A164" s="35"/>
    </row>
    <row r="165" spans="1:1" x14ac:dyDescent="0.25">
      <c r="A165" s="35"/>
    </row>
    <row r="166" spans="1:1" x14ac:dyDescent="0.25">
      <c r="A166" s="35"/>
    </row>
    <row r="167" spans="1:1" x14ac:dyDescent="0.25">
      <c r="A167" s="35"/>
    </row>
    <row r="168" spans="1:1" x14ac:dyDescent="0.25">
      <c r="A168" s="35"/>
    </row>
    <row r="169" spans="1:1" x14ac:dyDescent="0.25">
      <c r="A169" s="35"/>
    </row>
    <row r="170" spans="1:1" x14ac:dyDescent="0.25">
      <c r="A170" s="35"/>
    </row>
    <row r="171" spans="1:1" x14ac:dyDescent="0.25">
      <c r="A171" s="35"/>
    </row>
    <row r="172" spans="1:1" x14ac:dyDescent="0.25">
      <c r="A172" s="35"/>
    </row>
    <row r="173" spans="1:1" x14ac:dyDescent="0.25">
      <c r="A173" s="35"/>
    </row>
    <row r="174" spans="1:1" x14ac:dyDescent="0.25">
      <c r="A174" s="35"/>
    </row>
    <row r="175" spans="1:1" x14ac:dyDescent="0.25">
      <c r="A175" s="35"/>
    </row>
    <row r="176" spans="1:1" x14ac:dyDescent="0.25">
      <c r="A176" s="35"/>
    </row>
    <row r="177" spans="1:1" x14ac:dyDescent="0.25">
      <c r="A177" s="35"/>
    </row>
    <row r="178" spans="1:1" x14ac:dyDescent="0.25">
      <c r="A178" s="35"/>
    </row>
    <row r="179" spans="1:1" x14ac:dyDescent="0.25">
      <c r="A179" s="35"/>
    </row>
    <row r="180" spans="1:1" x14ac:dyDescent="0.25">
      <c r="A180" s="35"/>
    </row>
    <row r="181" spans="1:1" x14ac:dyDescent="0.25">
      <c r="A181" s="35"/>
    </row>
    <row r="182" spans="1:1" x14ac:dyDescent="0.25">
      <c r="A182" s="35"/>
    </row>
    <row r="183" spans="1:1" x14ac:dyDescent="0.25">
      <c r="A183" s="35"/>
    </row>
    <row r="184" spans="1:1" x14ac:dyDescent="0.25">
      <c r="A184" s="35"/>
    </row>
    <row r="185" spans="1:1" x14ac:dyDescent="0.25">
      <c r="A185" s="35"/>
    </row>
    <row r="186" spans="1:1" x14ac:dyDescent="0.25">
      <c r="A186" s="35"/>
    </row>
    <row r="187" spans="1:1" x14ac:dyDescent="0.25">
      <c r="A187" s="35"/>
    </row>
    <row r="188" spans="1:1" x14ac:dyDescent="0.25">
      <c r="A188" s="35"/>
    </row>
    <row r="189" spans="1:1" x14ac:dyDescent="0.25">
      <c r="A189" s="35"/>
    </row>
    <row r="190" spans="1:1" x14ac:dyDescent="0.25">
      <c r="A190" s="35"/>
    </row>
    <row r="191" spans="1:1" x14ac:dyDescent="0.25">
      <c r="A191" s="35"/>
    </row>
    <row r="192" spans="1:1" x14ac:dyDescent="0.25">
      <c r="A192" s="35"/>
    </row>
    <row r="193" spans="1:1" x14ac:dyDescent="0.25">
      <c r="A193" s="35"/>
    </row>
    <row r="194" spans="1:1" x14ac:dyDescent="0.25">
      <c r="A194" s="35"/>
    </row>
    <row r="195" spans="1:1" x14ac:dyDescent="0.25">
      <c r="A195" s="35"/>
    </row>
    <row r="196" spans="1:1" x14ac:dyDescent="0.25">
      <c r="A196" s="35"/>
    </row>
    <row r="197" spans="1:1" x14ac:dyDescent="0.25">
      <c r="A197" s="35"/>
    </row>
    <row r="198" spans="1:1" x14ac:dyDescent="0.25">
      <c r="A198" s="35"/>
    </row>
    <row r="199" spans="1:1" x14ac:dyDescent="0.25">
      <c r="A199" s="35"/>
    </row>
    <row r="200" spans="1:1" x14ac:dyDescent="0.25">
      <c r="A200" s="35"/>
    </row>
    <row r="201" spans="1:1" x14ac:dyDescent="0.25">
      <c r="A201" s="35"/>
    </row>
    <row r="202" spans="1:1" x14ac:dyDescent="0.25">
      <c r="A202" s="35"/>
    </row>
    <row r="203" spans="1:1" x14ac:dyDescent="0.25">
      <c r="A203" s="35"/>
    </row>
    <row r="204" spans="1:1" x14ac:dyDescent="0.25">
      <c r="A204" s="35"/>
    </row>
    <row r="205" spans="1:1" x14ac:dyDescent="0.25">
      <c r="A205" s="35"/>
    </row>
    <row r="206" spans="1:1" x14ac:dyDescent="0.25">
      <c r="A206" s="35"/>
    </row>
    <row r="207" spans="1:1" x14ac:dyDescent="0.25">
      <c r="A207" s="35"/>
    </row>
    <row r="208" spans="1:1" x14ac:dyDescent="0.25">
      <c r="A208" s="35"/>
    </row>
    <row r="209" spans="1:1" x14ac:dyDescent="0.25">
      <c r="A209" s="35"/>
    </row>
    <row r="210" spans="1:1" x14ac:dyDescent="0.25">
      <c r="A210" s="35"/>
    </row>
    <row r="211" spans="1:1" x14ac:dyDescent="0.25">
      <c r="A211" s="35"/>
    </row>
    <row r="212" spans="1:1" x14ac:dyDescent="0.25">
      <c r="A212" s="35"/>
    </row>
    <row r="213" spans="1:1" x14ac:dyDescent="0.25">
      <c r="A213" s="35"/>
    </row>
    <row r="214" spans="1:1" x14ac:dyDescent="0.25">
      <c r="A214" s="35"/>
    </row>
    <row r="215" spans="1:1" x14ac:dyDescent="0.25">
      <c r="A215" s="35"/>
    </row>
    <row r="216" spans="1:1" x14ac:dyDescent="0.25">
      <c r="A216" s="35"/>
    </row>
    <row r="217" spans="1:1" x14ac:dyDescent="0.25">
      <c r="A217" s="35"/>
    </row>
    <row r="218" spans="1:1" x14ac:dyDescent="0.25">
      <c r="A218" s="35"/>
    </row>
    <row r="219" spans="1:1" x14ac:dyDescent="0.25">
      <c r="A219" s="35"/>
    </row>
    <row r="220" spans="1:1" x14ac:dyDescent="0.25">
      <c r="A220" s="35"/>
    </row>
    <row r="221" spans="1:1" x14ac:dyDescent="0.25">
      <c r="A221" s="35"/>
    </row>
    <row r="222" spans="1:1" x14ac:dyDescent="0.25">
      <c r="A222" s="35"/>
    </row>
    <row r="223" spans="1:1" x14ac:dyDescent="0.25">
      <c r="A223" s="35"/>
    </row>
    <row r="224" spans="1:1" x14ac:dyDescent="0.25">
      <c r="A224" s="35"/>
    </row>
    <row r="225" spans="1:1" x14ac:dyDescent="0.25">
      <c r="A225" s="35"/>
    </row>
    <row r="226" spans="1:1" x14ac:dyDescent="0.25">
      <c r="A226" s="35"/>
    </row>
    <row r="227" spans="1:1" x14ac:dyDescent="0.25">
      <c r="A227" s="35"/>
    </row>
    <row r="228" spans="1:1" x14ac:dyDescent="0.25">
      <c r="A228" s="35"/>
    </row>
    <row r="229" spans="1:1" x14ac:dyDescent="0.25">
      <c r="A229" s="35"/>
    </row>
    <row r="230" spans="1:1" x14ac:dyDescent="0.25">
      <c r="A230" s="35"/>
    </row>
    <row r="231" spans="1:1" x14ac:dyDescent="0.25">
      <c r="A231" s="35"/>
    </row>
    <row r="232" spans="1:1" x14ac:dyDescent="0.25">
      <c r="A232" s="35"/>
    </row>
    <row r="233" spans="1:1" x14ac:dyDescent="0.25">
      <c r="A233" s="35"/>
    </row>
    <row r="234" spans="1:1" x14ac:dyDescent="0.25">
      <c r="A234" s="35"/>
    </row>
    <row r="235" spans="1:1" x14ac:dyDescent="0.25">
      <c r="A235" s="35"/>
    </row>
    <row r="236" spans="1:1" x14ac:dyDescent="0.25">
      <c r="A236" s="35"/>
    </row>
    <row r="237" spans="1:1" x14ac:dyDescent="0.25">
      <c r="A237" s="35"/>
    </row>
    <row r="238" spans="1:1" x14ac:dyDescent="0.25">
      <c r="A238" s="35"/>
    </row>
    <row r="239" spans="1:1" x14ac:dyDescent="0.25">
      <c r="A239" s="35"/>
    </row>
    <row r="240" spans="1:1" x14ac:dyDescent="0.25">
      <c r="A240" s="35"/>
    </row>
    <row r="241" spans="1:1" x14ac:dyDescent="0.25">
      <c r="A241" s="35"/>
    </row>
    <row r="242" spans="1:1" x14ac:dyDescent="0.25">
      <c r="A242" s="35"/>
    </row>
    <row r="243" spans="1:1" x14ac:dyDescent="0.25">
      <c r="A243" s="35"/>
    </row>
    <row r="244" spans="1:1" x14ac:dyDescent="0.25">
      <c r="A244" s="35"/>
    </row>
    <row r="245" spans="1:1" x14ac:dyDescent="0.25">
      <c r="A245" s="35"/>
    </row>
    <row r="246" spans="1:1" x14ac:dyDescent="0.25">
      <c r="A246" s="35"/>
    </row>
    <row r="247" spans="1:1" x14ac:dyDescent="0.25">
      <c r="A247" s="35"/>
    </row>
    <row r="248" spans="1:1" x14ac:dyDescent="0.25">
      <c r="A248" s="35"/>
    </row>
    <row r="249" spans="1:1" x14ac:dyDescent="0.25">
      <c r="A249" s="35"/>
    </row>
    <row r="250" spans="1:1" x14ac:dyDescent="0.25">
      <c r="A250" s="35"/>
    </row>
    <row r="251" spans="1:1" x14ac:dyDescent="0.25">
      <c r="A251" s="35"/>
    </row>
    <row r="252" spans="1:1" x14ac:dyDescent="0.25">
      <c r="A252" s="35"/>
    </row>
    <row r="253" spans="1:1" x14ac:dyDescent="0.25">
      <c r="A253" s="35"/>
    </row>
    <row r="254" spans="1:1" x14ac:dyDescent="0.25">
      <c r="A254" s="35"/>
    </row>
    <row r="255" spans="1:1" x14ac:dyDescent="0.25">
      <c r="A255" s="35"/>
    </row>
    <row r="256" spans="1:1" x14ac:dyDescent="0.25">
      <c r="A256" s="35"/>
    </row>
    <row r="257" spans="1:1" x14ac:dyDescent="0.25">
      <c r="A257" s="35"/>
    </row>
    <row r="258" spans="1:1" x14ac:dyDescent="0.25">
      <c r="A258" s="35"/>
    </row>
    <row r="259" spans="1:1" x14ac:dyDescent="0.25">
      <c r="A259" s="35"/>
    </row>
    <row r="260" spans="1:1" x14ac:dyDescent="0.25">
      <c r="A260" s="35"/>
    </row>
    <row r="261" spans="1:1" x14ac:dyDescent="0.25">
      <c r="A261" s="35"/>
    </row>
    <row r="262" spans="1:1" x14ac:dyDescent="0.25">
      <c r="A262" s="35"/>
    </row>
    <row r="263" spans="1:1" x14ac:dyDescent="0.25">
      <c r="A263" s="35"/>
    </row>
    <row r="264" spans="1:1" x14ac:dyDescent="0.25">
      <c r="A264" s="35"/>
    </row>
    <row r="265" spans="1:1" x14ac:dyDescent="0.25">
      <c r="A265" s="35"/>
    </row>
    <row r="266" spans="1:1" x14ac:dyDescent="0.25">
      <c r="A266" s="35"/>
    </row>
    <row r="267" spans="1:1" x14ac:dyDescent="0.25">
      <c r="A267" s="35"/>
    </row>
    <row r="268" spans="1:1" x14ac:dyDescent="0.25">
      <c r="A268" s="35"/>
    </row>
    <row r="269" spans="1:1" x14ac:dyDescent="0.25">
      <c r="A269" s="35"/>
    </row>
    <row r="270" spans="1:1" x14ac:dyDescent="0.25">
      <c r="A270" s="35"/>
    </row>
    <row r="271" spans="1:1" x14ac:dyDescent="0.25">
      <c r="A271" s="35"/>
    </row>
    <row r="272" spans="1:1" x14ac:dyDescent="0.25">
      <c r="A272" s="35"/>
    </row>
    <row r="273" spans="1:1" x14ac:dyDescent="0.25">
      <c r="A273" s="35"/>
    </row>
    <row r="274" spans="1:1" x14ac:dyDescent="0.25">
      <c r="A274" s="35"/>
    </row>
    <row r="275" spans="1:1" x14ac:dyDescent="0.25">
      <c r="A275" s="35"/>
    </row>
    <row r="276" spans="1:1" x14ac:dyDescent="0.25">
      <c r="A276" s="35"/>
    </row>
    <row r="277" spans="1:1" x14ac:dyDescent="0.25">
      <c r="A277" s="35"/>
    </row>
    <row r="278" spans="1:1" x14ac:dyDescent="0.25">
      <c r="A278" s="35"/>
    </row>
    <row r="279" spans="1:1" x14ac:dyDescent="0.25">
      <c r="A279" s="35"/>
    </row>
    <row r="280" spans="1:1" x14ac:dyDescent="0.25">
      <c r="A280" s="35"/>
    </row>
    <row r="281" spans="1:1" x14ac:dyDescent="0.25">
      <c r="A281" s="35"/>
    </row>
    <row r="282" spans="1:1" x14ac:dyDescent="0.25">
      <c r="A282" s="35"/>
    </row>
    <row r="283" spans="1:1" x14ac:dyDescent="0.25">
      <c r="A283" s="35"/>
    </row>
    <row r="284" spans="1:1" x14ac:dyDescent="0.25">
      <c r="A284" s="35"/>
    </row>
    <row r="285" spans="1:1" x14ac:dyDescent="0.25">
      <c r="A285" s="35"/>
    </row>
    <row r="286" spans="1:1" x14ac:dyDescent="0.25">
      <c r="A286" s="35"/>
    </row>
    <row r="287" spans="1:1" x14ac:dyDescent="0.25">
      <c r="A287" s="35"/>
    </row>
    <row r="288" spans="1:1" x14ac:dyDescent="0.25">
      <c r="A288" s="35"/>
    </row>
    <row r="289" spans="1:1" x14ac:dyDescent="0.25">
      <c r="A289" s="35"/>
    </row>
    <row r="290" spans="1:1" x14ac:dyDescent="0.25">
      <c r="A290" s="35"/>
    </row>
    <row r="291" spans="1:1" x14ac:dyDescent="0.25">
      <c r="A291" s="35"/>
    </row>
    <row r="292" spans="1:1" x14ac:dyDescent="0.25">
      <c r="A292" s="35"/>
    </row>
    <row r="293" spans="1:1" x14ac:dyDescent="0.25">
      <c r="A293" s="35"/>
    </row>
    <row r="294" spans="1:1" x14ac:dyDescent="0.25">
      <c r="A294" s="35"/>
    </row>
    <row r="295" spans="1:1" x14ac:dyDescent="0.25">
      <c r="A295" s="35"/>
    </row>
    <row r="296" spans="1:1" x14ac:dyDescent="0.25">
      <c r="A296" s="35"/>
    </row>
    <row r="297" spans="1:1" x14ac:dyDescent="0.25">
      <c r="A297" s="35"/>
    </row>
    <row r="298" spans="1:1" x14ac:dyDescent="0.25">
      <c r="A298" s="35"/>
    </row>
    <row r="299" spans="1:1" x14ac:dyDescent="0.25">
      <c r="A299" s="35"/>
    </row>
    <row r="300" spans="1:1" x14ac:dyDescent="0.25">
      <c r="A300" s="35"/>
    </row>
    <row r="301" spans="1:1" x14ac:dyDescent="0.25">
      <c r="A301" s="35"/>
    </row>
    <row r="302" spans="1:1" x14ac:dyDescent="0.25">
      <c r="A302" s="35"/>
    </row>
    <row r="303" spans="1:1" x14ac:dyDescent="0.25">
      <c r="A303" s="35"/>
    </row>
    <row r="304" spans="1:1" x14ac:dyDescent="0.25">
      <c r="A304" s="35"/>
    </row>
    <row r="305" spans="1:1" x14ac:dyDescent="0.25">
      <c r="A305" s="35"/>
    </row>
    <row r="306" spans="1:1" x14ac:dyDescent="0.25">
      <c r="A306" s="35"/>
    </row>
    <row r="307" spans="1:1" x14ac:dyDescent="0.25">
      <c r="A307" s="35"/>
    </row>
    <row r="308" spans="1:1" x14ac:dyDescent="0.25">
      <c r="A308" s="35"/>
    </row>
    <row r="309" spans="1:1" x14ac:dyDescent="0.25">
      <c r="A309" s="35"/>
    </row>
    <row r="310" spans="1:1" x14ac:dyDescent="0.25">
      <c r="A310" s="35"/>
    </row>
    <row r="311" spans="1:1" x14ac:dyDescent="0.25">
      <c r="A311" s="35"/>
    </row>
    <row r="312" spans="1:1" x14ac:dyDescent="0.25">
      <c r="A312" s="35"/>
    </row>
    <row r="313" spans="1:1" x14ac:dyDescent="0.25">
      <c r="A313" s="35"/>
    </row>
    <row r="314" spans="1:1" x14ac:dyDescent="0.25">
      <c r="A314" s="35"/>
    </row>
    <row r="315" spans="1:1" x14ac:dyDescent="0.25">
      <c r="A315" s="35"/>
    </row>
    <row r="316" spans="1:1" x14ac:dyDescent="0.25">
      <c r="A316" s="35"/>
    </row>
    <row r="317" spans="1:1" x14ac:dyDescent="0.25">
      <c r="A317" s="35"/>
    </row>
    <row r="318" spans="1:1" x14ac:dyDescent="0.25">
      <c r="A318" s="35"/>
    </row>
    <row r="319" spans="1:1" x14ac:dyDescent="0.25">
      <c r="A319" s="35"/>
    </row>
    <row r="320" spans="1:1" x14ac:dyDescent="0.25">
      <c r="A320" s="35"/>
    </row>
    <row r="321" spans="1:1" x14ac:dyDescent="0.25">
      <c r="A321" s="35"/>
    </row>
    <row r="322" spans="1:1" x14ac:dyDescent="0.25">
      <c r="A322" s="35"/>
    </row>
    <row r="323" spans="1:1" x14ac:dyDescent="0.25">
      <c r="A323" s="35"/>
    </row>
    <row r="324" spans="1:1" x14ac:dyDescent="0.25">
      <c r="A324" s="35"/>
    </row>
    <row r="325" spans="1:1" x14ac:dyDescent="0.25">
      <c r="A325" s="35"/>
    </row>
    <row r="326" spans="1:1" x14ac:dyDescent="0.25">
      <c r="A326" s="35"/>
    </row>
    <row r="327" spans="1:1" x14ac:dyDescent="0.25">
      <c r="A327" s="35"/>
    </row>
    <row r="328" spans="1:1" x14ac:dyDescent="0.25">
      <c r="A328" s="35"/>
    </row>
    <row r="329" spans="1:1" x14ac:dyDescent="0.25">
      <c r="A329" s="35"/>
    </row>
    <row r="330" spans="1:1" x14ac:dyDescent="0.25">
      <c r="A330" s="35"/>
    </row>
    <row r="331" spans="1:1" x14ac:dyDescent="0.25">
      <c r="A331" s="35"/>
    </row>
    <row r="332" spans="1:1" x14ac:dyDescent="0.25">
      <c r="A332" s="35"/>
    </row>
    <row r="333" spans="1:1" x14ac:dyDescent="0.25">
      <c r="A333" s="35"/>
    </row>
    <row r="334" spans="1:1" x14ac:dyDescent="0.25">
      <c r="A334" s="35"/>
    </row>
    <row r="335" spans="1:1" x14ac:dyDescent="0.25">
      <c r="A335" s="35"/>
    </row>
    <row r="336" spans="1:1" x14ac:dyDescent="0.25">
      <c r="A336" s="35"/>
    </row>
    <row r="337" spans="1:1" x14ac:dyDescent="0.25">
      <c r="A337" s="35"/>
    </row>
    <row r="338" spans="1:1" x14ac:dyDescent="0.25">
      <c r="A338" s="35"/>
    </row>
    <row r="339" spans="1:1" x14ac:dyDescent="0.25">
      <c r="A339" s="35"/>
    </row>
    <row r="340" spans="1:1" x14ac:dyDescent="0.25">
      <c r="A340" s="35"/>
    </row>
    <row r="341" spans="1:1" x14ac:dyDescent="0.25">
      <c r="A341" s="35"/>
    </row>
    <row r="342" spans="1:1" x14ac:dyDescent="0.25">
      <c r="A342" s="35"/>
    </row>
    <row r="343" spans="1:1" x14ac:dyDescent="0.25">
      <c r="A343" s="35"/>
    </row>
    <row r="344" spans="1:1" x14ac:dyDescent="0.25">
      <c r="A344" s="35"/>
    </row>
    <row r="345" spans="1:1" x14ac:dyDescent="0.25">
      <c r="A345" s="35"/>
    </row>
    <row r="346" spans="1:1" x14ac:dyDescent="0.25">
      <c r="A346" s="35"/>
    </row>
    <row r="347" spans="1:1" x14ac:dyDescent="0.25">
      <c r="A347" s="35"/>
    </row>
    <row r="348" spans="1:1" x14ac:dyDescent="0.25">
      <c r="A348" s="35"/>
    </row>
    <row r="349" spans="1:1" x14ac:dyDescent="0.25">
      <c r="A349" s="35"/>
    </row>
    <row r="350" spans="1:1" x14ac:dyDescent="0.25">
      <c r="A350" s="35"/>
    </row>
    <row r="351" spans="1:1" x14ac:dyDescent="0.25">
      <c r="A351" s="35"/>
    </row>
    <row r="352" spans="1:1" x14ac:dyDescent="0.25">
      <c r="A352" s="35"/>
    </row>
    <row r="353" spans="1:1" x14ac:dyDescent="0.25">
      <c r="A353" s="35"/>
    </row>
    <row r="354" spans="1:1" x14ac:dyDescent="0.25">
      <c r="A354" s="35"/>
    </row>
    <row r="355" spans="1:1" x14ac:dyDescent="0.25">
      <c r="A355" s="35"/>
    </row>
    <row r="356" spans="1:1" x14ac:dyDescent="0.25">
      <c r="A356" s="35"/>
    </row>
    <row r="357" spans="1:1" x14ac:dyDescent="0.25">
      <c r="A357" s="35"/>
    </row>
    <row r="358" spans="1:1" x14ac:dyDescent="0.25">
      <c r="A358" s="35"/>
    </row>
    <row r="359" spans="1:1" x14ac:dyDescent="0.25">
      <c r="A359" s="35"/>
    </row>
    <row r="360" spans="1:1" x14ac:dyDescent="0.25">
      <c r="A360" s="35"/>
    </row>
    <row r="361" spans="1:1" x14ac:dyDescent="0.25">
      <c r="A361" s="35"/>
    </row>
    <row r="362" spans="1:1" x14ac:dyDescent="0.25">
      <c r="A362" s="35"/>
    </row>
    <row r="363" spans="1:1" x14ac:dyDescent="0.25">
      <c r="A363" s="35"/>
    </row>
    <row r="364" spans="1:1" x14ac:dyDescent="0.25">
      <c r="A364" s="35"/>
    </row>
    <row r="365" spans="1:1" x14ac:dyDescent="0.25">
      <c r="A365" s="35"/>
    </row>
    <row r="366" spans="1:1" x14ac:dyDescent="0.25">
      <c r="A366" s="35"/>
    </row>
    <row r="367" spans="1:1" x14ac:dyDescent="0.25">
      <c r="A367" s="35"/>
    </row>
    <row r="368" spans="1:1" x14ac:dyDescent="0.25">
      <c r="A368" s="35"/>
    </row>
    <row r="369" spans="1:1" x14ac:dyDescent="0.25">
      <c r="A369" s="35"/>
    </row>
    <row r="370" spans="1:1" x14ac:dyDescent="0.25">
      <c r="A370" s="35"/>
    </row>
    <row r="371" spans="1:1" x14ac:dyDescent="0.25">
      <c r="A371" s="35"/>
    </row>
    <row r="372" spans="1:1" x14ac:dyDescent="0.25">
      <c r="A372" s="35"/>
    </row>
    <row r="373" spans="1:1" x14ac:dyDescent="0.25">
      <c r="A373" s="35"/>
    </row>
    <row r="374" spans="1:1" x14ac:dyDescent="0.25">
      <c r="A374" s="35"/>
    </row>
    <row r="375" spans="1:1" x14ac:dyDescent="0.25">
      <c r="A375" s="35"/>
    </row>
    <row r="376" spans="1:1" x14ac:dyDescent="0.25">
      <c r="A376" s="35"/>
    </row>
    <row r="377" spans="1:1" x14ac:dyDescent="0.25">
      <c r="A377" s="35"/>
    </row>
    <row r="378" spans="1:1" x14ac:dyDescent="0.25">
      <c r="A378" s="35"/>
    </row>
    <row r="379" spans="1:1" x14ac:dyDescent="0.25">
      <c r="A379" s="35"/>
    </row>
    <row r="380" spans="1:1" x14ac:dyDescent="0.25">
      <c r="A380" s="35"/>
    </row>
    <row r="381" spans="1:1" x14ac:dyDescent="0.25">
      <c r="A381" s="35"/>
    </row>
    <row r="382" spans="1:1" x14ac:dyDescent="0.25">
      <c r="A382" s="35"/>
    </row>
    <row r="383" spans="1:1" x14ac:dyDescent="0.25">
      <c r="A383" s="35"/>
    </row>
    <row r="384" spans="1:1" x14ac:dyDescent="0.25">
      <c r="A384" s="35"/>
    </row>
    <row r="385" spans="1:1" x14ac:dyDescent="0.25">
      <c r="A385" s="35"/>
    </row>
    <row r="386" spans="1:1" x14ac:dyDescent="0.25">
      <c r="A386" s="35"/>
    </row>
    <row r="387" spans="1:1" x14ac:dyDescent="0.25">
      <c r="A387" s="35"/>
    </row>
    <row r="388" spans="1:1" x14ac:dyDescent="0.25">
      <c r="A388" s="35"/>
    </row>
    <row r="389" spans="1:1" x14ac:dyDescent="0.25">
      <c r="A389" s="35"/>
    </row>
    <row r="390" spans="1:1" x14ac:dyDescent="0.25">
      <c r="A390" s="35"/>
    </row>
    <row r="391" spans="1:1" x14ac:dyDescent="0.25">
      <c r="A391" s="35"/>
    </row>
    <row r="392" spans="1:1" x14ac:dyDescent="0.25">
      <c r="A392" s="35"/>
    </row>
    <row r="393" spans="1:1" x14ac:dyDescent="0.25">
      <c r="A393" s="35"/>
    </row>
    <row r="394" spans="1:1" x14ac:dyDescent="0.25">
      <c r="A394" s="35"/>
    </row>
    <row r="395" spans="1:1" x14ac:dyDescent="0.25">
      <c r="A395" s="35"/>
    </row>
    <row r="396" spans="1:1" x14ac:dyDescent="0.25">
      <c r="A396" s="35"/>
    </row>
    <row r="397" spans="1:1" x14ac:dyDescent="0.25">
      <c r="A397" s="35"/>
    </row>
    <row r="398" spans="1:1" x14ac:dyDescent="0.25">
      <c r="A398" s="35"/>
    </row>
    <row r="399" spans="1:1" x14ac:dyDescent="0.25">
      <c r="A399" s="35"/>
    </row>
    <row r="400" spans="1:1" x14ac:dyDescent="0.25">
      <c r="A400" s="35"/>
    </row>
    <row r="401" spans="1:1" x14ac:dyDescent="0.25">
      <c r="A401" s="35"/>
    </row>
    <row r="402" spans="1:1" x14ac:dyDescent="0.25">
      <c r="A402" s="35"/>
    </row>
    <row r="403" spans="1:1" x14ac:dyDescent="0.25">
      <c r="A403" s="35"/>
    </row>
    <row r="404" spans="1:1" x14ac:dyDescent="0.25">
      <c r="A404" s="35"/>
    </row>
    <row r="405" spans="1:1" x14ac:dyDescent="0.25">
      <c r="A405" s="35"/>
    </row>
    <row r="406" spans="1:1" x14ac:dyDescent="0.25">
      <c r="A406" s="35"/>
    </row>
    <row r="407" spans="1:1" x14ac:dyDescent="0.25">
      <c r="A407" s="35"/>
    </row>
    <row r="408" spans="1:1" x14ac:dyDescent="0.25">
      <c r="A408" s="35"/>
    </row>
    <row r="409" spans="1:1" x14ac:dyDescent="0.25">
      <c r="A409" s="35"/>
    </row>
    <row r="410" spans="1:1" x14ac:dyDescent="0.25">
      <c r="A410" s="35"/>
    </row>
    <row r="411" spans="1:1" x14ac:dyDescent="0.25">
      <c r="A411" s="35"/>
    </row>
    <row r="412" spans="1:1" x14ac:dyDescent="0.25">
      <c r="A412" s="35"/>
    </row>
    <row r="413" spans="1:1" x14ac:dyDescent="0.25">
      <c r="A413" s="35"/>
    </row>
    <row r="414" spans="1:1" x14ac:dyDescent="0.25">
      <c r="A414" s="35"/>
    </row>
    <row r="415" spans="1:1" x14ac:dyDescent="0.25">
      <c r="A415" s="35"/>
    </row>
    <row r="416" spans="1:1" x14ac:dyDescent="0.25">
      <c r="A416" s="35"/>
    </row>
    <row r="417" spans="1:1" x14ac:dyDescent="0.25">
      <c r="A417" s="35"/>
    </row>
    <row r="418" spans="1:1" x14ac:dyDescent="0.25">
      <c r="A418" s="35"/>
    </row>
    <row r="419" spans="1:1" x14ac:dyDescent="0.25">
      <c r="A419" s="35"/>
    </row>
    <row r="420" spans="1:1" x14ac:dyDescent="0.25">
      <c r="A420" s="35"/>
    </row>
    <row r="421" spans="1:1" x14ac:dyDescent="0.25">
      <c r="A421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T1001"/>
  <sheetViews>
    <sheetView topLeftCell="A19" zoomScale="85" zoomScaleNormal="85" workbookViewId="0">
      <selection activeCell="S26" sqref="S26"/>
    </sheetView>
  </sheetViews>
  <sheetFormatPr baseColWidth="10" defaultColWidth="14.42578125" defaultRowHeight="15" customHeight="1" x14ac:dyDescent="0.25"/>
  <cols>
    <col min="1" max="1" width="25.28515625" customWidth="1"/>
    <col min="2" max="2" width="19.140625" customWidth="1"/>
    <col min="3" max="3" width="9.5703125" customWidth="1"/>
    <col min="4" max="15" width="7.28515625" customWidth="1"/>
    <col min="16" max="20" width="10.7109375" customWidth="1"/>
  </cols>
  <sheetData>
    <row r="6" spans="1:20" x14ac:dyDescent="0.25">
      <c r="A6" s="79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20" x14ac:dyDescent="0.25">
      <c r="A7" s="79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</row>
    <row r="9" spans="1:20" x14ac:dyDescent="0.25">
      <c r="A9" s="79" t="s">
        <v>2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  <c r="Q9" s="1"/>
      <c r="R9" s="1"/>
      <c r="S9" s="1"/>
      <c r="T9" s="1"/>
    </row>
    <row r="10" spans="1:20" x14ac:dyDescent="0.25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Q10" s="1"/>
      <c r="R10" s="1"/>
      <c r="S10" s="1"/>
      <c r="T10" s="1"/>
    </row>
    <row r="11" spans="1:20" ht="15.75" thickBot="1" x14ac:dyDescent="0.3">
      <c r="A11" s="2"/>
      <c r="B11" s="3" t="s">
        <v>3</v>
      </c>
      <c r="C11" s="84">
        <v>2021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6"/>
      <c r="P11" s="4"/>
    </row>
    <row r="12" spans="1:20" ht="15.75" thickBot="1" x14ac:dyDescent="0.3">
      <c r="A12" s="5" t="s">
        <v>4</v>
      </c>
      <c r="B12" s="6" t="s">
        <v>5</v>
      </c>
      <c r="C12" s="7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7" t="s">
        <v>17</v>
      </c>
      <c r="N12" s="7" t="s">
        <v>18</v>
      </c>
      <c r="O12" s="8" t="s">
        <v>6</v>
      </c>
      <c r="P12" s="9" t="s">
        <v>19</v>
      </c>
      <c r="Q12" s="60" t="s">
        <v>136</v>
      </c>
      <c r="R12" s="61" t="s">
        <v>19</v>
      </c>
    </row>
    <row r="13" spans="1:20" ht="15.75" thickBot="1" x14ac:dyDescent="0.3">
      <c r="A13" s="10" t="s">
        <v>20</v>
      </c>
      <c r="B13" s="11" t="s">
        <v>21</v>
      </c>
      <c r="C13" s="54">
        <v>18354</v>
      </c>
      <c r="D13" s="54">
        <v>18337</v>
      </c>
      <c r="E13" s="54">
        <v>18982</v>
      </c>
      <c r="F13" s="54">
        <v>19528</v>
      </c>
      <c r="G13" s="54">
        <v>19783</v>
      </c>
      <c r="H13" s="44">
        <v>20183</v>
      </c>
      <c r="I13" s="44">
        <v>20678</v>
      </c>
      <c r="J13" s="44">
        <v>20945</v>
      </c>
      <c r="K13" s="44">
        <v>21368</v>
      </c>
      <c r="L13" s="44">
        <v>21600</v>
      </c>
      <c r="M13" s="44">
        <v>21727</v>
      </c>
      <c r="N13" s="44">
        <v>22430</v>
      </c>
      <c r="O13" s="44">
        <v>22257</v>
      </c>
      <c r="P13" s="12">
        <f>SUM(C13:O13)</f>
        <v>266172</v>
      </c>
      <c r="Q13" s="54">
        <v>19690</v>
      </c>
      <c r="R13" s="12">
        <f>+P13+Q13</f>
        <v>285862</v>
      </c>
    </row>
    <row r="14" spans="1:20" ht="15.75" thickBot="1" x14ac:dyDescent="0.3">
      <c r="A14" s="10"/>
      <c r="B14" s="11" t="s">
        <v>22</v>
      </c>
      <c r="C14" s="54">
        <v>109716</v>
      </c>
      <c r="D14" s="54">
        <v>110464</v>
      </c>
      <c r="E14" s="54">
        <v>111372</v>
      </c>
      <c r="F14" s="54">
        <v>112293</v>
      </c>
      <c r="G14" s="54">
        <v>112672</v>
      </c>
      <c r="H14" s="44">
        <v>113000</v>
      </c>
      <c r="I14" s="44">
        <v>113350</v>
      </c>
      <c r="J14" s="44">
        <v>113806</v>
      </c>
      <c r="K14" s="44">
        <v>114825</v>
      </c>
      <c r="L14" s="44">
        <v>115267</v>
      </c>
      <c r="M14" s="44">
        <v>115751</v>
      </c>
      <c r="N14" s="44">
        <v>116937</v>
      </c>
      <c r="O14" s="44">
        <v>117555</v>
      </c>
      <c r="P14" s="12">
        <f>SUM(C14:O14)</f>
        <v>1477008</v>
      </c>
      <c r="Q14" s="54">
        <v>108032</v>
      </c>
      <c r="R14" s="12">
        <f>+P14+Q14</f>
        <v>1585040</v>
      </c>
    </row>
    <row r="15" spans="1:20" ht="15.75" thickBot="1" x14ac:dyDescent="0.3">
      <c r="A15" s="91" t="s">
        <v>23</v>
      </c>
      <c r="B15" s="78"/>
      <c r="C15" s="13">
        <f>SUM(C13:C14)</f>
        <v>128070</v>
      </c>
      <c r="D15" s="13">
        <f t="shared" ref="D15:O15" si="0">SUM(D13:D14)</f>
        <v>128801</v>
      </c>
      <c r="E15" s="13">
        <f t="shared" si="0"/>
        <v>130354</v>
      </c>
      <c r="F15" s="13">
        <f t="shared" si="0"/>
        <v>131821</v>
      </c>
      <c r="G15" s="13">
        <f t="shared" si="0"/>
        <v>132455</v>
      </c>
      <c r="H15" s="13">
        <f t="shared" si="0"/>
        <v>133183</v>
      </c>
      <c r="I15" s="13">
        <f t="shared" si="0"/>
        <v>134028</v>
      </c>
      <c r="J15" s="13">
        <f t="shared" si="0"/>
        <v>134751</v>
      </c>
      <c r="K15" s="13">
        <f t="shared" si="0"/>
        <v>136193</v>
      </c>
      <c r="L15" s="13">
        <f t="shared" si="0"/>
        <v>136867</v>
      </c>
      <c r="M15" s="13">
        <f t="shared" si="0"/>
        <v>137478</v>
      </c>
      <c r="N15" s="13">
        <f t="shared" si="0"/>
        <v>139367</v>
      </c>
      <c r="O15" s="13">
        <f t="shared" si="0"/>
        <v>139812</v>
      </c>
      <c r="P15" s="12">
        <f>SUM(P13:P14)</f>
        <v>1743180</v>
      </c>
      <c r="Q15" s="55">
        <v>127722</v>
      </c>
      <c r="R15" s="12">
        <f>SUM(R13:R14)</f>
        <v>1870902</v>
      </c>
      <c r="S15" s="1"/>
      <c r="T15" s="1"/>
    </row>
    <row r="16" spans="1:20" ht="15.75" thickBot="1" x14ac:dyDescent="0.3">
      <c r="A16" s="10" t="s">
        <v>24</v>
      </c>
      <c r="B16" s="11" t="s">
        <v>21</v>
      </c>
      <c r="C16" s="44">
        <v>360</v>
      </c>
      <c r="D16" s="44">
        <v>357</v>
      </c>
      <c r="E16" s="44">
        <v>399</v>
      </c>
      <c r="F16" s="44">
        <v>407</v>
      </c>
      <c r="G16" s="44">
        <v>415</v>
      </c>
      <c r="H16" s="54">
        <v>437</v>
      </c>
      <c r="I16" s="54">
        <v>463</v>
      </c>
      <c r="J16" s="54">
        <v>488</v>
      </c>
      <c r="K16" s="54">
        <v>504</v>
      </c>
      <c r="L16" s="54">
        <v>524</v>
      </c>
      <c r="M16" s="54">
        <v>543</v>
      </c>
      <c r="N16" s="54">
        <v>565</v>
      </c>
      <c r="O16" s="54">
        <v>558</v>
      </c>
      <c r="P16" s="12">
        <f>SUM(C16:O16)</f>
        <v>6020</v>
      </c>
      <c r="Q16" s="54">
        <v>429</v>
      </c>
      <c r="R16" s="12">
        <f>+Q16+P16</f>
        <v>6449</v>
      </c>
    </row>
    <row r="17" spans="1:20" ht="15.75" thickBot="1" x14ac:dyDescent="0.3">
      <c r="A17" s="10"/>
      <c r="B17" s="11" t="s">
        <v>22</v>
      </c>
      <c r="C17" s="44">
        <v>4554</v>
      </c>
      <c r="D17" s="44">
        <v>4712</v>
      </c>
      <c r="E17" s="44">
        <v>4906</v>
      </c>
      <c r="F17" s="44">
        <v>4896</v>
      </c>
      <c r="G17" s="44">
        <v>4890</v>
      </c>
      <c r="H17" s="54">
        <v>4870</v>
      </c>
      <c r="I17" s="54">
        <v>4853</v>
      </c>
      <c r="J17" s="54">
        <v>4847</v>
      </c>
      <c r="K17" s="54">
        <v>4841</v>
      </c>
      <c r="L17" s="54">
        <v>4834</v>
      </c>
      <c r="M17" s="54">
        <v>4832</v>
      </c>
      <c r="N17" s="54">
        <v>4895</v>
      </c>
      <c r="O17" s="54">
        <v>4858</v>
      </c>
      <c r="P17" s="12">
        <f>SUM(C17:O17)</f>
        <v>62788</v>
      </c>
      <c r="Q17" s="54">
        <v>4474</v>
      </c>
      <c r="R17" s="12">
        <f>+Q17+P17</f>
        <v>67262</v>
      </c>
    </row>
    <row r="18" spans="1:20" ht="15.75" thickBot="1" x14ac:dyDescent="0.3">
      <c r="A18" s="91" t="s">
        <v>23</v>
      </c>
      <c r="B18" s="78"/>
      <c r="C18" s="13">
        <f>+C17+C16</f>
        <v>4914</v>
      </c>
      <c r="D18" s="13">
        <f t="shared" ref="D18:O18" si="1">SUM(D16:D17)</f>
        <v>5069</v>
      </c>
      <c r="E18" s="13">
        <f t="shared" si="1"/>
        <v>5305</v>
      </c>
      <c r="F18" s="13">
        <f t="shared" si="1"/>
        <v>5303</v>
      </c>
      <c r="G18" s="13">
        <f t="shared" si="1"/>
        <v>5305</v>
      </c>
      <c r="H18" s="13">
        <f t="shared" si="1"/>
        <v>5307</v>
      </c>
      <c r="I18" s="13">
        <f t="shared" si="1"/>
        <v>5316</v>
      </c>
      <c r="J18" s="13">
        <f t="shared" si="1"/>
        <v>5335</v>
      </c>
      <c r="K18" s="13">
        <f t="shared" si="1"/>
        <v>5345</v>
      </c>
      <c r="L18" s="13">
        <f t="shared" si="1"/>
        <v>5358</v>
      </c>
      <c r="M18" s="13">
        <f t="shared" si="1"/>
        <v>5375</v>
      </c>
      <c r="N18" s="13">
        <f t="shared" si="1"/>
        <v>5460</v>
      </c>
      <c r="O18" s="13">
        <f t="shared" si="1"/>
        <v>5416</v>
      </c>
      <c r="P18" s="12">
        <f>SUM(P16:P17)</f>
        <v>68808</v>
      </c>
      <c r="Q18" s="55">
        <v>4903</v>
      </c>
      <c r="R18" s="12">
        <f>SUM(R16:R17)</f>
        <v>73711</v>
      </c>
      <c r="S18" s="1"/>
      <c r="T18" s="1"/>
    </row>
    <row r="19" spans="1:20" s="41" customFormat="1" ht="15.75" thickBot="1" x14ac:dyDescent="0.3">
      <c r="A19" s="24" t="s">
        <v>134</v>
      </c>
      <c r="B19" s="45" t="s">
        <v>22</v>
      </c>
      <c r="C19" s="46">
        <v>3</v>
      </c>
      <c r="D19" s="46">
        <v>3</v>
      </c>
      <c r="E19" s="46">
        <v>3</v>
      </c>
      <c r="F19" s="46">
        <v>3</v>
      </c>
      <c r="G19" s="46">
        <v>3</v>
      </c>
      <c r="H19" s="46">
        <v>3</v>
      </c>
      <c r="I19" s="46">
        <v>3</v>
      </c>
      <c r="J19" s="46">
        <v>3</v>
      </c>
      <c r="K19" s="46">
        <v>3</v>
      </c>
      <c r="L19" s="46">
        <v>3</v>
      </c>
      <c r="M19" s="46">
        <v>3</v>
      </c>
      <c r="N19" s="46">
        <v>3</v>
      </c>
      <c r="O19" s="46">
        <v>3</v>
      </c>
      <c r="P19" s="31">
        <f>SUM(C19:O19)</f>
        <v>39</v>
      </c>
      <c r="Q19" s="54">
        <v>3</v>
      </c>
      <c r="R19" s="31">
        <f>+P19+Q19</f>
        <v>42</v>
      </c>
    </row>
    <row r="20" spans="1:20" ht="15.75" thickBot="1" x14ac:dyDescent="0.3">
      <c r="A20" s="89" t="s">
        <v>19</v>
      </c>
      <c r="B20" s="90"/>
      <c r="C20" s="47">
        <f t="shared" ref="C20" si="2">C15+C18+C19</f>
        <v>132987</v>
      </c>
      <c r="D20" s="47">
        <f t="shared" ref="D20" si="3">D15+D18+D19</f>
        <v>133873</v>
      </c>
      <c r="E20" s="47">
        <f t="shared" ref="E20:O20" si="4">E15+E18+E19</f>
        <v>135662</v>
      </c>
      <c r="F20" s="47">
        <f t="shared" si="4"/>
        <v>137127</v>
      </c>
      <c r="G20" s="47">
        <f t="shared" si="4"/>
        <v>137763</v>
      </c>
      <c r="H20" s="47">
        <f t="shared" si="4"/>
        <v>138493</v>
      </c>
      <c r="I20" s="47">
        <f t="shared" si="4"/>
        <v>139347</v>
      </c>
      <c r="J20" s="47">
        <f t="shared" si="4"/>
        <v>140089</v>
      </c>
      <c r="K20" s="47">
        <f t="shared" si="4"/>
        <v>141541</v>
      </c>
      <c r="L20" s="47">
        <f t="shared" si="4"/>
        <v>142228</v>
      </c>
      <c r="M20" s="47">
        <f t="shared" si="4"/>
        <v>142856</v>
      </c>
      <c r="N20" s="47">
        <f t="shared" si="4"/>
        <v>144830</v>
      </c>
      <c r="O20" s="47">
        <f t="shared" si="4"/>
        <v>145231</v>
      </c>
      <c r="P20" s="47">
        <f>+P15+P18+P19</f>
        <v>1812027</v>
      </c>
      <c r="Q20" s="58">
        <v>132628</v>
      </c>
      <c r="R20" s="59">
        <f>+Q20+P20</f>
        <v>1944655</v>
      </c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.75" customHeight="1" x14ac:dyDescent="0.25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</row>
    <row r="23" spans="1:20" ht="15.75" customHeight="1" x14ac:dyDescent="0.25">
      <c r="A23" s="79" t="s">
        <v>25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20" ht="15.75" customHeight="1" x14ac:dyDescent="0.25">
      <c r="A24" s="82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</row>
    <row r="25" spans="1:20" ht="15.75" customHeight="1" x14ac:dyDescent="0.25">
      <c r="A25" s="2"/>
      <c r="B25" s="3" t="s">
        <v>3</v>
      </c>
      <c r="C25" s="84">
        <v>2021</v>
      </c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6"/>
      <c r="P25" s="4"/>
    </row>
    <row r="26" spans="1:20" ht="15.75" customHeight="1" x14ac:dyDescent="0.25">
      <c r="A26" s="5" t="s">
        <v>4</v>
      </c>
      <c r="B26" s="6" t="s">
        <v>5</v>
      </c>
      <c r="C26" s="15" t="s">
        <v>7</v>
      </c>
      <c r="D26" s="15" t="s">
        <v>8</v>
      </c>
      <c r="E26" s="15" t="s">
        <v>9</v>
      </c>
      <c r="F26" s="15" t="s">
        <v>10</v>
      </c>
      <c r="G26" s="15" t="s">
        <v>11</v>
      </c>
      <c r="H26" s="15" t="s">
        <v>12</v>
      </c>
      <c r="I26" s="15" t="s">
        <v>13</v>
      </c>
      <c r="J26" s="15" t="s">
        <v>14</v>
      </c>
      <c r="K26" s="15" t="s">
        <v>15</v>
      </c>
      <c r="L26" s="15" t="s">
        <v>16</v>
      </c>
      <c r="M26" s="15" t="s">
        <v>17</v>
      </c>
      <c r="N26" s="15" t="s">
        <v>18</v>
      </c>
      <c r="O26" s="16" t="s">
        <v>6</v>
      </c>
      <c r="P26" s="92" t="s">
        <v>19</v>
      </c>
    </row>
    <row r="27" spans="1:20" ht="15.75" customHeight="1" x14ac:dyDescent="0.25">
      <c r="A27" s="94" t="s">
        <v>20</v>
      </c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6"/>
      <c r="P27" s="93"/>
    </row>
    <row r="28" spans="1:20" ht="15.75" customHeight="1" x14ac:dyDescent="0.25">
      <c r="A28" s="75" t="s">
        <v>26</v>
      </c>
      <c r="B28" s="11" t="s">
        <v>22</v>
      </c>
      <c r="C28" s="1">
        <v>1013</v>
      </c>
      <c r="D28" s="1">
        <v>2497</v>
      </c>
      <c r="E28" s="1">
        <v>3104</v>
      </c>
      <c r="F28" s="1">
        <v>3284</v>
      </c>
      <c r="G28" s="1">
        <v>2701</v>
      </c>
      <c r="H28" s="1">
        <v>2656</v>
      </c>
      <c r="I28" s="1">
        <v>2606</v>
      </c>
      <c r="J28" s="1">
        <v>2168</v>
      </c>
      <c r="K28" s="1">
        <v>2902</v>
      </c>
      <c r="L28" s="1">
        <v>2570</v>
      </c>
      <c r="M28" s="1">
        <v>2416</v>
      </c>
      <c r="O28" s="1">
        <v>2461</v>
      </c>
      <c r="P28" s="12">
        <f>SUM(C28:O28)</f>
        <v>30378</v>
      </c>
    </row>
    <row r="29" spans="1:20" ht="15.75" customHeight="1" x14ac:dyDescent="0.25">
      <c r="A29" s="76"/>
      <c r="B29" s="11" t="s">
        <v>21</v>
      </c>
      <c r="C29" s="1">
        <v>408</v>
      </c>
      <c r="D29" s="1">
        <v>1138</v>
      </c>
      <c r="E29" s="1">
        <v>1128</v>
      </c>
      <c r="F29" s="1">
        <v>892</v>
      </c>
      <c r="G29" s="1">
        <v>791</v>
      </c>
      <c r="H29" s="1">
        <v>1003</v>
      </c>
      <c r="I29" s="1">
        <v>1176</v>
      </c>
      <c r="J29" s="1">
        <v>826</v>
      </c>
      <c r="K29" s="1">
        <v>850</v>
      </c>
      <c r="L29" s="1">
        <v>606</v>
      </c>
      <c r="M29" s="1">
        <v>549</v>
      </c>
      <c r="O29" s="1">
        <v>731</v>
      </c>
      <c r="P29" s="12">
        <f>SUM(C29:O29)</f>
        <v>10098</v>
      </c>
    </row>
    <row r="30" spans="1:20" ht="15.75" customHeight="1" x14ac:dyDescent="0.25">
      <c r="A30" s="77" t="s">
        <v>23</v>
      </c>
      <c r="B30" s="78"/>
      <c r="C30" s="13">
        <f>+C29+C28</f>
        <v>1421</v>
      </c>
      <c r="D30" s="13">
        <f t="shared" ref="D30:O30" si="5">+D29+D28</f>
        <v>3635</v>
      </c>
      <c r="E30" s="13">
        <f t="shared" si="5"/>
        <v>4232</v>
      </c>
      <c r="F30" s="13">
        <f t="shared" si="5"/>
        <v>4176</v>
      </c>
      <c r="G30" s="13">
        <f t="shared" si="5"/>
        <v>3492</v>
      </c>
      <c r="H30" s="13">
        <f t="shared" si="5"/>
        <v>3659</v>
      </c>
      <c r="I30" s="13">
        <f t="shared" si="5"/>
        <v>3782</v>
      </c>
      <c r="J30" s="13">
        <f t="shared" si="5"/>
        <v>2994</v>
      </c>
      <c r="K30" s="13">
        <f t="shared" si="5"/>
        <v>3752</v>
      </c>
      <c r="L30" s="13">
        <f t="shared" si="5"/>
        <v>3176</v>
      </c>
      <c r="M30" s="13">
        <f t="shared" si="5"/>
        <v>2965</v>
      </c>
      <c r="N30" s="13">
        <f t="shared" si="5"/>
        <v>0</v>
      </c>
      <c r="O30" s="13">
        <f t="shared" si="5"/>
        <v>3192</v>
      </c>
      <c r="P30" s="12">
        <f>+P29+P28</f>
        <v>40476</v>
      </c>
      <c r="Q30" s="1"/>
      <c r="R30" s="1"/>
      <c r="S30" s="1"/>
      <c r="T30" s="1"/>
    </row>
    <row r="31" spans="1:20" ht="15.75" customHeight="1" x14ac:dyDescent="0.25">
      <c r="A31" s="87" t="s">
        <v>27</v>
      </c>
      <c r="B31" s="11" t="s">
        <v>22</v>
      </c>
      <c r="C31" s="1">
        <v>383</v>
      </c>
      <c r="D31" s="1">
        <v>1094</v>
      </c>
      <c r="E31" s="1">
        <v>984</v>
      </c>
      <c r="F31" s="1">
        <v>842</v>
      </c>
      <c r="G31" s="1">
        <v>710</v>
      </c>
      <c r="H31" s="1">
        <v>900</v>
      </c>
      <c r="I31" s="1">
        <v>1050</v>
      </c>
      <c r="J31" s="1">
        <v>746</v>
      </c>
      <c r="K31" s="1">
        <v>752</v>
      </c>
      <c r="L31" s="1">
        <v>562</v>
      </c>
      <c r="M31" s="1">
        <v>540</v>
      </c>
      <c r="O31" s="1">
        <v>612</v>
      </c>
      <c r="P31" s="12">
        <f>SUM(C31:O31)</f>
        <v>9175</v>
      </c>
    </row>
    <row r="32" spans="1:20" ht="15.75" customHeight="1" x14ac:dyDescent="0.25">
      <c r="A32" s="76"/>
      <c r="B32" s="11" t="s">
        <v>21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</v>
      </c>
      <c r="J32" s="1">
        <v>9</v>
      </c>
      <c r="K32" s="1">
        <v>9</v>
      </c>
      <c r="L32" s="1">
        <v>3</v>
      </c>
      <c r="M32" s="1">
        <v>2</v>
      </c>
      <c r="O32" s="1">
        <v>7</v>
      </c>
      <c r="P32" s="12">
        <f>SUM(C32:O32)</f>
        <v>32</v>
      </c>
    </row>
    <row r="33" spans="1:20" ht="15.75" customHeight="1" x14ac:dyDescent="0.25">
      <c r="A33" s="88" t="s">
        <v>23</v>
      </c>
      <c r="B33" s="78"/>
      <c r="C33" s="13">
        <v>383</v>
      </c>
      <c r="D33" s="13">
        <v>1094</v>
      </c>
      <c r="E33" s="13">
        <v>984</v>
      </c>
      <c r="F33" s="13">
        <v>842</v>
      </c>
      <c r="G33" s="13">
        <v>710</v>
      </c>
      <c r="H33" s="13">
        <v>900</v>
      </c>
      <c r="I33" s="13">
        <v>1052</v>
      </c>
      <c r="J33" s="13">
        <v>755</v>
      </c>
      <c r="K33" s="13">
        <v>761</v>
      </c>
      <c r="L33" s="13">
        <v>565</v>
      </c>
      <c r="M33" s="13">
        <v>542</v>
      </c>
      <c r="O33" s="13">
        <v>619</v>
      </c>
      <c r="P33" s="12">
        <f>+P32+P31</f>
        <v>9207</v>
      </c>
      <c r="Q33" s="1"/>
      <c r="R33" s="1"/>
      <c r="S33" s="1"/>
      <c r="T33" s="1"/>
    </row>
    <row r="34" spans="1:20" ht="15.75" customHeight="1" x14ac:dyDescent="0.25">
      <c r="A34" s="94" t="s">
        <v>24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7"/>
      <c r="P34" s="17"/>
    </row>
    <row r="35" spans="1:20" ht="15.75" customHeight="1" x14ac:dyDescent="0.25">
      <c r="A35" s="75" t="s">
        <v>26</v>
      </c>
      <c r="B35" s="11" t="s">
        <v>22</v>
      </c>
      <c r="C35" s="1">
        <v>3</v>
      </c>
      <c r="D35" s="1">
        <v>254</v>
      </c>
      <c r="E35" s="1">
        <v>366</v>
      </c>
      <c r="F35" s="1">
        <v>18</v>
      </c>
      <c r="G35" s="1">
        <v>4</v>
      </c>
      <c r="H35" s="1">
        <v>10</v>
      </c>
      <c r="I35" s="1">
        <v>10</v>
      </c>
      <c r="J35" s="1">
        <v>12</v>
      </c>
      <c r="K35" s="1">
        <v>2</v>
      </c>
      <c r="L35" s="1">
        <v>0</v>
      </c>
      <c r="M35" s="1">
        <v>4</v>
      </c>
      <c r="N35" s="43"/>
      <c r="O35" s="1">
        <v>10</v>
      </c>
      <c r="P35" s="62">
        <f>SUM(C35:O35)</f>
        <v>693</v>
      </c>
      <c r="Q35" s="41"/>
      <c r="R35" s="41"/>
      <c r="S35" s="41"/>
      <c r="T35" s="41"/>
    </row>
    <row r="36" spans="1:20" ht="15.75" customHeight="1" x14ac:dyDescent="0.25">
      <c r="A36" s="76"/>
      <c r="B36" s="11" t="s">
        <v>21</v>
      </c>
      <c r="C36" s="1">
        <v>15</v>
      </c>
      <c r="D36" s="1">
        <v>46</v>
      </c>
      <c r="E36" s="1">
        <v>56</v>
      </c>
      <c r="F36" s="1">
        <v>20</v>
      </c>
      <c r="G36" s="1">
        <v>24</v>
      </c>
      <c r="H36" s="1">
        <v>44</v>
      </c>
      <c r="I36" s="1">
        <v>58</v>
      </c>
      <c r="J36" s="1">
        <v>48</v>
      </c>
      <c r="K36" s="1">
        <v>44</v>
      </c>
      <c r="L36" s="1">
        <v>34</v>
      </c>
      <c r="M36" s="1">
        <v>49</v>
      </c>
      <c r="N36" s="43"/>
      <c r="O36" s="1">
        <v>25</v>
      </c>
      <c r="P36" s="62">
        <f>SUM(C36:O36)</f>
        <v>463</v>
      </c>
      <c r="Q36" s="41"/>
      <c r="R36" s="41"/>
      <c r="S36" s="41"/>
      <c r="T36" s="41"/>
    </row>
    <row r="37" spans="1:20" ht="15.75" customHeight="1" x14ac:dyDescent="0.25">
      <c r="A37" s="77" t="s">
        <v>23</v>
      </c>
      <c r="B37" s="78"/>
      <c r="C37" s="13">
        <f>+C36+C35</f>
        <v>18</v>
      </c>
      <c r="D37" s="13">
        <f t="shared" ref="D37:O37" si="6">+D36+D35</f>
        <v>300</v>
      </c>
      <c r="E37" s="13">
        <f t="shared" si="6"/>
        <v>422</v>
      </c>
      <c r="F37" s="13">
        <f t="shared" si="6"/>
        <v>38</v>
      </c>
      <c r="G37" s="13">
        <f t="shared" si="6"/>
        <v>28</v>
      </c>
      <c r="H37" s="13">
        <f t="shared" si="6"/>
        <v>54</v>
      </c>
      <c r="I37" s="13">
        <f t="shared" si="6"/>
        <v>68</v>
      </c>
      <c r="J37" s="13">
        <f t="shared" si="6"/>
        <v>60</v>
      </c>
      <c r="K37" s="13">
        <f t="shared" si="6"/>
        <v>46</v>
      </c>
      <c r="L37" s="13">
        <f t="shared" si="6"/>
        <v>34</v>
      </c>
      <c r="M37" s="13">
        <f t="shared" si="6"/>
        <v>53</v>
      </c>
      <c r="N37" s="13">
        <f t="shared" si="6"/>
        <v>0</v>
      </c>
      <c r="O37" s="13">
        <f t="shared" si="6"/>
        <v>35</v>
      </c>
      <c r="P37" s="62">
        <f>+P36+P35</f>
        <v>1156</v>
      </c>
      <c r="Q37" s="1"/>
      <c r="R37" s="1"/>
      <c r="S37" s="1"/>
      <c r="T37" s="1"/>
    </row>
    <row r="38" spans="1:20" ht="15.75" customHeight="1" x14ac:dyDescent="0.25">
      <c r="A38" s="87" t="s">
        <v>27</v>
      </c>
      <c r="B38" s="11" t="s">
        <v>22</v>
      </c>
      <c r="C38" s="1">
        <v>8</v>
      </c>
      <c r="D38" s="1">
        <v>38</v>
      </c>
      <c r="E38" s="1">
        <v>48</v>
      </c>
      <c r="F38" s="1">
        <v>14</v>
      </c>
      <c r="G38" s="1">
        <v>18</v>
      </c>
      <c r="H38" s="1">
        <v>36</v>
      </c>
      <c r="I38" s="1">
        <v>44</v>
      </c>
      <c r="J38" s="1">
        <v>26</v>
      </c>
      <c r="K38" s="1">
        <v>34</v>
      </c>
      <c r="L38" s="1">
        <v>16</v>
      </c>
      <c r="M38" s="1">
        <v>18</v>
      </c>
      <c r="N38" s="43"/>
      <c r="O38" s="1">
        <v>12</v>
      </c>
      <c r="P38" s="62">
        <f>SUM(C38:O38)</f>
        <v>312</v>
      </c>
    </row>
    <row r="39" spans="1:20" ht="15.75" customHeight="1" x14ac:dyDescent="0.25">
      <c r="A39" s="76"/>
      <c r="B39" s="11" t="s">
        <v>21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43"/>
      <c r="O39" s="1">
        <v>1</v>
      </c>
      <c r="P39" s="62">
        <f>SUM(C39:O39)</f>
        <v>2</v>
      </c>
    </row>
    <row r="40" spans="1:20" ht="15.75" customHeight="1" x14ac:dyDescent="0.25">
      <c r="A40" s="88" t="s">
        <v>23</v>
      </c>
      <c r="B40" s="78"/>
      <c r="C40" s="13">
        <f>+C39+C38</f>
        <v>8</v>
      </c>
      <c r="D40" s="13">
        <f t="shared" ref="D40:O40" si="7">+D39+D38</f>
        <v>38</v>
      </c>
      <c r="E40" s="13">
        <f t="shared" si="7"/>
        <v>48</v>
      </c>
      <c r="F40" s="13">
        <f t="shared" si="7"/>
        <v>14</v>
      </c>
      <c r="G40" s="13">
        <f t="shared" si="7"/>
        <v>18</v>
      </c>
      <c r="H40" s="13">
        <f t="shared" si="7"/>
        <v>36</v>
      </c>
      <c r="I40" s="13">
        <f t="shared" si="7"/>
        <v>45</v>
      </c>
      <c r="J40" s="13">
        <f t="shared" si="7"/>
        <v>26</v>
      </c>
      <c r="K40" s="13">
        <f t="shared" si="7"/>
        <v>34</v>
      </c>
      <c r="L40" s="13">
        <f t="shared" si="7"/>
        <v>16</v>
      </c>
      <c r="M40" s="13">
        <f t="shared" si="7"/>
        <v>18</v>
      </c>
      <c r="N40" s="13">
        <f t="shared" si="7"/>
        <v>0</v>
      </c>
      <c r="O40" s="13">
        <f t="shared" si="7"/>
        <v>13</v>
      </c>
      <c r="P40" s="62">
        <f>+P39+P38</f>
        <v>314</v>
      </c>
      <c r="Q40" s="1"/>
      <c r="R40" s="1"/>
      <c r="S40" s="1"/>
      <c r="T40" s="1"/>
    </row>
    <row r="41" spans="1:20" ht="15.75" customHeight="1" x14ac:dyDescent="0.25">
      <c r="A41" s="89" t="s">
        <v>19</v>
      </c>
      <c r="B41" s="90"/>
      <c r="C41" s="14">
        <f t="shared" ref="C41:N41" si="8">C30+C33+C37+C40</f>
        <v>1830</v>
      </c>
      <c r="D41" s="14">
        <f t="shared" si="8"/>
        <v>5067</v>
      </c>
      <c r="E41" s="14">
        <f t="shared" si="8"/>
        <v>5686</v>
      </c>
      <c r="F41" s="14">
        <f t="shared" si="8"/>
        <v>5070</v>
      </c>
      <c r="G41" s="14">
        <f t="shared" si="8"/>
        <v>4248</v>
      </c>
      <c r="H41" s="14">
        <f t="shared" si="8"/>
        <v>4649</v>
      </c>
      <c r="I41" s="14">
        <f t="shared" si="8"/>
        <v>4947</v>
      </c>
      <c r="J41" s="14">
        <f t="shared" si="8"/>
        <v>3835</v>
      </c>
      <c r="K41" s="14">
        <f t="shared" si="8"/>
        <v>4593</v>
      </c>
      <c r="L41" s="14">
        <f t="shared" si="8"/>
        <v>3791</v>
      </c>
      <c r="M41" s="14">
        <f t="shared" si="8"/>
        <v>3578</v>
      </c>
      <c r="N41" s="14">
        <f t="shared" si="8"/>
        <v>0</v>
      </c>
      <c r="O41" s="14">
        <f>O30+O33+O37+O40</f>
        <v>3859</v>
      </c>
      <c r="P41" s="63">
        <f>+P40+P37+P33+P30</f>
        <v>51153</v>
      </c>
    </row>
    <row r="42" spans="1:20" ht="15.75" customHeight="1" x14ac:dyDescent="0.25"/>
    <row r="43" spans="1:20" ht="15.75" customHeight="1" x14ac:dyDescent="0.25"/>
    <row r="44" spans="1:20" ht="15.75" customHeight="1" x14ac:dyDescent="0.25"/>
    <row r="45" spans="1:20" ht="15.75" customHeight="1" x14ac:dyDescent="0.25"/>
    <row r="46" spans="1:20" ht="15.75" customHeight="1" x14ac:dyDescent="0.25"/>
    <row r="47" spans="1:20" ht="15.75" customHeight="1" x14ac:dyDescent="0.25"/>
    <row r="48" spans="1:2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3">
    <mergeCell ref="A38:A39"/>
    <mergeCell ref="A40:B40"/>
    <mergeCell ref="A41:B41"/>
    <mergeCell ref="A15:B15"/>
    <mergeCell ref="A18:B18"/>
    <mergeCell ref="A28:A29"/>
    <mergeCell ref="A31:A32"/>
    <mergeCell ref="A33:B33"/>
    <mergeCell ref="A20:B20"/>
    <mergeCell ref="A23:P23"/>
    <mergeCell ref="A24:O24"/>
    <mergeCell ref="C25:O25"/>
    <mergeCell ref="P26:P27"/>
    <mergeCell ref="A27:O27"/>
    <mergeCell ref="A30:B30"/>
    <mergeCell ref="A34:O34"/>
    <mergeCell ref="A35:A36"/>
    <mergeCell ref="A37:B37"/>
    <mergeCell ref="A6:P6"/>
    <mergeCell ref="A7:P7"/>
    <mergeCell ref="A9:P9"/>
    <mergeCell ref="A10:O10"/>
    <mergeCell ref="C11:O11"/>
  </mergeCells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S1002"/>
  <sheetViews>
    <sheetView topLeftCell="A13" workbookViewId="0">
      <selection activeCell="Q17" sqref="A17:Q18"/>
    </sheetView>
  </sheetViews>
  <sheetFormatPr baseColWidth="10" defaultColWidth="14.42578125" defaultRowHeight="15" customHeight="1" x14ac:dyDescent="0.25"/>
  <cols>
    <col min="1" max="1" width="18.140625" customWidth="1"/>
    <col min="2" max="2" width="12" customWidth="1"/>
    <col min="3" max="14" width="7" customWidth="1"/>
    <col min="15" max="15" width="8" customWidth="1"/>
    <col min="16" max="19" width="10.7109375" customWidth="1"/>
  </cols>
  <sheetData>
    <row r="6" spans="1:18" x14ac:dyDescent="0.25">
      <c r="A6" s="79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  <c r="Q6" s="64"/>
    </row>
    <row r="7" spans="1:18" x14ac:dyDescent="0.25">
      <c r="A7" s="79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  <c r="Q7" s="64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64"/>
    </row>
    <row r="9" spans="1:18" x14ac:dyDescent="0.25">
      <c r="A9" s="79" t="s">
        <v>28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  <c r="Q9" s="64"/>
    </row>
    <row r="10" spans="1:18" x14ac:dyDescent="0.25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Q10" s="64"/>
    </row>
    <row r="11" spans="1:18" ht="15.75" thickBot="1" x14ac:dyDescent="0.3">
      <c r="A11" s="98" t="s">
        <v>3</v>
      </c>
      <c r="B11" s="99"/>
      <c r="C11" s="84">
        <v>2021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6"/>
      <c r="P11" s="4"/>
      <c r="Q11" s="64"/>
    </row>
    <row r="12" spans="1:18" ht="15.75" thickBot="1" x14ac:dyDescent="0.3">
      <c r="A12" s="98" t="s">
        <v>29</v>
      </c>
      <c r="B12" s="99"/>
      <c r="C12" s="7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7" t="s">
        <v>17</v>
      </c>
      <c r="N12" s="7" t="s">
        <v>18</v>
      </c>
      <c r="O12" s="8" t="s">
        <v>6</v>
      </c>
      <c r="P12" s="56" t="s">
        <v>19</v>
      </c>
      <c r="Q12" s="60" t="s">
        <v>136</v>
      </c>
      <c r="R12" s="60" t="s">
        <v>19</v>
      </c>
    </row>
    <row r="13" spans="1:18" x14ac:dyDescent="0.25">
      <c r="A13" s="103" t="s">
        <v>30</v>
      </c>
      <c r="B13" s="99"/>
      <c r="C13" s="1">
        <v>18714</v>
      </c>
      <c r="D13" s="1">
        <v>18694</v>
      </c>
      <c r="E13" s="1">
        <v>19381</v>
      </c>
      <c r="F13" s="1">
        <v>19935</v>
      </c>
      <c r="G13" s="1">
        <v>20198</v>
      </c>
      <c r="H13" s="1">
        <v>20620</v>
      </c>
      <c r="I13" s="1">
        <v>21141</v>
      </c>
      <c r="J13" s="1">
        <v>21433</v>
      </c>
      <c r="K13" s="1">
        <v>21872</v>
      </c>
      <c r="L13" s="1">
        <v>22124</v>
      </c>
      <c r="M13" s="1">
        <v>22270</v>
      </c>
      <c r="N13" s="1">
        <v>22995</v>
      </c>
      <c r="O13" s="1">
        <v>22815</v>
      </c>
      <c r="P13" s="12">
        <f t="shared" ref="P13:P14" si="0">SUM(C13:O13)</f>
        <v>272192</v>
      </c>
      <c r="Q13" s="1">
        <v>20119</v>
      </c>
      <c r="R13" s="12">
        <f>+P13+Q13</f>
        <v>292311</v>
      </c>
    </row>
    <row r="14" spans="1:18" x14ac:dyDescent="0.25">
      <c r="A14" s="103" t="s">
        <v>31</v>
      </c>
      <c r="B14" s="99"/>
      <c r="C14" s="1">
        <v>114270</v>
      </c>
      <c r="D14" s="1">
        <v>115176</v>
      </c>
      <c r="E14" s="1">
        <v>116278</v>
      </c>
      <c r="F14" s="1">
        <v>117189</v>
      </c>
      <c r="G14" s="1">
        <v>117562</v>
      </c>
      <c r="H14" s="1">
        <v>117870</v>
      </c>
      <c r="I14" s="1">
        <v>118203</v>
      </c>
      <c r="J14" s="1">
        <v>118653</v>
      </c>
      <c r="K14" s="1">
        <v>119666</v>
      </c>
      <c r="L14" s="1">
        <v>120101</v>
      </c>
      <c r="M14" s="1">
        <v>120583</v>
      </c>
      <c r="N14" s="1">
        <v>121832</v>
      </c>
      <c r="O14" s="1">
        <v>122413</v>
      </c>
      <c r="P14" s="12">
        <f t="shared" si="0"/>
        <v>1539796</v>
      </c>
      <c r="Q14" s="1">
        <v>112506</v>
      </c>
      <c r="R14" s="12">
        <f>+P14+Q14</f>
        <v>1652302</v>
      </c>
    </row>
    <row r="15" spans="1:18" s="41" customFormat="1" ht="15.75" thickBot="1" x14ac:dyDescent="0.3">
      <c r="A15" s="103" t="s">
        <v>134</v>
      </c>
      <c r="B15" s="105"/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2">
        <f>SUM(C15:O15)</f>
        <v>39</v>
      </c>
      <c r="Q15" s="1">
        <v>3</v>
      </c>
      <c r="R15" s="12">
        <f>+Q15+P15</f>
        <v>42</v>
      </c>
    </row>
    <row r="16" spans="1:18" ht="15.75" thickBot="1" x14ac:dyDescent="0.3">
      <c r="A16" s="103" t="s">
        <v>19</v>
      </c>
      <c r="B16" s="99"/>
      <c r="C16" s="14">
        <f>+C15+C14+C13</f>
        <v>132987</v>
      </c>
      <c r="D16" s="14">
        <f t="shared" ref="D16:O16" si="1">+D15+D14+D13</f>
        <v>133873</v>
      </c>
      <c r="E16" s="14">
        <f t="shared" si="1"/>
        <v>135662</v>
      </c>
      <c r="F16" s="14">
        <f t="shared" si="1"/>
        <v>137127</v>
      </c>
      <c r="G16" s="14">
        <f t="shared" si="1"/>
        <v>137763</v>
      </c>
      <c r="H16" s="14">
        <f t="shared" si="1"/>
        <v>138493</v>
      </c>
      <c r="I16" s="14">
        <f t="shared" si="1"/>
        <v>139347</v>
      </c>
      <c r="J16" s="14">
        <f t="shared" si="1"/>
        <v>140089</v>
      </c>
      <c r="K16" s="14">
        <f t="shared" si="1"/>
        <v>141541</v>
      </c>
      <c r="L16" s="14">
        <f t="shared" si="1"/>
        <v>142228</v>
      </c>
      <c r="M16" s="14">
        <f t="shared" si="1"/>
        <v>142856</v>
      </c>
      <c r="N16" s="14">
        <f t="shared" si="1"/>
        <v>144830</v>
      </c>
      <c r="O16" s="14">
        <f t="shared" si="1"/>
        <v>145231</v>
      </c>
      <c r="P16" s="18">
        <f>+P15+P14+P13</f>
        <v>1812027</v>
      </c>
      <c r="Q16" s="57">
        <v>132628</v>
      </c>
      <c r="R16" s="18">
        <f>+R15+R14+R13</f>
        <v>1944655</v>
      </c>
    </row>
    <row r="17" spans="1:19" x14ac:dyDescent="0.25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</row>
    <row r="18" spans="1:19" ht="15" customHeight="1" x14ac:dyDescent="0.25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43"/>
    </row>
    <row r="19" spans="1:19" x14ac:dyDescent="0.25">
      <c r="A19" s="79" t="s">
        <v>32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1"/>
    </row>
    <row r="20" spans="1:19" x14ac:dyDescent="0.25">
      <c r="A20" s="82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</row>
    <row r="21" spans="1:19" ht="15.75" thickBot="1" x14ac:dyDescent="0.3">
      <c r="A21" s="3"/>
      <c r="B21" s="19" t="s">
        <v>3</v>
      </c>
      <c r="C21" s="104">
        <v>2021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9" ht="15.75" customHeight="1" thickBot="1" x14ac:dyDescent="0.3">
      <c r="A22" s="5" t="s">
        <v>29</v>
      </c>
      <c r="B22" s="20" t="s">
        <v>33</v>
      </c>
      <c r="C22" s="7" t="s">
        <v>7</v>
      </c>
      <c r="D22" s="7" t="s">
        <v>8</v>
      </c>
      <c r="E22" s="7" t="s">
        <v>9</v>
      </c>
      <c r="F22" s="7" t="s">
        <v>10</v>
      </c>
      <c r="G22" s="7" t="s">
        <v>11</v>
      </c>
      <c r="H22" s="7" t="s">
        <v>12</v>
      </c>
      <c r="I22" s="7" t="s">
        <v>13</v>
      </c>
      <c r="J22" s="7" t="s">
        <v>14</v>
      </c>
      <c r="K22" s="7" t="s">
        <v>15</v>
      </c>
      <c r="L22" s="7" t="s">
        <v>16</v>
      </c>
      <c r="M22" s="7" t="s">
        <v>17</v>
      </c>
      <c r="N22" s="7" t="s">
        <v>18</v>
      </c>
      <c r="O22" s="8" t="s">
        <v>6</v>
      </c>
      <c r="P22" s="9" t="s">
        <v>19</v>
      </c>
      <c r="Q22" s="60" t="s">
        <v>136</v>
      </c>
      <c r="R22" s="9" t="s">
        <v>19</v>
      </c>
    </row>
    <row r="23" spans="1:19" ht="15.75" customHeight="1" thickBot="1" x14ac:dyDescent="0.3">
      <c r="A23" s="75" t="s">
        <v>31</v>
      </c>
      <c r="B23" s="11" t="s">
        <v>34</v>
      </c>
      <c r="C23" s="1">
        <v>31329</v>
      </c>
      <c r="D23" s="1">
        <v>31764</v>
      </c>
      <c r="E23" s="1">
        <v>32253</v>
      </c>
      <c r="F23" s="1">
        <v>32808</v>
      </c>
      <c r="G23" s="1">
        <v>33030</v>
      </c>
      <c r="H23" s="1">
        <v>33191</v>
      </c>
      <c r="I23" s="1">
        <v>33446</v>
      </c>
      <c r="J23" s="1">
        <v>33671</v>
      </c>
      <c r="K23" s="1">
        <v>33998</v>
      </c>
      <c r="L23" s="1">
        <v>34168</v>
      </c>
      <c r="M23" s="1">
        <v>34305</v>
      </c>
      <c r="N23" s="1">
        <v>34403</v>
      </c>
      <c r="O23" s="1">
        <v>34787</v>
      </c>
      <c r="P23" s="12">
        <f t="shared" ref="P23:P29" si="2">SUM(C23:O23)</f>
        <v>433153</v>
      </c>
      <c r="Q23" s="54">
        <v>31707</v>
      </c>
      <c r="R23" s="12">
        <f>+P23+Q23</f>
        <v>464860</v>
      </c>
    </row>
    <row r="24" spans="1:19" ht="15.75" customHeight="1" thickBot="1" x14ac:dyDescent="0.3">
      <c r="A24" s="76"/>
      <c r="B24" s="11" t="s">
        <v>35</v>
      </c>
      <c r="C24" s="1">
        <v>82941</v>
      </c>
      <c r="D24" s="1">
        <v>83412</v>
      </c>
      <c r="E24" s="1">
        <v>84025</v>
      </c>
      <c r="F24" s="1">
        <v>84381</v>
      </c>
      <c r="G24" s="1">
        <v>84532</v>
      </c>
      <c r="H24" s="1">
        <v>84679</v>
      </c>
      <c r="I24" s="1">
        <v>84757</v>
      </c>
      <c r="J24" s="1">
        <v>84982</v>
      </c>
      <c r="K24" s="1">
        <v>85668</v>
      </c>
      <c r="L24" s="1">
        <v>85933</v>
      </c>
      <c r="M24" s="1">
        <v>86278</v>
      </c>
      <c r="N24" s="1">
        <v>87429</v>
      </c>
      <c r="O24" s="1">
        <v>87626</v>
      </c>
      <c r="P24" s="12">
        <f t="shared" si="2"/>
        <v>1106643</v>
      </c>
      <c r="Q24" s="54">
        <v>80799</v>
      </c>
      <c r="R24" s="12">
        <f t="shared" ref="R24:R29" si="3">+P24+Q24</f>
        <v>1187442</v>
      </c>
    </row>
    <row r="25" spans="1:19" ht="15.75" customHeight="1" thickBot="1" x14ac:dyDescent="0.3">
      <c r="A25" s="91" t="s">
        <v>23</v>
      </c>
      <c r="B25" s="78"/>
      <c r="C25" s="13">
        <f t="shared" ref="C25:O25" si="4">SUM(C23:C24)</f>
        <v>114270</v>
      </c>
      <c r="D25" s="13">
        <f t="shared" si="4"/>
        <v>115176</v>
      </c>
      <c r="E25" s="13">
        <f t="shared" si="4"/>
        <v>116278</v>
      </c>
      <c r="F25" s="13">
        <f t="shared" si="4"/>
        <v>117189</v>
      </c>
      <c r="G25" s="13">
        <f t="shared" si="4"/>
        <v>117562</v>
      </c>
      <c r="H25" s="13">
        <f t="shared" si="4"/>
        <v>117870</v>
      </c>
      <c r="I25" s="13">
        <f t="shared" si="4"/>
        <v>118203</v>
      </c>
      <c r="J25" s="13">
        <f t="shared" si="4"/>
        <v>118653</v>
      </c>
      <c r="K25" s="13">
        <f t="shared" si="4"/>
        <v>119666</v>
      </c>
      <c r="L25" s="13">
        <f t="shared" si="4"/>
        <v>120101</v>
      </c>
      <c r="M25" s="13">
        <f t="shared" si="4"/>
        <v>120583</v>
      </c>
      <c r="N25" s="13">
        <f t="shared" si="4"/>
        <v>121832</v>
      </c>
      <c r="O25" s="13">
        <f t="shared" si="4"/>
        <v>122413</v>
      </c>
      <c r="P25" s="12">
        <f t="shared" si="2"/>
        <v>1539796</v>
      </c>
      <c r="Q25" s="55">
        <v>112506</v>
      </c>
      <c r="R25" s="12">
        <f t="shared" si="3"/>
        <v>1652302</v>
      </c>
      <c r="S25" s="1"/>
    </row>
    <row r="26" spans="1:19" ht="15.75" customHeight="1" thickBot="1" x14ac:dyDescent="0.3">
      <c r="A26" s="100" t="s">
        <v>30</v>
      </c>
      <c r="B26" s="11" t="s">
        <v>34</v>
      </c>
      <c r="C26" s="1">
        <v>16306</v>
      </c>
      <c r="D26" s="1">
        <v>16525</v>
      </c>
      <c r="E26" s="1">
        <v>17030</v>
      </c>
      <c r="F26" s="1">
        <v>17447</v>
      </c>
      <c r="G26" s="1">
        <v>17641</v>
      </c>
      <c r="H26" s="1">
        <v>17982</v>
      </c>
      <c r="I26" s="1">
        <v>18449</v>
      </c>
      <c r="J26" s="1">
        <v>18696</v>
      </c>
      <c r="K26" s="1">
        <v>19063</v>
      </c>
      <c r="L26" s="1">
        <v>19275</v>
      </c>
      <c r="M26" s="1">
        <v>19406</v>
      </c>
      <c r="N26" s="1">
        <v>19824</v>
      </c>
      <c r="O26" s="1">
        <v>19827</v>
      </c>
      <c r="P26" s="12">
        <f t="shared" si="2"/>
        <v>237471</v>
      </c>
      <c r="Q26" s="54">
        <v>17442</v>
      </c>
      <c r="R26" s="12">
        <f t="shared" si="3"/>
        <v>254913</v>
      </c>
    </row>
    <row r="27" spans="1:19" ht="15.75" customHeight="1" thickBot="1" x14ac:dyDescent="0.3">
      <c r="A27" s="101"/>
      <c r="B27" s="11" t="s">
        <v>35</v>
      </c>
      <c r="C27" s="1">
        <v>2408</v>
      </c>
      <c r="D27" s="1">
        <v>2169</v>
      </c>
      <c r="E27" s="1">
        <v>2351</v>
      </c>
      <c r="F27" s="1">
        <v>2488</v>
      </c>
      <c r="G27" s="1">
        <v>2557</v>
      </c>
      <c r="H27" s="1">
        <v>2638</v>
      </c>
      <c r="I27" s="1">
        <v>2692</v>
      </c>
      <c r="J27" s="1">
        <v>2737</v>
      </c>
      <c r="K27" s="1">
        <v>2809</v>
      </c>
      <c r="L27" s="1">
        <v>2849</v>
      </c>
      <c r="M27" s="1">
        <v>2864</v>
      </c>
      <c r="N27" s="1">
        <v>3171</v>
      </c>
      <c r="O27" s="1">
        <v>2988</v>
      </c>
      <c r="P27" s="12">
        <f t="shared" si="2"/>
        <v>34721</v>
      </c>
      <c r="Q27" s="54">
        <v>2677</v>
      </c>
      <c r="R27" s="12">
        <f t="shared" si="3"/>
        <v>37398</v>
      </c>
    </row>
    <row r="28" spans="1:19" ht="15.75" customHeight="1" thickBot="1" x14ac:dyDescent="0.3">
      <c r="A28" s="102" t="s">
        <v>23</v>
      </c>
      <c r="B28" s="78"/>
      <c r="C28" s="13">
        <f t="shared" ref="C28:O28" si="5">SUM(C26:C27)</f>
        <v>18714</v>
      </c>
      <c r="D28" s="13">
        <f t="shared" si="5"/>
        <v>18694</v>
      </c>
      <c r="E28" s="13">
        <f t="shared" si="5"/>
        <v>19381</v>
      </c>
      <c r="F28" s="13">
        <f t="shared" si="5"/>
        <v>19935</v>
      </c>
      <c r="G28" s="13">
        <f t="shared" si="5"/>
        <v>20198</v>
      </c>
      <c r="H28" s="13">
        <f t="shared" si="5"/>
        <v>20620</v>
      </c>
      <c r="I28" s="13">
        <f t="shared" si="5"/>
        <v>21141</v>
      </c>
      <c r="J28" s="13">
        <f t="shared" si="5"/>
        <v>21433</v>
      </c>
      <c r="K28" s="13">
        <f t="shared" si="5"/>
        <v>21872</v>
      </c>
      <c r="L28" s="13">
        <f t="shared" si="5"/>
        <v>22124</v>
      </c>
      <c r="M28" s="13">
        <f t="shared" si="5"/>
        <v>22270</v>
      </c>
      <c r="N28" s="13">
        <f t="shared" si="5"/>
        <v>22995</v>
      </c>
      <c r="O28" s="13">
        <f t="shared" si="5"/>
        <v>22815</v>
      </c>
      <c r="P28" s="12">
        <f t="shared" si="2"/>
        <v>272192</v>
      </c>
      <c r="Q28" s="55">
        <v>20119</v>
      </c>
      <c r="R28" s="12">
        <f t="shared" si="3"/>
        <v>292311</v>
      </c>
      <c r="S28" s="1"/>
    </row>
    <row r="29" spans="1:19" s="41" customFormat="1" ht="15.75" customHeight="1" thickBot="1" x14ac:dyDescent="0.3">
      <c r="A29" s="42" t="s">
        <v>134</v>
      </c>
      <c r="B29" s="50" t="s">
        <v>35</v>
      </c>
      <c r="C29" s="13">
        <v>3</v>
      </c>
      <c r="D29" s="13">
        <v>3</v>
      </c>
      <c r="E29" s="13">
        <v>3</v>
      </c>
      <c r="F29" s="13">
        <v>3</v>
      </c>
      <c r="G29" s="13">
        <v>3</v>
      </c>
      <c r="H29" s="13">
        <v>3</v>
      </c>
      <c r="I29" s="13">
        <v>3</v>
      </c>
      <c r="J29" s="13">
        <v>3</v>
      </c>
      <c r="K29" s="13">
        <v>3</v>
      </c>
      <c r="L29" s="13">
        <v>3</v>
      </c>
      <c r="M29" s="13">
        <v>3</v>
      </c>
      <c r="N29" s="13">
        <v>3</v>
      </c>
      <c r="O29" s="13">
        <v>3</v>
      </c>
      <c r="P29" s="12">
        <f t="shared" si="2"/>
        <v>39</v>
      </c>
      <c r="Q29" s="54">
        <v>3</v>
      </c>
      <c r="R29" s="12">
        <f t="shared" si="3"/>
        <v>42</v>
      </c>
      <c r="S29" s="1"/>
    </row>
    <row r="30" spans="1:19" ht="15.75" customHeight="1" thickBot="1" x14ac:dyDescent="0.3">
      <c r="A30" s="21" t="s">
        <v>19</v>
      </c>
      <c r="B30" s="22"/>
      <c r="C30" s="14">
        <f>C25+C28+C29</f>
        <v>132987</v>
      </c>
      <c r="D30" s="14">
        <f t="shared" ref="D30:O30" si="6">D25+D28+D29</f>
        <v>133873</v>
      </c>
      <c r="E30" s="14">
        <f t="shared" si="6"/>
        <v>135662</v>
      </c>
      <c r="F30" s="14">
        <f t="shared" si="6"/>
        <v>137127</v>
      </c>
      <c r="G30" s="14">
        <f t="shared" si="6"/>
        <v>137763</v>
      </c>
      <c r="H30" s="14">
        <f t="shared" si="6"/>
        <v>138493</v>
      </c>
      <c r="I30" s="14">
        <f t="shared" si="6"/>
        <v>139347</v>
      </c>
      <c r="J30" s="14">
        <f t="shared" si="6"/>
        <v>140089</v>
      </c>
      <c r="K30" s="14">
        <f t="shared" si="6"/>
        <v>141541</v>
      </c>
      <c r="L30" s="14">
        <f t="shared" si="6"/>
        <v>142228</v>
      </c>
      <c r="M30" s="14">
        <f t="shared" si="6"/>
        <v>142856</v>
      </c>
      <c r="N30" s="14">
        <f t="shared" si="6"/>
        <v>144830</v>
      </c>
      <c r="O30" s="14">
        <f t="shared" si="6"/>
        <v>145231</v>
      </c>
      <c r="P30" s="14">
        <f>P25+P28+P29</f>
        <v>1812027</v>
      </c>
      <c r="Q30" s="57">
        <v>132628</v>
      </c>
      <c r="R30" s="14">
        <f>R25+R28+R29</f>
        <v>1944655</v>
      </c>
    </row>
    <row r="31" spans="1:19" ht="15.75" customHeight="1" x14ac:dyDescent="0.25"/>
    <row r="32" spans="1:19" ht="15.75" customHeight="1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ht="15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ht="15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ht="15.75" customHeight="1" x14ac:dyDescent="0.25">
      <c r="P35" s="1"/>
    </row>
    <row r="36" spans="3:17" ht="15.75" customHeight="1" x14ac:dyDescent="0.25"/>
    <row r="37" spans="3:17" ht="15.75" customHeight="1" x14ac:dyDescent="0.25"/>
    <row r="38" spans="3:17" ht="15.75" customHeight="1" x14ac:dyDescent="0.25"/>
    <row r="39" spans="3:17" ht="15.75" customHeight="1" x14ac:dyDescent="0.25"/>
    <row r="40" spans="3:17" ht="15.75" customHeight="1" x14ac:dyDescent="0.25"/>
    <row r="41" spans="3:17" ht="15.75" customHeight="1" x14ac:dyDescent="0.25"/>
    <row r="42" spans="3:17" ht="15.75" customHeight="1" x14ac:dyDescent="0.25"/>
    <row r="43" spans="3:17" ht="15.75" customHeight="1" x14ac:dyDescent="0.25"/>
    <row r="44" spans="3:17" ht="15.75" customHeight="1" x14ac:dyDescent="0.25"/>
    <row r="45" spans="3:17" ht="15.75" customHeight="1" x14ac:dyDescent="0.25"/>
    <row r="46" spans="3:17" ht="15.75" customHeight="1" x14ac:dyDescent="0.25"/>
    <row r="47" spans="3:17" ht="15.75" customHeight="1" x14ac:dyDescent="0.25"/>
    <row r="48" spans="3:1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A12:B12"/>
    <mergeCell ref="A23:A24"/>
    <mergeCell ref="A26:A27"/>
    <mergeCell ref="A28:B28"/>
    <mergeCell ref="A13:B13"/>
    <mergeCell ref="A14:B14"/>
    <mergeCell ref="A16:B16"/>
    <mergeCell ref="A19:P19"/>
    <mergeCell ref="A20:O20"/>
    <mergeCell ref="C21:P21"/>
    <mergeCell ref="A25:B25"/>
    <mergeCell ref="A15:B15"/>
    <mergeCell ref="A6:P6"/>
    <mergeCell ref="A7:P7"/>
    <mergeCell ref="A9:P9"/>
    <mergeCell ref="A10:N10"/>
    <mergeCell ref="A11:B11"/>
    <mergeCell ref="C11:O11"/>
  </mergeCells>
  <pageMargins left="0.7" right="0.7" top="0.75" bottom="0.75" header="0" footer="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S1001"/>
  <sheetViews>
    <sheetView workbookViewId="0">
      <selection activeCell="Q21" sqref="A21:Q21"/>
    </sheetView>
  </sheetViews>
  <sheetFormatPr baseColWidth="10" defaultColWidth="14.42578125" defaultRowHeight="15" customHeight="1" x14ac:dyDescent="0.25"/>
  <cols>
    <col min="1" max="1" width="13.42578125" customWidth="1"/>
    <col min="2" max="2" width="10.5703125" customWidth="1"/>
    <col min="3" max="15" width="7" customWidth="1"/>
    <col min="16" max="19" width="10.7109375" customWidth="1"/>
  </cols>
  <sheetData>
    <row r="6" spans="1:19" x14ac:dyDescent="0.25">
      <c r="A6" s="79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</row>
    <row r="7" spans="1:19" x14ac:dyDescent="0.25">
      <c r="A7" s="79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9" x14ac:dyDescent="0.25">
      <c r="A9" s="79" t="s">
        <v>36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1"/>
    </row>
    <row r="10" spans="1:19" x14ac:dyDescent="0.25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</row>
    <row r="11" spans="1:19" ht="15.75" thickBot="1" x14ac:dyDescent="0.3">
      <c r="A11" s="3"/>
      <c r="B11" s="3" t="s">
        <v>3</v>
      </c>
      <c r="C11" s="84">
        <v>2021</v>
      </c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6"/>
      <c r="P11" s="4"/>
    </row>
    <row r="12" spans="1:19" ht="15.75" thickBot="1" x14ac:dyDescent="0.3">
      <c r="A12" s="5" t="s">
        <v>37</v>
      </c>
      <c r="B12" s="23" t="s">
        <v>38</v>
      </c>
      <c r="C12" s="7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  <c r="I12" s="7" t="s">
        <v>13</v>
      </c>
      <c r="J12" s="7" t="s">
        <v>14</v>
      </c>
      <c r="K12" s="7" t="s">
        <v>15</v>
      </c>
      <c r="L12" s="7" t="s">
        <v>16</v>
      </c>
      <c r="M12" s="7" t="s">
        <v>17</v>
      </c>
      <c r="N12" s="7" t="s">
        <v>18</v>
      </c>
      <c r="O12" s="8" t="s">
        <v>6</v>
      </c>
      <c r="P12" s="9" t="s">
        <v>19</v>
      </c>
      <c r="Q12" s="60" t="s">
        <v>136</v>
      </c>
      <c r="R12" s="61" t="s">
        <v>19</v>
      </c>
    </row>
    <row r="13" spans="1:19" ht="15.75" thickBot="1" x14ac:dyDescent="0.3">
      <c r="A13" s="10" t="s">
        <v>39</v>
      </c>
      <c r="B13" s="24" t="s">
        <v>40</v>
      </c>
      <c r="C13" s="1">
        <v>121</v>
      </c>
      <c r="D13" s="1">
        <v>99</v>
      </c>
      <c r="E13" s="1">
        <v>84</v>
      </c>
      <c r="F13" s="1">
        <v>114</v>
      </c>
      <c r="G13" s="1">
        <v>124</v>
      </c>
      <c r="H13" s="1">
        <v>114</v>
      </c>
      <c r="I13" s="1">
        <v>107</v>
      </c>
      <c r="J13" s="1">
        <v>69</v>
      </c>
      <c r="K13" s="1">
        <v>171</v>
      </c>
      <c r="L13" s="1">
        <v>137</v>
      </c>
      <c r="M13" s="1">
        <v>131</v>
      </c>
      <c r="N13" s="1">
        <v>0</v>
      </c>
      <c r="O13" s="1">
        <v>133</v>
      </c>
      <c r="P13" s="12">
        <f t="shared" ref="P13:P17" si="0">SUM(C13:O13)</f>
        <v>1404</v>
      </c>
      <c r="Q13" s="54">
        <v>0</v>
      </c>
      <c r="R13" s="12">
        <f>+P13+Q13</f>
        <v>1404</v>
      </c>
    </row>
    <row r="14" spans="1:19" ht="15.75" thickBot="1" x14ac:dyDescent="0.3">
      <c r="A14" s="10"/>
      <c r="B14" s="24" t="s">
        <v>41</v>
      </c>
      <c r="C14" s="25">
        <v>54876</v>
      </c>
      <c r="D14" s="1">
        <v>55115</v>
      </c>
      <c r="E14" s="1">
        <v>55837</v>
      </c>
      <c r="F14" s="1">
        <v>56476</v>
      </c>
      <c r="G14" s="1">
        <v>56763</v>
      </c>
      <c r="H14" s="1">
        <v>57056</v>
      </c>
      <c r="I14" s="1">
        <v>57441</v>
      </c>
      <c r="J14" s="1">
        <v>57807</v>
      </c>
      <c r="K14" s="25">
        <v>58124</v>
      </c>
      <c r="L14" s="1">
        <v>58414</v>
      </c>
      <c r="M14" s="1">
        <v>58609</v>
      </c>
      <c r="N14" s="1">
        <v>59643</v>
      </c>
      <c r="O14" s="1">
        <v>59446</v>
      </c>
      <c r="P14" s="12">
        <f t="shared" si="0"/>
        <v>745607</v>
      </c>
      <c r="Q14" s="54">
        <v>54480</v>
      </c>
      <c r="R14" s="12">
        <f t="shared" ref="R14:R19" si="1">+P14+Q14</f>
        <v>800087</v>
      </c>
    </row>
    <row r="15" spans="1:19" ht="15.75" thickBot="1" x14ac:dyDescent="0.3">
      <c r="A15" s="91" t="s">
        <v>23</v>
      </c>
      <c r="B15" s="78"/>
      <c r="C15" s="13">
        <f t="shared" ref="C15:O15" si="2">SUM(C13:C14)</f>
        <v>54997</v>
      </c>
      <c r="D15" s="13">
        <f t="shared" si="2"/>
        <v>55214</v>
      </c>
      <c r="E15" s="13">
        <f t="shared" si="2"/>
        <v>55921</v>
      </c>
      <c r="F15" s="13">
        <f t="shared" si="2"/>
        <v>56590</v>
      </c>
      <c r="G15" s="13">
        <f t="shared" si="2"/>
        <v>56887</v>
      </c>
      <c r="H15" s="13">
        <f t="shared" si="2"/>
        <v>57170</v>
      </c>
      <c r="I15" s="13">
        <f t="shared" si="2"/>
        <v>57548</v>
      </c>
      <c r="J15" s="13">
        <f t="shared" si="2"/>
        <v>57876</v>
      </c>
      <c r="K15" s="13">
        <f t="shared" si="2"/>
        <v>58295</v>
      </c>
      <c r="L15" s="13">
        <f t="shared" si="2"/>
        <v>58551</v>
      </c>
      <c r="M15" s="13">
        <f t="shared" si="2"/>
        <v>58740</v>
      </c>
      <c r="N15" s="13">
        <f t="shared" si="2"/>
        <v>59643</v>
      </c>
      <c r="O15" s="13">
        <f t="shared" si="2"/>
        <v>59579</v>
      </c>
      <c r="P15" s="12">
        <f t="shared" si="0"/>
        <v>747011</v>
      </c>
      <c r="Q15" s="55">
        <v>54480</v>
      </c>
      <c r="R15" s="12">
        <f t="shared" si="1"/>
        <v>801491</v>
      </c>
      <c r="S15" s="1"/>
    </row>
    <row r="16" spans="1:19" ht="15.75" thickBot="1" x14ac:dyDescent="0.3">
      <c r="A16" s="10" t="s">
        <v>42</v>
      </c>
      <c r="B16" s="24" t="s">
        <v>40</v>
      </c>
      <c r="C16" s="44">
        <v>275</v>
      </c>
      <c r="D16" s="44">
        <v>272</v>
      </c>
      <c r="E16" s="44">
        <v>243</v>
      </c>
      <c r="F16" s="44">
        <v>274</v>
      </c>
      <c r="G16" s="44">
        <v>315</v>
      </c>
      <c r="H16" s="44">
        <v>307</v>
      </c>
      <c r="I16" s="44">
        <v>291</v>
      </c>
      <c r="J16" s="44">
        <v>169</v>
      </c>
      <c r="K16" s="44">
        <v>444</v>
      </c>
      <c r="L16" s="44">
        <v>376</v>
      </c>
      <c r="M16" s="44">
        <v>365</v>
      </c>
      <c r="N16" s="44">
        <v>0</v>
      </c>
      <c r="O16" s="44">
        <v>335</v>
      </c>
      <c r="P16" s="12">
        <f t="shared" si="0"/>
        <v>3666</v>
      </c>
      <c r="Q16" s="54">
        <v>0</v>
      </c>
      <c r="R16" s="12">
        <f t="shared" si="1"/>
        <v>3666</v>
      </c>
    </row>
    <row r="17" spans="1:19" ht="15.75" thickBot="1" x14ac:dyDescent="0.3">
      <c r="A17" s="10"/>
      <c r="B17" s="24" t="s">
        <v>41</v>
      </c>
      <c r="C17" s="44">
        <v>77712</v>
      </c>
      <c r="D17" s="44">
        <v>78384</v>
      </c>
      <c r="E17" s="44">
        <v>79495</v>
      </c>
      <c r="F17" s="44">
        <v>80260</v>
      </c>
      <c r="G17" s="44">
        <v>80558</v>
      </c>
      <c r="H17" s="44">
        <v>81013</v>
      </c>
      <c r="I17" s="44">
        <v>81505</v>
      </c>
      <c r="J17" s="44">
        <v>82041</v>
      </c>
      <c r="K17" s="44">
        <v>82799</v>
      </c>
      <c r="L17" s="44">
        <v>83298</v>
      </c>
      <c r="M17" s="44">
        <v>83748</v>
      </c>
      <c r="N17" s="44">
        <v>85184</v>
      </c>
      <c r="O17" s="44">
        <v>85314</v>
      </c>
      <c r="P17" s="12">
        <f t="shared" si="0"/>
        <v>1061311</v>
      </c>
      <c r="Q17" s="54">
        <v>78145</v>
      </c>
      <c r="R17" s="12">
        <f t="shared" si="1"/>
        <v>1139456</v>
      </c>
    </row>
    <row r="18" spans="1:19" ht="15.75" thickBot="1" x14ac:dyDescent="0.3">
      <c r="A18" s="91" t="s">
        <v>23</v>
      </c>
      <c r="B18" s="78"/>
      <c r="C18" s="13">
        <f t="shared" ref="C18:O18" si="3">SUM(C16:C17)</f>
        <v>77987</v>
      </c>
      <c r="D18" s="13">
        <f t="shared" si="3"/>
        <v>78656</v>
      </c>
      <c r="E18" s="13">
        <f t="shared" si="3"/>
        <v>79738</v>
      </c>
      <c r="F18" s="13">
        <f t="shared" si="3"/>
        <v>80534</v>
      </c>
      <c r="G18" s="13">
        <f t="shared" si="3"/>
        <v>80873</v>
      </c>
      <c r="H18" s="13">
        <f t="shared" si="3"/>
        <v>81320</v>
      </c>
      <c r="I18" s="13">
        <f t="shared" si="3"/>
        <v>81796</v>
      </c>
      <c r="J18" s="13">
        <f t="shared" si="3"/>
        <v>82210</v>
      </c>
      <c r="K18" s="13">
        <f t="shared" si="3"/>
        <v>83243</v>
      </c>
      <c r="L18" s="13">
        <f t="shared" si="3"/>
        <v>83674</v>
      </c>
      <c r="M18" s="13">
        <f t="shared" si="3"/>
        <v>84113</v>
      </c>
      <c r="N18" s="13">
        <f t="shared" si="3"/>
        <v>85184</v>
      </c>
      <c r="O18" s="13">
        <f t="shared" si="3"/>
        <v>85649</v>
      </c>
      <c r="P18" s="12">
        <f>SUM(C18:O18)</f>
        <v>1064977</v>
      </c>
      <c r="Q18" s="55">
        <v>78145</v>
      </c>
      <c r="R18" s="12">
        <f t="shared" si="1"/>
        <v>1143122</v>
      </c>
      <c r="S18" s="1"/>
    </row>
    <row r="19" spans="1:19" s="41" customFormat="1" ht="15.75" thickBot="1" x14ac:dyDescent="0.3">
      <c r="A19" s="51" t="s">
        <v>134</v>
      </c>
      <c r="B19" s="50" t="s">
        <v>41</v>
      </c>
      <c r="C19" s="13">
        <v>3</v>
      </c>
      <c r="D19" s="13">
        <v>3</v>
      </c>
      <c r="E19" s="13">
        <v>3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13">
        <v>3</v>
      </c>
      <c r="P19" s="12">
        <f>SUM(C19:O19)</f>
        <v>39</v>
      </c>
      <c r="Q19" s="54">
        <v>3</v>
      </c>
      <c r="R19" s="12">
        <f t="shared" si="1"/>
        <v>42</v>
      </c>
      <c r="S19" s="1"/>
    </row>
    <row r="20" spans="1:19" ht="15.75" thickBot="1" x14ac:dyDescent="0.3">
      <c r="A20" s="21" t="s">
        <v>19</v>
      </c>
      <c r="B20" s="22"/>
      <c r="C20" s="14">
        <f>C15+C18+C19</f>
        <v>132987</v>
      </c>
      <c r="D20" s="14">
        <f t="shared" ref="D20:O20" si="4">D15+D18+D19</f>
        <v>133873</v>
      </c>
      <c r="E20" s="14">
        <f t="shared" si="4"/>
        <v>135662</v>
      </c>
      <c r="F20" s="14">
        <f t="shared" si="4"/>
        <v>137127</v>
      </c>
      <c r="G20" s="14">
        <f t="shared" si="4"/>
        <v>137763</v>
      </c>
      <c r="H20" s="14">
        <f t="shared" si="4"/>
        <v>138493</v>
      </c>
      <c r="I20" s="14">
        <f t="shared" si="4"/>
        <v>139347</v>
      </c>
      <c r="J20" s="14">
        <f t="shared" si="4"/>
        <v>140089</v>
      </c>
      <c r="K20" s="14">
        <f t="shared" si="4"/>
        <v>141541</v>
      </c>
      <c r="L20" s="14">
        <f t="shared" si="4"/>
        <v>142228</v>
      </c>
      <c r="M20" s="14">
        <f t="shared" si="4"/>
        <v>142856</v>
      </c>
      <c r="N20" s="14">
        <f t="shared" si="4"/>
        <v>144830</v>
      </c>
      <c r="O20" s="14">
        <f t="shared" si="4"/>
        <v>145231</v>
      </c>
      <c r="P20" s="14">
        <f>P15+P18+P19</f>
        <v>1812027</v>
      </c>
      <c r="Q20" s="57">
        <v>132628</v>
      </c>
      <c r="R20" s="14">
        <f>R15+R18+R19</f>
        <v>1944655</v>
      </c>
    </row>
    <row r="21" spans="1:19" x14ac:dyDescent="0.25">
      <c r="A21" s="53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</row>
    <row r="22" spans="1:19" ht="15.75" customHeight="1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9" ht="15.75" customHeigh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9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9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9" ht="15.75" customHeight="1" x14ac:dyDescent="0.25"/>
    <row r="27" spans="1:19" ht="15.75" customHeight="1" x14ac:dyDescent="0.25"/>
    <row r="28" spans="1:19" ht="15.75" customHeight="1" x14ac:dyDescent="0.25"/>
    <row r="29" spans="1:19" ht="15.75" customHeight="1" x14ac:dyDescent="0.25"/>
    <row r="30" spans="1:19" ht="15.75" customHeight="1" x14ac:dyDescent="0.25"/>
    <row r="31" spans="1:19" ht="15.75" customHeight="1" x14ac:dyDescent="0.25"/>
    <row r="32" spans="1:1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7">
    <mergeCell ref="A15:B15"/>
    <mergeCell ref="A18:B18"/>
    <mergeCell ref="A6:P6"/>
    <mergeCell ref="A7:P7"/>
    <mergeCell ref="A9:P9"/>
    <mergeCell ref="A10:O10"/>
    <mergeCell ref="C11:O11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S1001"/>
  <sheetViews>
    <sheetView workbookViewId="0">
      <selection activeCell="R37" sqref="R37"/>
    </sheetView>
  </sheetViews>
  <sheetFormatPr baseColWidth="10" defaultColWidth="14.42578125" defaultRowHeight="15" customHeight="1" x14ac:dyDescent="0.25"/>
  <cols>
    <col min="1" max="1" width="14.140625" customWidth="1"/>
    <col min="2" max="3" width="7" customWidth="1"/>
    <col min="4" max="4" width="8.5703125" customWidth="1"/>
    <col min="5" max="5" width="7.5703125" customWidth="1"/>
    <col min="6" max="6" width="7" customWidth="1"/>
    <col min="7" max="7" width="7.5703125" customWidth="1"/>
    <col min="8" max="8" width="7" customWidth="1"/>
    <col min="9" max="9" width="7.5703125" customWidth="1"/>
    <col min="10" max="11" width="7" customWidth="1"/>
    <col min="12" max="12" width="8.28515625" customWidth="1"/>
    <col min="13" max="13" width="7" customWidth="1"/>
    <col min="14" max="14" width="7.7109375" customWidth="1"/>
    <col min="15" max="19" width="10.7109375" customWidth="1"/>
  </cols>
  <sheetData>
    <row r="6" spans="1:17" x14ac:dyDescent="0.25">
      <c r="A6" s="79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1"/>
    </row>
    <row r="7" spans="1:17" x14ac:dyDescent="0.25">
      <c r="A7" s="79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 x14ac:dyDescent="0.25">
      <c r="A9" s="79" t="s">
        <v>43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1"/>
    </row>
    <row r="10" spans="1:17" x14ac:dyDescent="0.25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7" x14ac:dyDescent="0.25">
      <c r="A11" s="3" t="s">
        <v>3</v>
      </c>
      <c r="B11" s="114">
        <v>2021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7"/>
      <c r="O11" s="26"/>
      <c r="P11" s="65" t="s">
        <v>136</v>
      </c>
    </row>
    <row r="12" spans="1:17" x14ac:dyDescent="0.25">
      <c r="A12" s="5" t="s">
        <v>29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15" t="s">
        <v>17</v>
      </c>
      <c r="M12" s="15" t="s">
        <v>18</v>
      </c>
      <c r="N12" s="16" t="s">
        <v>6</v>
      </c>
      <c r="O12" s="92" t="s">
        <v>19</v>
      </c>
      <c r="P12" s="108" t="s">
        <v>136</v>
      </c>
      <c r="Q12" s="106" t="s">
        <v>19</v>
      </c>
    </row>
    <row r="13" spans="1:17" x14ac:dyDescent="0.25">
      <c r="A13" s="94" t="s">
        <v>20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93"/>
      <c r="P13" s="109"/>
      <c r="Q13" s="107"/>
    </row>
    <row r="14" spans="1:17" ht="14.25" customHeight="1" x14ac:dyDescent="0.25">
      <c r="A14" s="27" t="s">
        <v>44</v>
      </c>
      <c r="B14" s="1">
        <v>15792</v>
      </c>
      <c r="C14" s="1">
        <v>16228</v>
      </c>
      <c r="D14" s="1">
        <v>16615</v>
      </c>
      <c r="E14" s="1">
        <v>16941</v>
      </c>
      <c r="F14" s="1">
        <v>17085</v>
      </c>
      <c r="G14" s="1">
        <v>17390</v>
      </c>
      <c r="H14" s="1">
        <v>17818</v>
      </c>
      <c r="I14" s="1">
        <v>18068</v>
      </c>
      <c r="J14" s="1">
        <v>18396</v>
      </c>
      <c r="K14" s="1">
        <v>18574</v>
      </c>
      <c r="L14" s="1">
        <v>18716</v>
      </c>
      <c r="M14" s="1">
        <v>18874</v>
      </c>
      <c r="N14" s="1">
        <v>19067</v>
      </c>
      <c r="O14" s="12">
        <f t="shared" ref="O14:O18" si="0">SUM(B14:N14)</f>
        <v>229564</v>
      </c>
      <c r="P14" s="1">
        <v>16737</v>
      </c>
      <c r="Q14" s="12">
        <f>+O14+P14</f>
        <v>246301</v>
      </c>
    </row>
    <row r="15" spans="1:17" ht="14.25" customHeight="1" x14ac:dyDescent="0.25">
      <c r="A15" s="27" t="s">
        <v>45</v>
      </c>
      <c r="B15" s="1">
        <v>2518</v>
      </c>
      <c r="C15" s="1">
        <v>2067</v>
      </c>
      <c r="D15" s="1">
        <v>2325</v>
      </c>
      <c r="E15" s="1">
        <v>2543</v>
      </c>
      <c r="F15" s="1">
        <v>2655</v>
      </c>
      <c r="G15" s="1">
        <v>2749</v>
      </c>
      <c r="H15" s="1">
        <v>2815</v>
      </c>
      <c r="I15" s="1">
        <v>2831</v>
      </c>
      <c r="J15" s="1">
        <v>2927</v>
      </c>
      <c r="K15" s="1">
        <v>2980</v>
      </c>
      <c r="L15" s="1">
        <v>2966</v>
      </c>
      <c r="M15" s="1">
        <v>3507</v>
      </c>
      <c r="N15" s="1">
        <v>3146</v>
      </c>
      <c r="O15" s="12">
        <f t="shared" si="0"/>
        <v>36029</v>
      </c>
      <c r="P15" s="1">
        <v>2910</v>
      </c>
      <c r="Q15" s="12">
        <f t="shared" ref="Q15:Q18" si="1">+O15+P15</f>
        <v>38939</v>
      </c>
    </row>
    <row r="16" spans="1:17" ht="14.25" customHeight="1" x14ac:dyDescent="0.25">
      <c r="A16" s="27" t="s">
        <v>46</v>
      </c>
      <c r="B16" s="1">
        <v>34</v>
      </c>
      <c r="C16" s="1">
        <v>33</v>
      </c>
      <c r="D16" s="1">
        <v>33</v>
      </c>
      <c r="E16" s="1">
        <v>34</v>
      </c>
      <c r="F16" s="1">
        <v>35</v>
      </c>
      <c r="G16" s="1">
        <v>36</v>
      </c>
      <c r="H16" s="1">
        <v>36</v>
      </c>
      <c r="I16" s="1">
        <v>38</v>
      </c>
      <c r="J16" s="1">
        <v>37</v>
      </c>
      <c r="K16" s="1">
        <v>38</v>
      </c>
      <c r="L16" s="1">
        <v>38</v>
      </c>
      <c r="M16" s="1">
        <v>41</v>
      </c>
      <c r="N16" s="1">
        <v>37</v>
      </c>
      <c r="O16" s="12">
        <f t="shared" si="0"/>
        <v>470</v>
      </c>
      <c r="P16" s="1">
        <v>36</v>
      </c>
      <c r="Q16" s="12">
        <f t="shared" si="1"/>
        <v>506</v>
      </c>
    </row>
    <row r="17" spans="1:19" ht="14.25" customHeight="1" x14ac:dyDescent="0.25">
      <c r="A17" s="27" t="s">
        <v>47</v>
      </c>
      <c r="B17" s="1">
        <v>10</v>
      </c>
      <c r="C17" s="1">
        <v>9</v>
      </c>
      <c r="D17" s="1">
        <v>9</v>
      </c>
      <c r="E17" s="1">
        <v>10</v>
      </c>
      <c r="F17" s="1">
        <v>8</v>
      </c>
      <c r="G17" s="1">
        <v>8</v>
      </c>
      <c r="H17" s="1">
        <v>9</v>
      </c>
      <c r="I17" s="1">
        <v>8</v>
      </c>
      <c r="J17" s="1">
        <v>8</v>
      </c>
      <c r="K17" s="1">
        <v>8</v>
      </c>
      <c r="L17" s="1">
        <v>7</v>
      </c>
      <c r="M17" s="1">
        <v>8</v>
      </c>
      <c r="N17" s="1">
        <v>7</v>
      </c>
      <c r="O17" s="12">
        <f t="shared" si="0"/>
        <v>109</v>
      </c>
      <c r="P17" s="1">
        <v>7</v>
      </c>
      <c r="Q17" s="12">
        <f t="shared" si="1"/>
        <v>116</v>
      </c>
    </row>
    <row r="18" spans="1:19" x14ac:dyDescent="0.25">
      <c r="A18" s="27" t="s">
        <v>31</v>
      </c>
      <c r="B18" s="1">
        <v>109716</v>
      </c>
      <c r="C18" s="1">
        <v>110464</v>
      </c>
      <c r="D18" s="1">
        <v>111372</v>
      </c>
      <c r="E18" s="1">
        <v>112293</v>
      </c>
      <c r="F18" s="1">
        <v>112672</v>
      </c>
      <c r="G18" s="1">
        <v>113000</v>
      </c>
      <c r="H18" s="1">
        <v>113350</v>
      </c>
      <c r="I18" s="1">
        <v>113806</v>
      </c>
      <c r="J18" s="1">
        <v>114825</v>
      </c>
      <c r="K18" s="1">
        <v>115267</v>
      </c>
      <c r="L18" s="1">
        <v>115751</v>
      </c>
      <c r="M18" s="1">
        <v>116937</v>
      </c>
      <c r="N18" s="1">
        <v>117555</v>
      </c>
      <c r="O18" s="12">
        <f t="shared" si="0"/>
        <v>1477008</v>
      </c>
      <c r="P18" s="1">
        <v>108032</v>
      </c>
      <c r="Q18" s="12">
        <f t="shared" si="1"/>
        <v>1585040</v>
      </c>
    </row>
    <row r="19" spans="1:19" x14ac:dyDescent="0.25">
      <c r="A19" s="28" t="s">
        <v>23</v>
      </c>
      <c r="B19" s="13">
        <f>SUM(B14:B18)</f>
        <v>128070</v>
      </c>
      <c r="C19" s="13">
        <f t="shared" ref="C19:N19" si="2">SUM(C14:C18)</f>
        <v>128801</v>
      </c>
      <c r="D19" s="13">
        <f t="shared" si="2"/>
        <v>130354</v>
      </c>
      <c r="E19" s="13">
        <f t="shared" si="2"/>
        <v>131821</v>
      </c>
      <c r="F19" s="13">
        <f t="shared" si="2"/>
        <v>132455</v>
      </c>
      <c r="G19" s="13">
        <f t="shared" si="2"/>
        <v>133183</v>
      </c>
      <c r="H19" s="13">
        <f t="shared" si="2"/>
        <v>134028</v>
      </c>
      <c r="I19" s="13">
        <f t="shared" si="2"/>
        <v>134751</v>
      </c>
      <c r="J19" s="13">
        <f t="shared" si="2"/>
        <v>136193</v>
      </c>
      <c r="K19" s="13">
        <f t="shared" si="2"/>
        <v>136867</v>
      </c>
      <c r="L19" s="13">
        <f t="shared" si="2"/>
        <v>137478</v>
      </c>
      <c r="M19" s="13">
        <f t="shared" si="2"/>
        <v>139367</v>
      </c>
      <c r="N19" s="13">
        <f t="shared" si="2"/>
        <v>139812</v>
      </c>
      <c r="O19" s="12">
        <f>+O18+O17+O16+O15+O14</f>
        <v>1743180</v>
      </c>
      <c r="P19" s="13">
        <f>+P18+P17+P16+P15+P14</f>
        <v>127722</v>
      </c>
      <c r="Q19" s="12">
        <f>+Q18+Q17+Q16+Q15+Q14</f>
        <v>1870902</v>
      </c>
      <c r="R19" s="1"/>
      <c r="S19" s="1"/>
    </row>
    <row r="20" spans="1:19" x14ac:dyDescent="0.25">
      <c r="A20" s="113" t="s">
        <v>24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1"/>
      <c r="O20" s="4"/>
      <c r="P20" s="4"/>
      <c r="Q20" s="4"/>
    </row>
    <row r="21" spans="1:19" ht="15.75" customHeight="1" x14ac:dyDescent="0.25">
      <c r="A21" s="27" t="s">
        <v>44</v>
      </c>
      <c r="B21" s="1">
        <v>257</v>
      </c>
      <c r="C21" s="1">
        <v>271</v>
      </c>
      <c r="D21" s="1">
        <v>298</v>
      </c>
      <c r="E21" s="1">
        <v>302</v>
      </c>
      <c r="F21" s="1">
        <v>307</v>
      </c>
      <c r="G21" s="1">
        <v>322</v>
      </c>
      <c r="H21" s="1">
        <v>339</v>
      </c>
      <c r="I21" s="1">
        <v>355</v>
      </c>
      <c r="J21" s="1">
        <v>371</v>
      </c>
      <c r="K21" s="1">
        <v>379</v>
      </c>
      <c r="L21" s="1">
        <v>389</v>
      </c>
      <c r="M21" s="1">
        <v>393</v>
      </c>
      <c r="N21" s="1">
        <v>395</v>
      </c>
      <c r="O21" s="12">
        <f t="shared" ref="O21:O25" si="3">SUM(B21:N21)</f>
        <v>4378</v>
      </c>
      <c r="P21" s="43">
        <v>308</v>
      </c>
      <c r="Q21" s="12">
        <f>+O21+P21</f>
        <v>4686</v>
      </c>
    </row>
    <row r="22" spans="1:19" ht="15.75" customHeight="1" x14ac:dyDescent="0.25">
      <c r="A22" s="27" t="s">
        <v>45</v>
      </c>
      <c r="B22" s="1">
        <v>103</v>
      </c>
      <c r="C22" s="1">
        <v>86</v>
      </c>
      <c r="D22" s="1">
        <v>101</v>
      </c>
      <c r="E22" s="1">
        <v>105</v>
      </c>
      <c r="F22" s="1">
        <v>108</v>
      </c>
      <c r="G22" s="1">
        <v>115</v>
      </c>
      <c r="H22" s="1">
        <v>124</v>
      </c>
      <c r="I22" s="1">
        <v>133</v>
      </c>
      <c r="J22" s="1">
        <v>133</v>
      </c>
      <c r="K22" s="1">
        <v>145</v>
      </c>
      <c r="L22" s="1">
        <v>154</v>
      </c>
      <c r="M22" s="1">
        <v>172</v>
      </c>
      <c r="N22" s="1">
        <v>163</v>
      </c>
      <c r="O22" s="12">
        <f t="shared" si="3"/>
        <v>1642</v>
      </c>
      <c r="P22" s="43">
        <v>121</v>
      </c>
      <c r="Q22" s="12">
        <f t="shared" ref="Q22:Q25" si="4">+O22+P22</f>
        <v>1763</v>
      </c>
    </row>
    <row r="23" spans="1:19" ht="15.75" customHeight="1" x14ac:dyDescent="0.25">
      <c r="A23" s="27" t="s">
        <v>46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2">
        <f t="shared" si="3"/>
        <v>0</v>
      </c>
      <c r="P23" s="43">
        <v>0</v>
      </c>
      <c r="Q23" s="12">
        <f t="shared" si="4"/>
        <v>0</v>
      </c>
    </row>
    <row r="24" spans="1:19" ht="15.75" customHeight="1" x14ac:dyDescent="0.25">
      <c r="A24" s="27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2">
        <f t="shared" si="3"/>
        <v>0</v>
      </c>
      <c r="P24" s="43">
        <v>0</v>
      </c>
      <c r="Q24" s="12">
        <f t="shared" si="4"/>
        <v>0</v>
      </c>
    </row>
    <row r="25" spans="1:19" ht="15.75" customHeight="1" x14ac:dyDescent="0.25">
      <c r="A25" s="27" t="s">
        <v>31</v>
      </c>
      <c r="B25" s="1">
        <v>4554</v>
      </c>
      <c r="C25" s="1">
        <v>4712</v>
      </c>
      <c r="D25" s="1">
        <v>4906</v>
      </c>
      <c r="E25" s="1">
        <v>4896</v>
      </c>
      <c r="F25" s="1">
        <v>4890</v>
      </c>
      <c r="G25" s="1">
        <v>4870</v>
      </c>
      <c r="H25" s="1">
        <v>4853</v>
      </c>
      <c r="I25" s="1">
        <v>4847</v>
      </c>
      <c r="J25" s="1">
        <v>4841</v>
      </c>
      <c r="K25" s="1">
        <v>4834</v>
      </c>
      <c r="L25" s="1">
        <v>4832</v>
      </c>
      <c r="M25" s="1">
        <v>4895</v>
      </c>
      <c r="N25" s="1">
        <v>4858</v>
      </c>
      <c r="O25" s="12">
        <f t="shared" si="3"/>
        <v>62788</v>
      </c>
      <c r="P25" s="43">
        <v>4474</v>
      </c>
      <c r="Q25" s="12">
        <f t="shared" si="4"/>
        <v>67262</v>
      </c>
    </row>
    <row r="26" spans="1:19" ht="15.75" customHeight="1" x14ac:dyDescent="0.25">
      <c r="A26" s="29" t="s">
        <v>23</v>
      </c>
      <c r="B26" s="13">
        <f t="shared" ref="B26:M26" si="5">SUM(B21:B25)</f>
        <v>4914</v>
      </c>
      <c r="C26" s="13">
        <f t="shared" si="5"/>
        <v>5069</v>
      </c>
      <c r="D26" s="13">
        <f t="shared" si="5"/>
        <v>5305</v>
      </c>
      <c r="E26" s="13">
        <f t="shared" si="5"/>
        <v>5303</v>
      </c>
      <c r="F26" s="13">
        <f t="shared" si="5"/>
        <v>5305</v>
      </c>
      <c r="G26" s="13">
        <f t="shared" si="5"/>
        <v>5307</v>
      </c>
      <c r="H26" s="13">
        <f t="shared" si="5"/>
        <v>5316</v>
      </c>
      <c r="I26" s="13">
        <f t="shared" si="5"/>
        <v>5335</v>
      </c>
      <c r="J26" s="13">
        <f t="shared" si="5"/>
        <v>5345</v>
      </c>
      <c r="K26" s="13">
        <f t="shared" si="5"/>
        <v>5358</v>
      </c>
      <c r="L26" s="13">
        <f t="shared" si="5"/>
        <v>5375</v>
      </c>
      <c r="M26" s="13">
        <f t="shared" si="5"/>
        <v>5460</v>
      </c>
      <c r="N26" s="13">
        <f>SUM(N21:N25)</f>
        <v>5416</v>
      </c>
      <c r="O26" s="12">
        <f>+O25+O24+O23+O22+O21</f>
        <v>68808</v>
      </c>
      <c r="P26" s="13">
        <v>4903</v>
      </c>
      <c r="Q26" s="12">
        <f>+Q25+Q24+Q23+Q22+Q21</f>
        <v>73711</v>
      </c>
      <c r="R26" s="1"/>
      <c r="S26" s="1"/>
    </row>
    <row r="27" spans="1:19" s="41" customFormat="1" ht="15.75" customHeight="1" x14ac:dyDescent="0.25">
      <c r="A27" s="29" t="s">
        <v>134</v>
      </c>
      <c r="B27" s="13">
        <v>3</v>
      </c>
      <c r="C27" s="13">
        <v>3</v>
      </c>
      <c r="D27" s="13">
        <v>3</v>
      </c>
      <c r="E27" s="13">
        <v>3</v>
      </c>
      <c r="F27" s="13">
        <v>3</v>
      </c>
      <c r="G27" s="13">
        <v>3</v>
      </c>
      <c r="H27" s="13">
        <v>3</v>
      </c>
      <c r="I27" s="13">
        <v>3</v>
      </c>
      <c r="J27" s="13">
        <v>3</v>
      </c>
      <c r="K27" s="13">
        <v>3</v>
      </c>
      <c r="L27" s="13">
        <v>3</v>
      </c>
      <c r="M27" s="13">
        <v>3</v>
      </c>
      <c r="N27" s="13">
        <v>3</v>
      </c>
      <c r="O27" s="12">
        <f>SUM(B27:N27)</f>
        <v>39</v>
      </c>
      <c r="P27" s="13">
        <v>3</v>
      </c>
      <c r="Q27" s="12">
        <v>42</v>
      </c>
      <c r="R27" s="1"/>
      <c r="S27" s="1"/>
    </row>
    <row r="28" spans="1:19" ht="15.75" customHeight="1" x14ac:dyDescent="0.25">
      <c r="A28" s="21" t="s">
        <v>19</v>
      </c>
      <c r="B28" s="14">
        <f>B19+B26+B27</f>
        <v>132987</v>
      </c>
      <c r="C28" s="14">
        <f t="shared" ref="C28:N28" si="6">C19+C26+C27</f>
        <v>133873</v>
      </c>
      <c r="D28" s="14">
        <f t="shared" si="6"/>
        <v>135662</v>
      </c>
      <c r="E28" s="14">
        <f t="shared" si="6"/>
        <v>137127</v>
      </c>
      <c r="F28" s="14">
        <f t="shared" si="6"/>
        <v>137763</v>
      </c>
      <c r="G28" s="14">
        <f t="shared" si="6"/>
        <v>138493</v>
      </c>
      <c r="H28" s="14">
        <f t="shared" si="6"/>
        <v>139347</v>
      </c>
      <c r="I28" s="14">
        <f t="shared" si="6"/>
        <v>140089</v>
      </c>
      <c r="J28" s="14">
        <f t="shared" si="6"/>
        <v>141541</v>
      </c>
      <c r="K28" s="14">
        <f t="shared" si="6"/>
        <v>142228</v>
      </c>
      <c r="L28" s="14">
        <f t="shared" si="6"/>
        <v>142856</v>
      </c>
      <c r="M28" s="14">
        <f t="shared" si="6"/>
        <v>144830</v>
      </c>
      <c r="N28" s="14">
        <f t="shared" si="6"/>
        <v>145231</v>
      </c>
      <c r="O28" s="14">
        <f>O19+O26+O27</f>
        <v>1812027</v>
      </c>
      <c r="P28" s="14">
        <f>+P27+P26+P19</f>
        <v>132628</v>
      </c>
      <c r="Q28" s="14">
        <f>+Q27+Q26+Q19</f>
        <v>1944655</v>
      </c>
    </row>
    <row r="29" spans="1:19" ht="15.75" customHeight="1" x14ac:dyDescent="0.25">
      <c r="A29" s="53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</row>
    <row r="30" spans="1:19" ht="15.75" customHeight="1" x14ac:dyDescent="0.25"/>
    <row r="31" spans="1:19" ht="15.75" customHeight="1" x14ac:dyDescent="0.25">
      <c r="A31" s="79" t="s">
        <v>48</v>
      </c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1"/>
    </row>
    <row r="32" spans="1:19" ht="15.75" customHeight="1" x14ac:dyDescent="0.25">
      <c r="A32" s="82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P32" s="48" t="s">
        <v>135</v>
      </c>
    </row>
    <row r="33" spans="1:19" ht="15.75" customHeight="1" x14ac:dyDescent="0.25">
      <c r="A33" s="3" t="s">
        <v>3</v>
      </c>
      <c r="B33" s="114">
        <v>2021</v>
      </c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6"/>
      <c r="O33" s="30"/>
    </row>
    <row r="34" spans="1:19" ht="15.75" customHeight="1" x14ac:dyDescent="0.25">
      <c r="A34" s="5"/>
      <c r="B34" s="15" t="s">
        <v>7</v>
      </c>
      <c r="C34" s="15" t="s">
        <v>8</v>
      </c>
      <c r="D34" s="15" t="s">
        <v>9</v>
      </c>
      <c r="E34" s="15" t="s">
        <v>10</v>
      </c>
      <c r="F34" s="15" t="s">
        <v>11</v>
      </c>
      <c r="G34" s="15" t="s">
        <v>12</v>
      </c>
      <c r="H34" s="15" t="s">
        <v>13</v>
      </c>
      <c r="I34" s="15" t="s">
        <v>14</v>
      </c>
      <c r="J34" s="15" t="s">
        <v>15</v>
      </c>
      <c r="K34" s="15" t="s">
        <v>16</v>
      </c>
      <c r="L34" s="15" t="s">
        <v>17</v>
      </c>
      <c r="M34" s="15" t="s">
        <v>18</v>
      </c>
      <c r="N34" s="16" t="s">
        <v>6</v>
      </c>
      <c r="O34" s="92" t="s">
        <v>19</v>
      </c>
    </row>
    <row r="35" spans="1:19" ht="15.75" customHeight="1" x14ac:dyDescent="0.25">
      <c r="A35" s="94" t="s">
        <v>49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6"/>
      <c r="O35" s="93"/>
    </row>
    <row r="36" spans="1:19" ht="15.75" customHeight="1" x14ac:dyDescent="0.25">
      <c r="A36" s="27" t="s">
        <v>44</v>
      </c>
      <c r="B36" s="1"/>
      <c r="C36" s="1">
        <v>66.84</v>
      </c>
      <c r="D36" s="1">
        <v>66.849999999999994</v>
      </c>
      <c r="E36" s="1">
        <v>66.849999999999994</v>
      </c>
      <c r="F36" s="1">
        <v>66.930000000000007</v>
      </c>
      <c r="G36" s="1">
        <v>66.94</v>
      </c>
      <c r="H36" s="1">
        <v>66.91</v>
      </c>
      <c r="I36" s="1">
        <v>66.900000000000006</v>
      </c>
      <c r="J36" s="1">
        <v>66.930000000000007</v>
      </c>
      <c r="K36" s="1">
        <v>66.98</v>
      </c>
      <c r="L36" s="1">
        <v>67.010000000000005</v>
      </c>
      <c r="M36" s="1"/>
      <c r="N36" s="1">
        <v>67.02</v>
      </c>
      <c r="O36" s="67">
        <f>SUM(B36:N36)</f>
        <v>736.16000000000008</v>
      </c>
    </row>
    <row r="37" spans="1:19" ht="15.75" customHeight="1" x14ac:dyDescent="0.25">
      <c r="A37" s="27" t="s">
        <v>45</v>
      </c>
      <c r="B37" s="1"/>
      <c r="C37" s="1">
        <v>19.41</v>
      </c>
      <c r="D37" s="1">
        <v>19.37</v>
      </c>
      <c r="E37" s="1">
        <v>19.600000000000001</v>
      </c>
      <c r="F37" s="1">
        <v>19.73</v>
      </c>
      <c r="G37" s="1">
        <v>20.010000000000002</v>
      </c>
      <c r="H37" s="1">
        <v>19.82</v>
      </c>
      <c r="I37" s="1">
        <v>19.7</v>
      </c>
      <c r="J37" s="1">
        <v>19.77</v>
      </c>
      <c r="K37" s="1">
        <v>19.82</v>
      </c>
      <c r="L37" s="1">
        <v>19.829999999999998</v>
      </c>
      <c r="M37" s="1"/>
      <c r="N37" s="1">
        <v>19.93</v>
      </c>
      <c r="O37" s="67">
        <f t="shared" ref="O37:O40" si="7">SUM(B37:N37)</f>
        <v>216.99</v>
      </c>
    </row>
    <row r="38" spans="1:19" ht="15.75" customHeight="1" x14ac:dyDescent="0.25">
      <c r="A38" s="27" t="s">
        <v>46</v>
      </c>
      <c r="B38" s="1"/>
      <c r="C38" s="1">
        <v>88.21</v>
      </c>
      <c r="D38" s="1">
        <v>87.94</v>
      </c>
      <c r="E38" s="1">
        <v>88.06</v>
      </c>
      <c r="F38" s="1">
        <v>87.82</v>
      </c>
      <c r="G38" s="1">
        <v>88</v>
      </c>
      <c r="H38" s="1">
        <v>87.91</v>
      </c>
      <c r="I38" s="1">
        <v>88</v>
      </c>
      <c r="J38" s="1">
        <v>88.03</v>
      </c>
      <c r="K38" s="1">
        <v>88.03</v>
      </c>
      <c r="L38" s="1">
        <v>88.05</v>
      </c>
      <c r="M38" s="1"/>
      <c r="N38" s="1">
        <v>88.14</v>
      </c>
      <c r="O38" s="67">
        <f t="shared" si="7"/>
        <v>968.18999999999983</v>
      </c>
    </row>
    <row r="39" spans="1:19" ht="15.75" customHeight="1" x14ac:dyDescent="0.25">
      <c r="A39" s="27" t="s">
        <v>47</v>
      </c>
      <c r="B39" s="1"/>
      <c r="C39" s="1">
        <v>87</v>
      </c>
      <c r="D39" s="1">
        <v>87</v>
      </c>
      <c r="E39" s="1">
        <v>88</v>
      </c>
      <c r="F39" s="1">
        <v>88.75</v>
      </c>
      <c r="G39" s="1">
        <v>88.75</v>
      </c>
      <c r="H39" s="1">
        <v>88.67</v>
      </c>
      <c r="I39" s="1">
        <v>88.38</v>
      </c>
      <c r="J39" s="1">
        <v>88.75</v>
      </c>
      <c r="K39" s="1">
        <v>88.75</v>
      </c>
      <c r="L39" s="1">
        <v>88.71</v>
      </c>
      <c r="M39" s="1"/>
      <c r="N39" s="1">
        <v>88.71</v>
      </c>
      <c r="O39" s="67">
        <f t="shared" si="7"/>
        <v>971.47</v>
      </c>
    </row>
    <row r="40" spans="1:19" ht="15.75" customHeight="1" x14ac:dyDescent="0.25">
      <c r="A40" s="27" t="s">
        <v>31</v>
      </c>
      <c r="B40" s="1"/>
      <c r="C40" s="1">
        <v>68.31</v>
      </c>
      <c r="D40" s="1">
        <v>68.31</v>
      </c>
      <c r="E40" s="1">
        <v>68.349999999999994</v>
      </c>
      <c r="F40" s="1">
        <v>68.31</v>
      </c>
      <c r="G40" s="1">
        <v>68.31</v>
      </c>
      <c r="H40" s="1">
        <v>68.55</v>
      </c>
      <c r="I40" s="1">
        <v>68.55</v>
      </c>
      <c r="J40" s="1">
        <v>68.400000000000006</v>
      </c>
      <c r="K40" s="1">
        <v>68.63</v>
      </c>
      <c r="L40" s="1">
        <v>68.69</v>
      </c>
      <c r="M40" s="1"/>
      <c r="N40" s="1">
        <v>68.45</v>
      </c>
      <c r="O40" s="67">
        <f t="shared" si="7"/>
        <v>752.86000000000013</v>
      </c>
    </row>
    <row r="41" spans="1:19" ht="15.75" customHeight="1" x14ac:dyDescent="0.25">
      <c r="A41" s="94" t="s">
        <v>50</v>
      </c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7"/>
      <c r="O41" s="17"/>
    </row>
    <row r="42" spans="1:19" ht="15.75" customHeight="1" x14ac:dyDescent="0.25">
      <c r="A42" s="27" t="s">
        <v>44</v>
      </c>
      <c r="B42" s="1"/>
      <c r="C42" s="1">
        <v>102</v>
      </c>
      <c r="D42" s="1">
        <v>102</v>
      </c>
      <c r="E42" s="1">
        <v>103</v>
      </c>
      <c r="F42" s="1">
        <v>103</v>
      </c>
      <c r="G42" s="1">
        <v>103</v>
      </c>
      <c r="H42" s="1">
        <v>103</v>
      </c>
      <c r="I42" s="1">
        <v>103</v>
      </c>
      <c r="J42" s="1">
        <v>103</v>
      </c>
      <c r="K42" s="1">
        <v>103</v>
      </c>
      <c r="L42" s="1">
        <v>103</v>
      </c>
      <c r="M42" s="1"/>
      <c r="N42" s="1">
        <v>103</v>
      </c>
      <c r="O42" s="31">
        <f t="shared" ref="O42:O46" si="8">SUM(B42:N42)</f>
        <v>1131</v>
      </c>
    </row>
    <row r="43" spans="1:19" ht="15.75" customHeight="1" x14ac:dyDescent="0.25">
      <c r="A43" s="27" t="s">
        <v>45</v>
      </c>
      <c r="B43" s="1"/>
      <c r="C43" s="1">
        <v>64</v>
      </c>
      <c r="D43" s="1">
        <v>64</v>
      </c>
      <c r="E43" s="1">
        <v>64</v>
      </c>
      <c r="F43" s="1">
        <v>64</v>
      </c>
      <c r="G43" s="1">
        <v>64</v>
      </c>
      <c r="H43" s="1">
        <v>64</v>
      </c>
      <c r="I43" s="1">
        <v>58</v>
      </c>
      <c r="J43" s="1">
        <v>59</v>
      </c>
      <c r="K43" s="1">
        <v>59</v>
      </c>
      <c r="L43" s="1">
        <v>59</v>
      </c>
      <c r="M43" s="1"/>
      <c r="N43" s="1">
        <v>59</v>
      </c>
      <c r="O43" s="31">
        <f t="shared" si="8"/>
        <v>678</v>
      </c>
    </row>
    <row r="44" spans="1:19" ht="15.75" customHeight="1" x14ac:dyDescent="0.25">
      <c r="A44" s="27" t="s">
        <v>46</v>
      </c>
      <c r="B44" s="1"/>
      <c r="C44" s="1">
        <v>98</v>
      </c>
      <c r="D44" s="1">
        <v>98</v>
      </c>
      <c r="E44" s="1">
        <v>98</v>
      </c>
      <c r="F44" s="1">
        <v>98</v>
      </c>
      <c r="G44" s="1">
        <v>98</v>
      </c>
      <c r="H44" s="1">
        <v>97</v>
      </c>
      <c r="I44" s="1">
        <v>97</v>
      </c>
      <c r="J44" s="1">
        <v>97</v>
      </c>
      <c r="K44" s="1">
        <v>97</v>
      </c>
      <c r="L44" s="1">
        <v>97</v>
      </c>
      <c r="M44" s="1"/>
      <c r="N44" s="1">
        <v>97</v>
      </c>
      <c r="O44" s="31">
        <f t="shared" si="8"/>
        <v>1072</v>
      </c>
    </row>
    <row r="45" spans="1:19" ht="15.75" customHeight="1" x14ac:dyDescent="0.25">
      <c r="A45" s="27" t="s">
        <v>47</v>
      </c>
      <c r="B45" s="1"/>
      <c r="C45" s="1">
        <v>94</v>
      </c>
      <c r="D45" s="1">
        <v>94</v>
      </c>
      <c r="E45" s="1">
        <v>95</v>
      </c>
      <c r="F45" s="1">
        <v>95</v>
      </c>
      <c r="G45" s="1">
        <v>95</v>
      </c>
      <c r="H45" s="1">
        <v>95</v>
      </c>
      <c r="I45" s="1">
        <v>95</v>
      </c>
      <c r="J45" s="1">
        <v>95</v>
      </c>
      <c r="K45" s="1">
        <v>95</v>
      </c>
      <c r="L45" s="1">
        <v>95</v>
      </c>
      <c r="M45" s="1"/>
      <c r="N45" s="1">
        <v>95</v>
      </c>
      <c r="O45" s="31">
        <f t="shared" si="8"/>
        <v>1043</v>
      </c>
    </row>
    <row r="46" spans="1:19" ht="15.75" customHeight="1" x14ac:dyDescent="0.25">
      <c r="A46" s="27" t="s">
        <v>31</v>
      </c>
      <c r="B46" s="1"/>
      <c r="C46" s="1">
        <v>103</v>
      </c>
      <c r="D46" s="1">
        <v>103</v>
      </c>
      <c r="E46" s="1">
        <v>103</v>
      </c>
      <c r="F46" s="1">
        <v>103</v>
      </c>
      <c r="G46" s="1">
        <v>103</v>
      </c>
      <c r="H46" s="1">
        <v>103</v>
      </c>
      <c r="I46" s="1">
        <v>103</v>
      </c>
      <c r="J46" s="1">
        <v>103</v>
      </c>
      <c r="K46" s="1">
        <v>103</v>
      </c>
      <c r="L46" s="1">
        <v>103</v>
      </c>
      <c r="M46" s="1"/>
      <c r="N46" s="1">
        <v>103</v>
      </c>
      <c r="O46" s="31">
        <f t="shared" si="8"/>
        <v>1133</v>
      </c>
    </row>
    <row r="47" spans="1:19" ht="15.75" customHeight="1" x14ac:dyDescent="0.25">
      <c r="A47" s="110" t="s">
        <v>51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2"/>
      <c r="O47" s="32"/>
    </row>
    <row r="48" spans="1:19" ht="15.75" customHeight="1" x14ac:dyDescent="0.25">
      <c r="A48" s="27" t="s">
        <v>44</v>
      </c>
      <c r="B48" s="1"/>
      <c r="C48" s="1">
        <v>25</v>
      </c>
      <c r="D48" s="1">
        <v>25</v>
      </c>
      <c r="E48" s="1">
        <v>21</v>
      </c>
      <c r="F48" s="1">
        <v>25</v>
      </c>
      <c r="G48" s="1">
        <v>25</v>
      </c>
      <c r="H48" s="1">
        <v>25</v>
      </c>
      <c r="I48" s="1">
        <v>25</v>
      </c>
      <c r="J48" s="1">
        <v>25</v>
      </c>
      <c r="K48" s="1">
        <v>18</v>
      </c>
      <c r="L48" s="1">
        <v>19</v>
      </c>
      <c r="M48" s="1"/>
      <c r="N48" s="1">
        <v>19</v>
      </c>
      <c r="O48" s="31">
        <f t="shared" ref="O48:O52" si="9">SUM(B48:N48)</f>
        <v>252</v>
      </c>
      <c r="P48" s="41"/>
      <c r="Q48" s="41"/>
      <c r="R48" s="41"/>
      <c r="S48" s="41"/>
    </row>
    <row r="49" spans="1:19" ht="15.75" customHeight="1" x14ac:dyDescent="0.25">
      <c r="A49" s="27" t="s">
        <v>45</v>
      </c>
      <c r="B49" s="1"/>
      <c r="C49" s="1">
        <v>2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 s="1"/>
      <c r="N49" s="1">
        <v>0</v>
      </c>
      <c r="O49" s="31">
        <f t="shared" si="9"/>
        <v>6</v>
      </c>
      <c r="P49" s="41"/>
      <c r="Q49" s="41"/>
      <c r="R49" s="41"/>
      <c r="S49" s="41"/>
    </row>
    <row r="50" spans="1:19" ht="15.75" customHeight="1" x14ac:dyDescent="0.25">
      <c r="A50" s="27" t="s">
        <v>46</v>
      </c>
      <c r="B50" s="1"/>
      <c r="C50" s="1">
        <v>80</v>
      </c>
      <c r="D50" s="1">
        <v>80</v>
      </c>
      <c r="E50" s="1">
        <v>80</v>
      </c>
      <c r="F50" s="1">
        <v>80</v>
      </c>
      <c r="G50" s="1">
        <v>80</v>
      </c>
      <c r="H50" s="1">
        <v>80</v>
      </c>
      <c r="I50" s="1">
        <v>80</v>
      </c>
      <c r="J50" s="1">
        <v>80</v>
      </c>
      <c r="K50" s="1">
        <v>80</v>
      </c>
      <c r="L50" s="1">
        <v>80</v>
      </c>
      <c r="M50" s="1"/>
      <c r="N50" s="1">
        <v>81</v>
      </c>
      <c r="O50" s="31">
        <f t="shared" si="9"/>
        <v>881</v>
      </c>
      <c r="P50" s="41"/>
      <c r="Q50" s="41"/>
      <c r="R50" s="41"/>
      <c r="S50" s="41"/>
    </row>
    <row r="51" spans="1:19" ht="15.75" customHeight="1" x14ac:dyDescent="0.25">
      <c r="A51" s="27" t="s">
        <v>47</v>
      </c>
      <c r="B51" s="1"/>
      <c r="C51" s="1">
        <v>82</v>
      </c>
      <c r="D51" s="1">
        <v>82</v>
      </c>
      <c r="E51" s="1">
        <v>83</v>
      </c>
      <c r="F51" s="1">
        <v>83</v>
      </c>
      <c r="G51" s="1">
        <v>83</v>
      </c>
      <c r="H51" s="1">
        <v>83</v>
      </c>
      <c r="I51" s="1">
        <v>83</v>
      </c>
      <c r="J51" s="1">
        <v>83</v>
      </c>
      <c r="K51" s="1">
        <v>83</v>
      </c>
      <c r="L51" s="1">
        <v>83</v>
      </c>
      <c r="M51" s="1"/>
      <c r="N51" s="1">
        <v>83</v>
      </c>
      <c r="O51" s="31">
        <f t="shared" si="9"/>
        <v>911</v>
      </c>
      <c r="P51" s="41"/>
      <c r="Q51" s="41"/>
      <c r="R51" s="41"/>
      <c r="S51" s="41"/>
    </row>
    <row r="52" spans="1:19" ht="15.75" customHeight="1" x14ac:dyDescent="0.25">
      <c r="A52" s="27" t="s">
        <v>31</v>
      </c>
      <c r="B52" s="1"/>
      <c r="C52" s="1">
        <v>50</v>
      </c>
      <c r="D52" s="1">
        <v>49</v>
      </c>
      <c r="E52" s="1">
        <v>49</v>
      </c>
      <c r="F52" s="1">
        <v>49</v>
      </c>
      <c r="G52" s="1">
        <v>49</v>
      </c>
      <c r="H52" s="1">
        <v>50</v>
      </c>
      <c r="I52" s="1">
        <v>49</v>
      </c>
      <c r="J52" s="1">
        <v>49</v>
      </c>
      <c r="K52" s="1">
        <v>50</v>
      </c>
      <c r="L52" s="1">
        <v>50</v>
      </c>
      <c r="M52" s="1"/>
      <c r="N52" s="1">
        <v>49</v>
      </c>
      <c r="O52" s="31">
        <f t="shared" si="9"/>
        <v>543</v>
      </c>
      <c r="P52" s="41"/>
      <c r="Q52" s="41"/>
      <c r="R52" s="41"/>
      <c r="S52" s="41"/>
    </row>
    <row r="53" spans="1:19" ht="15.75" customHeight="1" x14ac:dyDescent="0.25">
      <c r="A53" s="21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33"/>
      <c r="O53" s="17"/>
    </row>
    <row r="54" spans="1:19" ht="15.75" customHeight="1" x14ac:dyDescent="0.25"/>
    <row r="55" spans="1:19" ht="15.75" customHeight="1" x14ac:dyDescent="0.25"/>
    <row r="56" spans="1:19" ht="15.75" customHeight="1" x14ac:dyDescent="0.25"/>
    <row r="57" spans="1:19" ht="15.75" customHeight="1" x14ac:dyDescent="0.25"/>
    <row r="58" spans="1:19" ht="15.75" customHeight="1" x14ac:dyDescent="0.25"/>
    <row r="59" spans="1:19" ht="15.75" customHeight="1" x14ac:dyDescent="0.25"/>
    <row r="60" spans="1:19" ht="15.75" customHeight="1" x14ac:dyDescent="0.25"/>
    <row r="61" spans="1:19" ht="15.75" customHeight="1" x14ac:dyDescent="0.25"/>
    <row r="62" spans="1:19" ht="15.75" customHeight="1" x14ac:dyDescent="0.25"/>
    <row r="63" spans="1:19" ht="15.75" customHeight="1" x14ac:dyDescent="0.25"/>
    <row r="64" spans="1:19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7">
    <mergeCell ref="A6:O6"/>
    <mergeCell ref="A7:O7"/>
    <mergeCell ref="A9:O9"/>
    <mergeCell ref="A10:N10"/>
    <mergeCell ref="B11:N11"/>
    <mergeCell ref="A35:N35"/>
    <mergeCell ref="Q12:Q13"/>
    <mergeCell ref="P12:P13"/>
    <mergeCell ref="A41:N41"/>
    <mergeCell ref="A47:N47"/>
    <mergeCell ref="O12:O13"/>
    <mergeCell ref="A13:N13"/>
    <mergeCell ref="A20:N20"/>
    <mergeCell ref="A31:O31"/>
    <mergeCell ref="A32:N32"/>
    <mergeCell ref="B33:N33"/>
    <mergeCell ref="O34:O35"/>
  </mergeCells>
  <pageMargins left="0.7" right="0.7" top="0.75" bottom="0.75" header="0" footer="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6:Q1001"/>
  <sheetViews>
    <sheetView workbookViewId="0">
      <selection activeCell="N65" sqref="N65"/>
    </sheetView>
  </sheetViews>
  <sheetFormatPr baseColWidth="10" defaultColWidth="14.42578125" defaultRowHeight="15" customHeight="1" x14ac:dyDescent="0.25"/>
  <cols>
    <col min="1" max="1" width="23.140625" customWidth="1"/>
    <col min="2" max="14" width="7" customWidth="1"/>
    <col min="15" max="19" width="10.7109375" customWidth="1"/>
  </cols>
  <sheetData>
    <row r="6" spans="1:17" x14ac:dyDescent="0.25">
      <c r="A6" s="79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1"/>
    </row>
    <row r="7" spans="1:17" x14ac:dyDescent="0.25">
      <c r="A7" s="79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 x14ac:dyDescent="0.25">
      <c r="A9" s="79" t="s">
        <v>52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1"/>
    </row>
    <row r="10" spans="1:17" x14ac:dyDescent="0.25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7" ht="15.75" thickBot="1" x14ac:dyDescent="0.3">
      <c r="A11" s="34" t="s">
        <v>3</v>
      </c>
      <c r="B11" s="114">
        <v>2021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7"/>
      <c r="O11" s="9"/>
    </row>
    <row r="12" spans="1:17" ht="15.75" thickBot="1" x14ac:dyDescent="0.3">
      <c r="A12" s="5" t="s">
        <v>53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7" t="s">
        <v>17</v>
      </c>
      <c r="M12" s="7" t="s">
        <v>18</v>
      </c>
      <c r="N12" s="8" t="s">
        <v>6</v>
      </c>
      <c r="O12" s="8" t="s">
        <v>19</v>
      </c>
      <c r="P12" s="70" t="s">
        <v>136</v>
      </c>
      <c r="Q12" s="71" t="s">
        <v>19</v>
      </c>
    </row>
    <row r="13" spans="1:17" ht="15.75" thickBot="1" x14ac:dyDescent="0.3">
      <c r="A13" s="10" t="s">
        <v>54</v>
      </c>
      <c r="B13" s="68">
        <v>12462</v>
      </c>
      <c r="C13" s="68">
        <v>12594</v>
      </c>
      <c r="D13" s="68">
        <v>12750</v>
      </c>
      <c r="E13" s="68">
        <v>12870</v>
      </c>
      <c r="F13" s="68">
        <v>12946</v>
      </c>
      <c r="G13" s="68">
        <v>12998</v>
      </c>
      <c r="H13" s="68">
        <v>13131</v>
      </c>
      <c r="I13" s="68">
        <v>13203</v>
      </c>
      <c r="J13" s="68">
        <v>13393</v>
      </c>
      <c r="K13" s="68">
        <v>13445</v>
      </c>
      <c r="L13" s="54">
        <v>13542</v>
      </c>
      <c r="M13" s="54">
        <v>13728</v>
      </c>
      <c r="N13" s="54">
        <v>13819</v>
      </c>
      <c r="O13" s="12">
        <f t="shared" ref="O13:O52" si="0">SUM(B13:N13)</f>
        <v>170881</v>
      </c>
      <c r="P13" s="54">
        <v>12415</v>
      </c>
      <c r="Q13" s="12">
        <f>+O13+P13</f>
        <v>183296</v>
      </c>
    </row>
    <row r="14" spans="1:17" ht="15.75" thickBot="1" x14ac:dyDescent="0.3">
      <c r="A14" s="10" t="s">
        <v>55</v>
      </c>
      <c r="B14" s="54">
        <v>558</v>
      </c>
      <c r="C14" s="54">
        <v>550</v>
      </c>
      <c r="D14" s="54">
        <v>552</v>
      </c>
      <c r="E14" s="54">
        <v>554</v>
      </c>
      <c r="F14" s="54">
        <v>561</v>
      </c>
      <c r="G14" s="54">
        <v>563</v>
      </c>
      <c r="H14" s="54">
        <v>569</v>
      </c>
      <c r="I14" s="54">
        <v>573</v>
      </c>
      <c r="J14" s="54">
        <v>579</v>
      </c>
      <c r="K14" s="54">
        <v>575</v>
      </c>
      <c r="L14" s="54">
        <v>578</v>
      </c>
      <c r="M14" s="54">
        <v>587</v>
      </c>
      <c r="N14" s="54">
        <v>582</v>
      </c>
      <c r="O14" s="12">
        <f t="shared" si="0"/>
        <v>7381</v>
      </c>
      <c r="P14" s="54">
        <v>553</v>
      </c>
      <c r="Q14" s="12">
        <f t="shared" ref="Q14:Q52" si="1">+O14+P14</f>
        <v>7934</v>
      </c>
    </row>
    <row r="15" spans="1:17" ht="15.75" thickBot="1" x14ac:dyDescent="0.3">
      <c r="A15" s="10" t="s">
        <v>56</v>
      </c>
      <c r="B15" s="54">
        <v>805</v>
      </c>
      <c r="C15" s="54">
        <v>814</v>
      </c>
      <c r="D15" s="54">
        <v>823</v>
      </c>
      <c r="E15" s="54">
        <v>826</v>
      </c>
      <c r="F15" s="54">
        <v>839</v>
      </c>
      <c r="G15" s="54">
        <v>843</v>
      </c>
      <c r="H15" s="54">
        <v>846</v>
      </c>
      <c r="I15" s="54">
        <v>869</v>
      </c>
      <c r="J15" s="54">
        <v>904</v>
      </c>
      <c r="K15" s="54">
        <v>917</v>
      </c>
      <c r="L15" s="54">
        <v>932</v>
      </c>
      <c r="M15" s="54">
        <v>948</v>
      </c>
      <c r="N15" s="54">
        <v>957</v>
      </c>
      <c r="O15" s="12">
        <f t="shared" si="0"/>
        <v>11323</v>
      </c>
      <c r="P15" s="54">
        <v>806</v>
      </c>
      <c r="Q15" s="12">
        <f t="shared" si="1"/>
        <v>12129</v>
      </c>
    </row>
    <row r="16" spans="1:17" ht="15.75" thickBot="1" x14ac:dyDescent="0.3">
      <c r="A16" s="10" t="s">
        <v>57</v>
      </c>
      <c r="B16" s="54">
        <v>641</v>
      </c>
      <c r="C16" s="54">
        <v>647</v>
      </c>
      <c r="D16" s="54">
        <v>654</v>
      </c>
      <c r="E16" s="54">
        <v>675</v>
      </c>
      <c r="F16" s="54">
        <v>679</v>
      </c>
      <c r="G16" s="54">
        <v>698</v>
      </c>
      <c r="H16" s="54">
        <v>705</v>
      </c>
      <c r="I16" s="54">
        <v>711</v>
      </c>
      <c r="J16" s="54">
        <v>720</v>
      </c>
      <c r="K16" s="54">
        <v>727</v>
      </c>
      <c r="L16" s="54">
        <v>734</v>
      </c>
      <c r="M16" s="54">
        <v>739</v>
      </c>
      <c r="N16" s="54">
        <v>750</v>
      </c>
      <c r="O16" s="12">
        <f t="shared" si="0"/>
        <v>9080</v>
      </c>
      <c r="P16" s="54">
        <v>656</v>
      </c>
      <c r="Q16" s="12">
        <f t="shared" si="1"/>
        <v>9736</v>
      </c>
    </row>
    <row r="17" spans="1:17" ht="15.75" thickBot="1" x14ac:dyDescent="0.3">
      <c r="A17" s="10" t="s">
        <v>58</v>
      </c>
      <c r="B17" s="54">
        <v>2480</v>
      </c>
      <c r="C17" s="54">
        <v>2521</v>
      </c>
      <c r="D17" s="54">
        <v>2535</v>
      </c>
      <c r="E17" s="54">
        <v>2561</v>
      </c>
      <c r="F17" s="54">
        <v>2575</v>
      </c>
      <c r="G17" s="54">
        <v>2598</v>
      </c>
      <c r="H17" s="54">
        <v>2610</v>
      </c>
      <c r="I17" s="54">
        <v>2630</v>
      </c>
      <c r="J17" s="54">
        <v>2682</v>
      </c>
      <c r="K17" s="54">
        <v>2701</v>
      </c>
      <c r="L17" s="54">
        <v>2732</v>
      </c>
      <c r="M17" s="54">
        <v>2736</v>
      </c>
      <c r="N17" s="54">
        <v>2793</v>
      </c>
      <c r="O17" s="12">
        <f t="shared" si="0"/>
        <v>34154</v>
      </c>
      <c r="P17" s="54">
        <v>2371</v>
      </c>
      <c r="Q17" s="12">
        <f t="shared" si="1"/>
        <v>36525</v>
      </c>
    </row>
    <row r="18" spans="1:17" ht="15.75" thickBot="1" x14ac:dyDescent="0.3">
      <c r="A18" s="10" t="s">
        <v>59</v>
      </c>
      <c r="B18" s="54">
        <v>53</v>
      </c>
      <c r="C18" s="54">
        <v>55</v>
      </c>
      <c r="D18" s="54">
        <v>55</v>
      </c>
      <c r="E18" s="54">
        <v>56</v>
      </c>
      <c r="F18" s="54">
        <v>58</v>
      </c>
      <c r="G18" s="54">
        <v>58</v>
      </c>
      <c r="H18" s="54">
        <v>58</v>
      </c>
      <c r="I18" s="54">
        <v>57</v>
      </c>
      <c r="J18" s="54">
        <v>58</v>
      </c>
      <c r="K18" s="54">
        <v>57</v>
      </c>
      <c r="L18" s="54">
        <v>59</v>
      </c>
      <c r="M18" s="54">
        <v>58</v>
      </c>
      <c r="N18" s="54">
        <v>57</v>
      </c>
      <c r="O18" s="12">
        <f t="shared" si="0"/>
        <v>739</v>
      </c>
      <c r="P18" s="54">
        <v>54</v>
      </c>
      <c r="Q18" s="12">
        <f t="shared" si="1"/>
        <v>793</v>
      </c>
    </row>
    <row r="19" spans="1:17" ht="15.75" thickBot="1" x14ac:dyDescent="0.3">
      <c r="A19" s="10" t="s">
        <v>60</v>
      </c>
      <c r="B19" s="54">
        <v>81</v>
      </c>
      <c r="C19" s="54">
        <v>79</v>
      </c>
      <c r="D19" s="54">
        <v>77</v>
      </c>
      <c r="E19" s="54">
        <v>77</v>
      </c>
      <c r="F19" s="54">
        <v>75</v>
      </c>
      <c r="G19" s="54">
        <v>80</v>
      </c>
      <c r="H19" s="54">
        <v>81</v>
      </c>
      <c r="I19" s="54">
        <v>81</v>
      </c>
      <c r="J19" s="54">
        <v>85</v>
      </c>
      <c r="K19" s="54">
        <v>81</v>
      </c>
      <c r="L19" s="54">
        <v>81</v>
      </c>
      <c r="M19" s="54">
        <v>83</v>
      </c>
      <c r="N19" s="54">
        <v>81</v>
      </c>
      <c r="O19" s="12">
        <f t="shared" si="0"/>
        <v>1042</v>
      </c>
      <c r="P19" s="54">
        <v>80</v>
      </c>
      <c r="Q19" s="12">
        <f t="shared" si="1"/>
        <v>1122</v>
      </c>
    </row>
    <row r="20" spans="1:17" ht="15.75" thickBot="1" x14ac:dyDescent="0.3">
      <c r="A20" s="10" t="s">
        <v>61</v>
      </c>
      <c r="B20" s="54">
        <v>187</v>
      </c>
      <c r="C20" s="54">
        <v>183</v>
      </c>
      <c r="D20" s="54">
        <v>182</v>
      </c>
      <c r="E20" s="54">
        <v>186</v>
      </c>
      <c r="F20" s="54">
        <v>186</v>
      </c>
      <c r="G20" s="54">
        <v>186</v>
      </c>
      <c r="H20" s="54">
        <v>188</v>
      </c>
      <c r="I20" s="54">
        <v>186</v>
      </c>
      <c r="J20" s="54">
        <v>189</v>
      </c>
      <c r="K20" s="54">
        <v>189</v>
      </c>
      <c r="L20" s="54">
        <v>192</v>
      </c>
      <c r="M20" s="54">
        <v>194</v>
      </c>
      <c r="N20" s="54">
        <v>197</v>
      </c>
      <c r="O20" s="12">
        <f t="shared" si="0"/>
        <v>2445</v>
      </c>
      <c r="P20" s="54">
        <v>182</v>
      </c>
      <c r="Q20" s="12">
        <f t="shared" si="1"/>
        <v>2627</v>
      </c>
    </row>
    <row r="21" spans="1:17" ht="15.75" customHeight="1" thickBot="1" x14ac:dyDescent="0.3">
      <c r="A21" s="10" t="s">
        <v>62</v>
      </c>
      <c r="B21" s="54">
        <v>2763</v>
      </c>
      <c r="C21" s="54">
        <v>2771</v>
      </c>
      <c r="D21" s="54">
        <v>2791</v>
      </c>
      <c r="E21" s="54">
        <v>2832</v>
      </c>
      <c r="F21" s="54">
        <v>2850</v>
      </c>
      <c r="G21" s="54">
        <v>2857</v>
      </c>
      <c r="H21" s="54">
        <v>2881</v>
      </c>
      <c r="I21" s="54">
        <v>2887</v>
      </c>
      <c r="J21" s="54">
        <v>2914</v>
      </c>
      <c r="K21" s="54">
        <v>2931</v>
      </c>
      <c r="L21" s="54">
        <v>2941</v>
      </c>
      <c r="M21" s="54">
        <v>2981</v>
      </c>
      <c r="N21" s="54">
        <v>2970</v>
      </c>
      <c r="O21" s="12">
        <f t="shared" si="0"/>
        <v>37369</v>
      </c>
      <c r="P21" s="54">
        <v>2773</v>
      </c>
      <c r="Q21" s="12">
        <f t="shared" si="1"/>
        <v>40142</v>
      </c>
    </row>
    <row r="22" spans="1:17" ht="15.75" customHeight="1" thickBot="1" x14ac:dyDescent="0.3">
      <c r="A22" s="10" t="s">
        <v>63</v>
      </c>
      <c r="B22" s="54">
        <v>4788</v>
      </c>
      <c r="C22" s="54">
        <v>4820</v>
      </c>
      <c r="D22" s="54">
        <v>4869</v>
      </c>
      <c r="E22" s="54">
        <v>4914</v>
      </c>
      <c r="F22" s="54">
        <v>4931</v>
      </c>
      <c r="G22" s="54">
        <v>4958</v>
      </c>
      <c r="H22" s="54">
        <v>4995</v>
      </c>
      <c r="I22" s="54">
        <v>5016</v>
      </c>
      <c r="J22" s="54">
        <v>5084</v>
      </c>
      <c r="K22" s="54">
        <v>5100</v>
      </c>
      <c r="L22" s="54">
        <v>5147</v>
      </c>
      <c r="M22" s="54">
        <v>5203</v>
      </c>
      <c r="N22" s="54">
        <v>5238</v>
      </c>
      <c r="O22" s="12">
        <f t="shared" si="0"/>
        <v>65063</v>
      </c>
      <c r="P22" s="54">
        <v>4583</v>
      </c>
      <c r="Q22" s="12">
        <f t="shared" si="1"/>
        <v>69646</v>
      </c>
    </row>
    <row r="23" spans="1:17" ht="15.75" customHeight="1" thickBot="1" x14ac:dyDescent="0.3">
      <c r="A23" s="10" t="s">
        <v>64</v>
      </c>
      <c r="B23" s="54">
        <v>2395</v>
      </c>
      <c r="C23" s="54">
        <v>2416</v>
      </c>
      <c r="D23" s="54">
        <v>2439</v>
      </c>
      <c r="E23" s="54">
        <v>2458</v>
      </c>
      <c r="F23" s="54">
        <v>2480</v>
      </c>
      <c r="G23" s="54">
        <v>2508</v>
      </c>
      <c r="H23" s="54">
        <v>2511</v>
      </c>
      <c r="I23" s="54">
        <v>2516</v>
      </c>
      <c r="J23" s="54">
        <v>2534</v>
      </c>
      <c r="K23" s="54">
        <v>2547</v>
      </c>
      <c r="L23" s="54">
        <v>2553</v>
      </c>
      <c r="M23" s="54">
        <v>2585</v>
      </c>
      <c r="N23" s="54">
        <v>2587</v>
      </c>
      <c r="O23" s="12">
        <f t="shared" si="0"/>
        <v>32529</v>
      </c>
      <c r="P23" s="54">
        <v>2416</v>
      </c>
      <c r="Q23" s="12">
        <f t="shared" si="1"/>
        <v>34945</v>
      </c>
    </row>
    <row r="24" spans="1:17" ht="15.75" customHeight="1" thickBot="1" x14ac:dyDescent="0.3">
      <c r="A24" s="10" t="s">
        <v>65</v>
      </c>
      <c r="B24" s="54">
        <v>13490</v>
      </c>
      <c r="C24" s="54">
        <v>13631</v>
      </c>
      <c r="D24" s="54">
        <v>13740</v>
      </c>
      <c r="E24" s="54">
        <v>13865</v>
      </c>
      <c r="F24" s="54">
        <v>13930</v>
      </c>
      <c r="G24" s="54">
        <v>14014</v>
      </c>
      <c r="H24" s="54">
        <v>14091</v>
      </c>
      <c r="I24" s="54">
        <v>14194</v>
      </c>
      <c r="J24" s="54">
        <v>14353</v>
      </c>
      <c r="K24" s="54">
        <v>14462</v>
      </c>
      <c r="L24" s="54">
        <v>14535</v>
      </c>
      <c r="M24" s="54">
        <v>14634</v>
      </c>
      <c r="N24" s="54">
        <v>14816</v>
      </c>
      <c r="O24" s="12">
        <f t="shared" si="0"/>
        <v>183755</v>
      </c>
      <c r="P24" s="54">
        <v>13393</v>
      </c>
      <c r="Q24" s="12">
        <f t="shared" si="1"/>
        <v>197148</v>
      </c>
    </row>
    <row r="25" spans="1:17" ht="15.75" customHeight="1" thickBot="1" x14ac:dyDescent="0.3">
      <c r="A25" s="10" t="s">
        <v>66</v>
      </c>
      <c r="B25" s="54">
        <v>5558</v>
      </c>
      <c r="C25" s="54">
        <v>5564</v>
      </c>
      <c r="D25" s="54">
        <v>5596</v>
      </c>
      <c r="E25" s="54">
        <v>5621</v>
      </c>
      <c r="F25" s="54">
        <v>5603</v>
      </c>
      <c r="G25" s="54">
        <v>5610</v>
      </c>
      <c r="H25" s="54">
        <v>5617</v>
      </c>
      <c r="I25" s="54">
        <v>5624</v>
      </c>
      <c r="J25" s="54">
        <v>5659</v>
      </c>
      <c r="K25" s="54">
        <v>5681</v>
      </c>
      <c r="L25" s="54">
        <v>5673</v>
      </c>
      <c r="M25" s="54">
        <v>5763</v>
      </c>
      <c r="N25" s="54">
        <v>5767</v>
      </c>
      <c r="O25" s="12">
        <f t="shared" si="0"/>
        <v>73336</v>
      </c>
      <c r="P25" s="54">
        <v>5597</v>
      </c>
      <c r="Q25" s="12">
        <f t="shared" si="1"/>
        <v>78933</v>
      </c>
    </row>
    <row r="26" spans="1:17" ht="15.75" customHeight="1" thickBot="1" x14ac:dyDescent="0.3">
      <c r="A26" s="10" t="s">
        <v>67</v>
      </c>
      <c r="B26" s="54">
        <v>2013</v>
      </c>
      <c r="C26" s="54">
        <v>2014</v>
      </c>
      <c r="D26" s="54">
        <v>2032</v>
      </c>
      <c r="E26" s="54">
        <v>2042</v>
      </c>
      <c r="F26" s="54">
        <v>2054</v>
      </c>
      <c r="G26" s="54">
        <v>2066</v>
      </c>
      <c r="H26" s="54">
        <v>2083</v>
      </c>
      <c r="I26" s="54">
        <v>2096</v>
      </c>
      <c r="J26" s="54">
        <v>2118</v>
      </c>
      <c r="K26" s="54">
        <v>2129</v>
      </c>
      <c r="L26" s="54">
        <v>2141</v>
      </c>
      <c r="M26" s="54">
        <v>2167</v>
      </c>
      <c r="N26" s="54">
        <v>2164</v>
      </c>
      <c r="O26" s="12">
        <f t="shared" si="0"/>
        <v>27119</v>
      </c>
      <c r="P26" s="54">
        <v>1933</v>
      </c>
      <c r="Q26" s="12">
        <f t="shared" si="1"/>
        <v>29052</v>
      </c>
    </row>
    <row r="27" spans="1:17" ht="15.75" customHeight="1" thickBot="1" x14ac:dyDescent="0.3">
      <c r="A27" s="10" t="s">
        <v>68</v>
      </c>
      <c r="B27" s="54">
        <v>2901</v>
      </c>
      <c r="C27" s="54">
        <v>2896</v>
      </c>
      <c r="D27" s="54">
        <v>2927</v>
      </c>
      <c r="E27" s="54">
        <v>2935</v>
      </c>
      <c r="F27" s="54">
        <v>2918</v>
      </c>
      <c r="G27" s="54">
        <v>2948</v>
      </c>
      <c r="H27" s="54">
        <v>2948</v>
      </c>
      <c r="I27" s="54">
        <v>2964</v>
      </c>
      <c r="J27" s="54">
        <v>3009</v>
      </c>
      <c r="K27" s="54">
        <v>3008</v>
      </c>
      <c r="L27" s="54">
        <v>3025</v>
      </c>
      <c r="M27" s="54">
        <v>3036</v>
      </c>
      <c r="N27" s="54">
        <v>3069</v>
      </c>
      <c r="O27" s="12">
        <f t="shared" si="0"/>
        <v>38584</v>
      </c>
      <c r="P27" s="54">
        <v>2867</v>
      </c>
      <c r="Q27" s="12">
        <f t="shared" si="1"/>
        <v>41451</v>
      </c>
    </row>
    <row r="28" spans="1:17" ht="15.75" customHeight="1" thickBot="1" x14ac:dyDescent="0.3">
      <c r="A28" s="10" t="s">
        <v>69</v>
      </c>
      <c r="B28" s="54">
        <v>3879</v>
      </c>
      <c r="C28" s="54">
        <v>3840</v>
      </c>
      <c r="D28" s="54">
        <v>3882</v>
      </c>
      <c r="E28" s="54">
        <v>3907</v>
      </c>
      <c r="F28" s="54">
        <v>3906</v>
      </c>
      <c r="G28" s="54">
        <v>3927</v>
      </c>
      <c r="H28" s="54">
        <v>3971</v>
      </c>
      <c r="I28" s="54">
        <v>3955</v>
      </c>
      <c r="J28" s="54">
        <v>4021</v>
      </c>
      <c r="K28" s="54">
        <v>4001</v>
      </c>
      <c r="L28" s="54">
        <v>4016</v>
      </c>
      <c r="M28" s="54">
        <v>4136</v>
      </c>
      <c r="N28" s="54">
        <v>4057</v>
      </c>
      <c r="O28" s="12">
        <f t="shared" si="0"/>
        <v>51498</v>
      </c>
      <c r="P28" s="54">
        <v>3863</v>
      </c>
      <c r="Q28" s="12">
        <f t="shared" si="1"/>
        <v>55361</v>
      </c>
    </row>
    <row r="29" spans="1:17" ht="15.75" customHeight="1" thickBot="1" x14ac:dyDescent="0.3">
      <c r="A29" s="10" t="s">
        <v>70</v>
      </c>
      <c r="B29" s="54">
        <v>3077</v>
      </c>
      <c r="C29" s="54">
        <v>3096</v>
      </c>
      <c r="D29" s="54">
        <v>3128</v>
      </c>
      <c r="E29" s="54">
        <v>3165</v>
      </c>
      <c r="F29" s="54">
        <v>3183</v>
      </c>
      <c r="G29" s="54">
        <v>3182</v>
      </c>
      <c r="H29" s="54">
        <v>3212</v>
      </c>
      <c r="I29" s="54">
        <v>3214</v>
      </c>
      <c r="J29" s="54">
        <v>3261</v>
      </c>
      <c r="K29" s="54">
        <v>3256</v>
      </c>
      <c r="L29" s="54">
        <v>3284</v>
      </c>
      <c r="M29" s="54">
        <v>3342</v>
      </c>
      <c r="N29" s="54">
        <v>3347</v>
      </c>
      <c r="O29" s="12">
        <f t="shared" si="0"/>
        <v>41747</v>
      </c>
      <c r="P29" s="54">
        <v>3088</v>
      </c>
      <c r="Q29" s="12">
        <f t="shared" si="1"/>
        <v>44835</v>
      </c>
    </row>
    <row r="30" spans="1:17" ht="15.75" customHeight="1" thickBot="1" x14ac:dyDescent="0.3">
      <c r="A30" s="10" t="s">
        <v>71</v>
      </c>
      <c r="B30" s="54">
        <v>5800</v>
      </c>
      <c r="C30" s="54">
        <v>5970</v>
      </c>
      <c r="D30" s="54">
        <v>6210</v>
      </c>
      <c r="E30" s="54">
        <v>6232</v>
      </c>
      <c r="F30" s="54">
        <v>6226</v>
      </c>
      <c r="G30" s="54">
        <v>6242</v>
      </c>
      <c r="H30" s="54">
        <v>6252</v>
      </c>
      <c r="I30" s="54">
        <v>6272</v>
      </c>
      <c r="J30" s="54">
        <v>6292</v>
      </c>
      <c r="K30" s="54">
        <v>6311</v>
      </c>
      <c r="L30" s="54">
        <v>6345</v>
      </c>
      <c r="M30" s="54">
        <v>6445</v>
      </c>
      <c r="N30" s="54">
        <v>6423</v>
      </c>
      <c r="O30" s="12">
        <f t="shared" si="0"/>
        <v>81020</v>
      </c>
      <c r="P30" s="54">
        <v>5810</v>
      </c>
      <c r="Q30" s="12">
        <f t="shared" si="1"/>
        <v>86830</v>
      </c>
    </row>
    <row r="31" spans="1:17" ht="15.75" customHeight="1" thickBot="1" x14ac:dyDescent="0.3">
      <c r="A31" s="10" t="s">
        <v>72</v>
      </c>
      <c r="B31" s="54">
        <v>747</v>
      </c>
      <c r="C31" s="54">
        <v>746</v>
      </c>
      <c r="D31" s="54">
        <v>747</v>
      </c>
      <c r="E31" s="54">
        <v>756</v>
      </c>
      <c r="F31" s="54">
        <v>755</v>
      </c>
      <c r="G31" s="54">
        <v>761</v>
      </c>
      <c r="H31" s="54">
        <v>758</v>
      </c>
      <c r="I31" s="54">
        <v>761</v>
      </c>
      <c r="J31" s="54">
        <v>762</v>
      </c>
      <c r="K31" s="54">
        <v>766</v>
      </c>
      <c r="L31" s="54">
        <v>768</v>
      </c>
      <c r="M31" s="54">
        <v>783</v>
      </c>
      <c r="N31" s="54">
        <v>766</v>
      </c>
      <c r="O31" s="12">
        <f t="shared" si="0"/>
        <v>9876</v>
      </c>
      <c r="P31" s="54">
        <v>738</v>
      </c>
      <c r="Q31" s="12">
        <f t="shared" si="1"/>
        <v>10614</v>
      </c>
    </row>
    <row r="32" spans="1:17" ht="15.75" customHeight="1" thickBot="1" x14ac:dyDescent="0.3">
      <c r="A32" s="10" t="s">
        <v>73</v>
      </c>
      <c r="B32" s="54">
        <v>13792</v>
      </c>
      <c r="C32" s="54">
        <v>13867</v>
      </c>
      <c r="D32" s="54">
        <v>13993</v>
      </c>
      <c r="E32" s="54">
        <v>14085</v>
      </c>
      <c r="F32" s="54">
        <v>14148</v>
      </c>
      <c r="G32" s="54">
        <v>14206</v>
      </c>
      <c r="H32" s="54">
        <v>14262</v>
      </c>
      <c r="I32" s="54">
        <v>14329</v>
      </c>
      <c r="J32" s="54">
        <v>14490</v>
      </c>
      <c r="K32" s="54">
        <v>14569</v>
      </c>
      <c r="L32" s="54">
        <v>14658</v>
      </c>
      <c r="M32" s="54">
        <v>14849</v>
      </c>
      <c r="N32" s="54">
        <v>14874</v>
      </c>
      <c r="O32" s="12">
        <f t="shared" si="0"/>
        <v>186122</v>
      </c>
      <c r="P32" s="54">
        <v>13649</v>
      </c>
      <c r="Q32" s="12">
        <f t="shared" si="1"/>
        <v>199771</v>
      </c>
    </row>
    <row r="33" spans="1:17" ht="15.75" customHeight="1" thickBot="1" x14ac:dyDescent="0.3">
      <c r="A33" s="10" t="s">
        <v>74</v>
      </c>
      <c r="B33" s="54">
        <v>56</v>
      </c>
      <c r="C33" s="54">
        <v>55</v>
      </c>
      <c r="D33" s="54">
        <v>59</v>
      </c>
      <c r="E33" s="54">
        <v>58</v>
      </c>
      <c r="F33" s="54">
        <v>57</v>
      </c>
      <c r="G33" s="54">
        <v>57</v>
      </c>
      <c r="H33" s="54">
        <v>57</v>
      </c>
      <c r="I33" s="54">
        <v>57</v>
      </c>
      <c r="J33" s="54">
        <v>57</v>
      </c>
      <c r="K33" s="54">
        <v>59</v>
      </c>
      <c r="L33" s="54">
        <v>58</v>
      </c>
      <c r="M33" s="54">
        <v>58</v>
      </c>
      <c r="N33" s="54">
        <v>58</v>
      </c>
      <c r="O33" s="12">
        <f t="shared" si="0"/>
        <v>746</v>
      </c>
      <c r="P33" s="54">
        <v>54</v>
      </c>
      <c r="Q33" s="12">
        <f t="shared" si="1"/>
        <v>800</v>
      </c>
    </row>
    <row r="34" spans="1:17" ht="15.75" customHeight="1" thickBot="1" x14ac:dyDescent="0.3">
      <c r="A34" s="10" t="s">
        <v>75</v>
      </c>
      <c r="B34" s="54">
        <v>2163</v>
      </c>
      <c r="C34" s="54">
        <v>2171</v>
      </c>
      <c r="D34" s="54">
        <v>2184</v>
      </c>
      <c r="E34" s="54">
        <v>2197</v>
      </c>
      <c r="F34" s="54">
        <v>2193</v>
      </c>
      <c r="G34" s="54">
        <v>2213</v>
      </c>
      <c r="H34" s="54">
        <v>2234</v>
      </c>
      <c r="I34" s="54">
        <v>2246</v>
      </c>
      <c r="J34" s="54">
        <v>2275</v>
      </c>
      <c r="K34" s="54">
        <v>2283</v>
      </c>
      <c r="L34" s="54">
        <v>2301</v>
      </c>
      <c r="M34" s="54">
        <v>2341</v>
      </c>
      <c r="N34" s="54">
        <v>2345</v>
      </c>
      <c r="O34" s="12">
        <f t="shared" si="0"/>
        <v>29146</v>
      </c>
      <c r="P34" s="54">
        <v>2150</v>
      </c>
      <c r="Q34" s="12">
        <f t="shared" si="1"/>
        <v>31296</v>
      </c>
    </row>
    <row r="35" spans="1:17" ht="15.75" customHeight="1" thickBot="1" x14ac:dyDescent="0.3">
      <c r="A35" s="10" t="s">
        <v>76</v>
      </c>
      <c r="B35" s="54">
        <v>85</v>
      </c>
      <c r="C35" s="54">
        <v>84</v>
      </c>
      <c r="D35" s="54">
        <v>84</v>
      </c>
      <c r="E35" s="54">
        <v>83</v>
      </c>
      <c r="F35" s="54">
        <v>84</v>
      </c>
      <c r="G35" s="54">
        <v>84</v>
      </c>
      <c r="H35" s="54">
        <v>84</v>
      </c>
      <c r="I35" s="54">
        <v>85</v>
      </c>
      <c r="J35" s="54">
        <v>85</v>
      </c>
      <c r="K35" s="54">
        <v>84</v>
      </c>
      <c r="L35" s="54">
        <v>83</v>
      </c>
      <c r="M35" s="54">
        <v>85</v>
      </c>
      <c r="N35" s="54">
        <v>86</v>
      </c>
      <c r="O35" s="12">
        <f t="shared" si="0"/>
        <v>1096</v>
      </c>
      <c r="P35" s="54">
        <v>83</v>
      </c>
      <c r="Q35" s="12">
        <f t="shared" si="1"/>
        <v>1179</v>
      </c>
    </row>
    <row r="36" spans="1:17" ht="15.75" customHeight="1" thickBot="1" x14ac:dyDescent="0.3">
      <c r="A36" s="10" t="s">
        <v>77</v>
      </c>
      <c r="B36" s="54">
        <v>111</v>
      </c>
      <c r="C36" s="54">
        <v>108</v>
      </c>
      <c r="D36" s="54">
        <v>108</v>
      </c>
      <c r="E36" s="54">
        <v>109</v>
      </c>
      <c r="F36" s="54">
        <v>108</v>
      </c>
      <c r="G36" s="54">
        <v>111</v>
      </c>
      <c r="H36" s="54">
        <v>109</v>
      </c>
      <c r="I36" s="54">
        <v>108</v>
      </c>
      <c r="J36" s="54">
        <v>109</v>
      </c>
      <c r="K36" s="54">
        <v>109</v>
      </c>
      <c r="L36" s="54">
        <v>107</v>
      </c>
      <c r="M36" s="54">
        <v>110</v>
      </c>
      <c r="N36" s="54">
        <v>107</v>
      </c>
      <c r="O36" s="12">
        <f t="shared" si="0"/>
        <v>1414</v>
      </c>
      <c r="P36" s="54">
        <v>101</v>
      </c>
      <c r="Q36" s="12">
        <f t="shared" si="1"/>
        <v>1515</v>
      </c>
    </row>
    <row r="37" spans="1:17" ht="15.75" customHeight="1" thickBot="1" x14ac:dyDescent="0.3">
      <c r="A37" s="10" t="s">
        <v>78</v>
      </c>
      <c r="B37" s="54">
        <v>1491</v>
      </c>
      <c r="C37" s="54">
        <v>1507</v>
      </c>
      <c r="D37" s="54">
        <v>1515</v>
      </c>
      <c r="E37" s="54">
        <v>1530</v>
      </c>
      <c r="F37" s="54">
        <v>1535</v>
      </c>
      <c r="G37" s="54">
        <v>1546</v>
      </c>
      <c r="H37" s="54">
        <v>1558</v>
      </c>
      <c r="I37" s="54">
        <v>1565</v>
      </c>
      <c r="J37" s="54">
        <v>1575</v>
      </c>
      <c r="K37" s="54">
        <v>1588</v>
      </c>
      <c r="L37" s="54">
        <v>1596</v>
      </c>
      <c r="M37" s="54">
        <v>1624</v>
      </c>
      <c r="N37" s="54">
        <v>1612</v>
      </c>
      <c r="O37" s="12">
        <f t="shared" si="0"/>
        <v>20242</v>
      </c>
      <c r="P37" s="54">
        <v>1418</v>
      </c>
      <c r="Q37" s="12">
        <f t="shared" si="1"/>
        <v>21660</v>
      </c>
    </row>
    <row r="38" spans="1:17" ht="15.75" customHeight="1" thickBot="1" x14ac:dyDescent="0.3">
      <c r="A38" s="10" t="s">
        <v>79</v>
      </c>
      <c r="B38" s="54">
        <v>24242</v>
      </c>
      <c r="C38" s="54">
        <v>24402</v>
      </c>
      <c r="D38" s="54">
        <v>24979</v>
      </c>
      <c r="E38" s="54">
        <v>25519</v>
      </c>
      <c r="F38" s="54">
        <v>25795</v>
      </c>
      <c r="G38" s="54">
        <v>25979</v>
      </c>
      <c r="H38" s="54">
        <v>26201</v>
      </c>
      <c r="I38" s="54">
        <v>26414</v>
      </c>
      <c r="J38" s="54">
        <v>26618</v>
      </c>
      <c r="K38" s="54">
        <v>26753</v>
      </c>
      <c r="L38" s="54">
        <v>26804</v>
      </c>
      <c r="M38" s="54">
        <v>27169</v>
      </c>
      <c r="N38" s="54">
        <v>27214</v>
      </c>
      <c r="O38" s="12">
        <f t="shared" si="0"/>
        <v>338089</v>
      </c>
      <c r="P38" s="54">
        <v>24823</v>
      </c>
      <c r="Q38" s="12">
        <f t="shared" si="1"/>
        <v>362912</v>
      </c>
    </row>
    <row r="39" spans="1:17" ht="15.75" customHeight="1" thickBot="1" x14ac:dyDescent="0.3">
      <c r="A39" s="10" t="s">
        <v>80</v>
      </c>
      <c r="B39" s="54">
        <v>129</v>
      </c>
      <c r="C39" s="54">
        <v>128</v>
      </c>
      <c r="D39" s="54">
        <v>128</v>
      </c>
      <c r="E39" s="54">
        <v>127</v>
      </c>
      <c r="F39" s="54">
        <v>127</v>
      </c>
      <c r="G39" s="54">
        <v>126</v>
      </c>
      <c r="H39" s="54">
        <v>128</v>
      </c>
      <c r="I39" s="54">
        <v>129</v>
      </c>
      <c r="J39" s="54">
        <v>131</v>
      </c>
      <c r="K39" s="54">
        <v>131</v>
      </c>
      <c r="L39" s="54">
        <v>131</v>
      </c>
      <c r="M39" s="54">
        <v>133</v>
      </c>
      <c r="N39" s="54">
        <v>133</v>
      </c>
      <c r="O39" s="12">
        <f t="shared" si="0"/>
        <v>1681</v>
      </c>
      <c r="P39" s="54">
        <v>108</v>
      </c>
      <c r="Q39" s="12">
        <f t="shared" si="1"/>
        <v>1789</v>
      </c>
    </row>
    <row r="40" spans="1:17" ht="15.75" customHeight="1" thickBot="1" x14ac:dyDescent="0.3">
      <c r="A40" s="10" t="s">
        <v>81</v>
      </c>
      <c r="B40" s="54">
        <v>890</v>
      </c>
      <c r="C40" s="54">
        <v>881</v>
      </c>
      <c r="D40" s="54">
        <v>891</v>
      </c>
      <c r="E40" s="54">
        <v>902</v>
      </c>
      <c r="F40" s="54">
        <v>895</v>
      </c>
      <c r="G40" s="54">
        <v>905</v>
      </c>
      <c r="H40" s="54">
        <v>908</v>
      </c>
      <c r="I40" s="54">
        <v>906</v>
      </c>
      <c r="J40" s="54">
        <v>913</v>
      </c>
      <c r="K40" s="54">
        <v>918</v>
      </c>
      <c r="L40" s="54">
        <v>916</v>
      </c>
      <c r="M40" s="54">
        <v>919</v>
      </c>
      <c r="N40" s="54">
        <v>923</v>
      </c>
      <c r="O40" s="12">
        <f t="shared" si="0"/>
        <v>11767</v>
      </c>
      <c r="P40" s="54">
        <v>878</v>
      </c>
      <c r="Q40" s="12">
        <f t="shared" si="1"/>
        <v>12645</v>
      </c>
    </row>
    <row r="41" spans="1:17" ht="15.75" customHeight="1" thickBot="1" x14ac:dyDescent="0.3">
      <c r="A41" s="10" t="s">
        <v>82</v>
      </c>
      <c r="B41" s="54">
        <v>6090</v>
      </c>
      <c r="C41" s="54">
        <v>6035</v>
      </c>
      <c r="D41" s="54">
        <v>6091</v>
      </c>
      <c r="E41" s="54">
        <v>6122</v>
      </c>
      <c r="F41" s="54">
        <v>6147</v>
      </c>
      <c r="G41" s="54">
        <v>6144</v>
      </c>
      <c r="H41" s="54">
        <v>6147</v>
      </c>
      <c r="I41" s="54">
        <v>6186</v>
      </c>
      <c r="J41" s="54">
        <v>6221</v>
      </c>
      <c r="K41" s="54">
        <v>6269</v>
      </c>
      <c r="L41" s="54">
        <v>6267</v>
      </c>
      <c r="M41" s="54">
        <v>6422</v>
      </c>
      <c r="N41" s="54">
        <v>6355</v>
      </c>
      <c r="O41" s="12">
        <f t="shared" si="0"/>
        <v>80496</v>
      </c>
      <c r="P41" s="54">
        <v>6079</v>
      </c>
      <c r="Q41" s="12">
        <f t="shared" si="1"/>
        <v>86575</v>
      </c>
    </row>
    <row r="42" spans="1:17" ht="15.75" customHeight="1" thickBot="1" x14ac:dyDescent="0.3">
      <c r="A42" s="10" t="s">
        <v>83</v>
      </c>
      <c r="B42" s="54">
        <v>5323</v>
      </c>
      <c r="C42" s="54">
        <v>5366</v>
      </c>
      <c r="D42" s="54">
        <v>5375</v>
      </c>
      <c r="E42" s="54">
        <v>5416</v>
      </c>
      <c r="F42" s="54">
        <v>5408</v>
      </c>
      <c r="G42" s="54">
        <v>5424</v>
      </c>
      <c r="H42" s="54">
        <v>5481</v>
      </c>
      <c r="I42" s="54">
        <v>5528</v>
      </c>
      <c r="J42" s="54">
        <v>5600</v>
      </c>
      <c r="K42" s="54">
        <v>5622</v>
      </c>
      <c r="L42" s="54">
        <v>5642</v>
      </c>
      <c r="M42" s="54">
        <v>5725</v>
      </c>
      <c r="N42" s="54">
        <v>5727</v>
      </c>
      <c r="O42" s="12">
        <f t="shared" si="0"/>
        <v>71637</v>
      </c>
      <c r="P42" s="54">
        <v>5297</v>
      </c>
      <c r="Q42" s="12">
        <f t="shared" si="1"/>
        <v>76934</v>
      </c>
    </row>
    <row r="43" spans="1:17" ht="15.75" customHeight="1" thickBot="1" x14ac:dyDescent="0.3">
      <c r="A43" s="10" t="s">
        <v>84</v>
      </c>
      <c r="B43" s="54">
        <v>694</v>
      </c>
      <c r="C43" s="54">
        <v>703</v>
      </c>
      <c r="D43" s="54">
        <v>710</v>
      </c>
      <c r="E43" s="54">
        <v>717</v>
      </c>
      <c r="F43" s="54">
        <v>725</v>
      </c>
      <c r="G43" s="54">
        <v>721</v>
      </c>
      <c r="H43" s="54">
        <v>731</v>
      </c>
      <c r="I43" s="54">
        <v>731</v>
      </c>
      <c r="J43" s="54">
        <v>741</v>
      </c>
      <c r="K43" s="54">
        <v>741</v>
      </c>
      <c r="L43" s="54">
        <v>750</v>
      </c>
      <c r="M43" s="54">
        <v>755</v>
      </c>
      <c r="N43" s="54">
        <v>764</v>
      </c>
      <c r="O43" s="12">
        <f t="shared" si="0"/>
        <v>9483</v>
      </c>
      <c r="P43" s="54">
        <v>645</v>
      </c>
      <c r="Q43" s="12">
        <f t="shared" si="1"/>
        <v>10128</v>
      </c>
    </row>
    <row r="44" spans="1:17" ht="15.75" customHeight="1" thickBot="1" x14ac:dyDescent="0.3">
      <c r="A44" s="10" t="s">
        <v>85</v>
      </c>
      <c r="B44" s="54">
        <v>6927</v>
      </c>
      <c r="C44" s="54">
        <v>7004</v>
      </c>
      <c r="D44" s="54">
        <v>7122</v>
      </c>
      <c r="E44" s="54">
        <v>7235</v>
      </c>
      <c r="F44" s="54">
        <v>7242</v>
      </c>
      <c r="G44" s="54">
        <v>7321</v>
      </c>
      <c r="H44" s="54">
        <v>7342</v>
      </c>
      <c r="I44" s="54">
        <v>7367</v>
      </c>
      <c r="J44" s="54">
        <v>7427</v>
      </c>
      <c r="K44" s="54">
        <v>7495</v>
      </c>
      <c r="L44" s="54">
        <v>7547</v>
      </c>
      <c r="M44" s="54">
        <v>7667</v>
      </c>
      <c r="N44" s="54">
        <v>7748</v>
      </c>
      <c r="O44" s="12">
        <f t="shared" si="0"/>
        <v>95444</v>
      </c>
      <c r="P44" s="54">
        <v>7097</v>
      </c>
      <c r="Q44" s="12">
        <f t="shared" si="1"/>
        <v>102541</v>
      </c>
    </row>
    <row r="45" spans="1:17" ht="15.75" customHeight="1" thickBot="1" x14ac:dyDescent="0.3">
      <c r="A45" s="10" t="s">
        <v>86</v>
      </c>
      <c r="B45" s="54">
        <v>8</v>
      </c>
      <c r="C45" s="54">
        <v>6</v>
      </c>
      <c r="D45" s="54">
        <v>6</v>
      </c>
      <c r="E45" s="54">
        <v>7</v>
      </c>
      <c r="F45" s="54">
        <v>7</v>
      </c>
      <c r="G45" s="54">
        <v>6</v>
      </c>
      <c r="H45" s="54">
        <v>8</v>
      </c>
      <c r="I45" s="54">
        <v>8</v>
      </c>
      <c r="J45" s="54">
        <v>8</v>
      </c>
      <c r="K45" s="54">
        <v>8</v>
      </c>
      <c r="L45" s="54">
        <v>8</v>
      </c>
      <c r="M45" s="54">
        <v>8</v>
      </c>
      <c r="N45" s="54">
        <v>8</v>
      </c>
      <c r="O45" s="12">
        <f t="shared" si="0"/>
        <v>96</v>
      </c>
      <c r="P45" s="54">
        <v>6</v>
      </c>
      <c r="Q45" s="12">
        <f t="shared" si="1"/>
        <v>102</v>
      </c>
    </row>
    <row r="46" spans="1:17" ht="15.75" customHeight="1" thickBot="1" x14ac:dyDescent="0.3">
      <c r="A46" s="10" t="s">
        <v>87</v>
      </c>
      <c r="B46" s="54">
        <v>110</v>
      </c>
      <c r="C46" s="54">
        <v>108</v>
      </c>
      <c r="D46" s="54">
        <v>113</v>
      </c>
      <c r="E46" s="54">
        <v>114</v>
      </c>
      <c r="F46" s="54">
        <v>109</v>
      </c>
      <c r="G46" s="54">
        <v>111</v>
      </c>
      <c r="H46" s="54">
        <v>111</v>
      </c>
      <c r="I46" s="54">
        <v>111</v>
      </c>
      <c r="J46" s="54">
        <v>116</v>
      </c>
      <c r="K46" s="54">
        <v>116</v>
      </c>
      <c r="L46" s="54">
        <v>117</v>
      </c>
      <c r="M46" s="54">
        <v>120</v>
      </c>
      <c r="N46" s="54">
        <v>125</v>
      </c>
      <c r="O46" s="12">
        <f t="shared" si="0"/>
        <v>1481</v>
      </c>
      <c r="P46" s="54">
        <v>97</v>
      </c>
      <c r="Q46" s="12">
        <f t="shared" si="1"/>
        <v>1578</v>
      </c>
    </row>
    <row r="47" spans="1:17" ht="15.75" customHeight="1" thickBot="1" x14ac:dyDescent="0.3">
      <c r="A47" s="10" t="s">
        <v>88</v>
      </c>
      <c r="B47" s="54">
        <v>159</v>
      </c>
      <c r="C47" s="54">
        <v>162</v>
      </c>
      <c r="D47" s="54">
        <v>171</v>
      </c>
      <c r="E47" s="54">
        <v>171</v>
      </c>
      <c r="F47" s="54">
        <v>169</v>
      </c>
      <c r="G47" s="54">
        <v>171</v>
      </c>
      <c r="H47" s="54">
        <v>175</v>
      </c>
      <c r="I47" s="54">
        <v>175</v>
      </c>
      <c r="J47" s="54">
        <v>174</v>
      </c>
      <c r="K47" s="54">
        <v>179</v>
      </c>
      <c r="L47" s="54">
        <v>173</v>
      </c>
      <c r="M47" s="54">
        <v>177</v>
      </c>
      <c r="N47" s="54">
        <v>175</v>
      </c>
      <c r="O47" s="12">
        <f t="shared" si="0"/>
        <v>2231</v>
      </c>
      <c r="P47" s="54">
        <v>169</v>
      </c>
      <c r="Q47" s="12">
        <f t="shared" si="1"/>
        <v>2400</v>
      </c>
    </row>
    <row r="48" spans="1:17" ht="15.75" customHeight="1" thickBot="1" x14ac:dyDescent="0.3">
      <c r="A48" s="10" t="s">
        <v>89</v>
      </c>
      <c r="B48" s="54">
        <v>60</v>
      </c>
      <c r="C48" s="54">
        <v>62</v>
      </c>
      <c r="D48" s="54">
        <v>60</v>
      </c>
      <c r="E48" s="54">
        <v>59</v>
      </c>
      <c r="F48" s="54">
        <v>62</v>
      </c>
      <c r="G48" s="54">
        <v>61</v>
      </c>
      <c r="H48" s="54">
        <v>60</v>
      </c>
      <c r="I48" s="54">
        <v>60</v>
      </c>
      <c r="J48" s="54">
        <v>61</v>
      </c>
      <c r="K48" s="54">
        <v>61</v>
      </c>
      <c r="L48" s="54">
        <v>61</v>
      </c>
      <c r="M48" s="54">
        <v>61</v>
      </c>
      <c r="N48" s="54">
        <v>65</v>
      </c>
      <c r="O48" s="12">
        <f t="shared" si="0"/>
        <v>793</v>
      </c>
      <c r="P48" s="54">
        <v>57</v>
      </c>
      <c r="Q48" s="12">
        <f t="shared" si="1"/>
        <v>850</v>
      </c>
    </row>
    <row r="49" spans="1:17" ht="15.75" customHeight="1" thickBot="1" x14ac:dyDescent="0.3">
      <c r="A49" s="10" t="s">
        <v>90</v>
      </c>
      <c r="B49" s="54">
        <v>2704</v>
      </c>
      <c r="C49" s="54">
        <v>2718</v>
      </c>
      <c r="D49" s="54">
        <v>2764</v>
      </c>
      <c r="E49" s="54">
        <v>2803</v>
      </c>
      <c r="F49" s="54">
        <v>2836</v>
      </c>
      <c r="G49" s="54">
        <v>2844</v>
      </c>
      <c r="H49" s="54">
        <v>2865</v>
      </c>
      <c r="I49" s="54">
        <v>2887</v>
      </c>
      <c r="J49" s="54">
        <v>2918</v>
      </c>
      <c r="K49" s="54">
        <v>2931</v>
      </c>
      <c r="L49" s="54">
        <v>2934</v>
      </c>
      <c r="M49" s="54">
        <v>2969</v>
      </c>
      <c r="N49" s="54">
        <v>2993</v>
      </c>
      <c r="O49" s="12">
        <f t="shared" si="0"/>
        <v>37166</v>
      </c>
      <c r="P49" s="54">
        <v>2589</v>
      </c>
      <c r="Q49" s="12">
        <f t="shared" si="1"/>
        <v>39755</v>
      </c>
    </row>
    <row r="50" spans="1:17" ht="15.75" customHeight="1" thickBot="1" x14ac:dyDescent="0.3">
      <c r="A50" s="10" t="s">
        <v>91</v>
      </c>
      <c r="B50" s="54">
        <v>448</v>
      </c>
      <c r="C50" s="54">
        <v>453</v>
      </c>
      <c r="D50" s="54">
        <v>453</v>
      </c>
      <c r="E50" s="54">
        <v>456</v>
      </c>
      <c r="F50" s="54">
        <v>455</v>
      </c>
      <c r="G50" s="54">
        <v>455</v>
      </c>
      <c r="H50" s="54">
        <v>458</v>
      </c>
      <c r="I50" s="54">
        <v>459</v>
      </c>
      <c r="J50" s="54">
        <v>463</v>
      </c>
      <c r="K50" s="54">
        <v>468</v>
      </c>
      <c r="L50" s="54">
        <v>466</v>
      </c>
      <c r="M50" s="54">
        <v>468</v>
      </c>
      <c r="N50" s="54">
        <v>474</v>
      </c>
      <c r="O50" s="12">
        <f t="shared" si="0"/>
        <v>5976</v>
      </c>
      <c r="P50" s="54">
        <v>451</v>
      </c>
      <c r="Q50" s="12">
        <f t="shared" si="1"/>
        <v>6427</v>
      </c>
    </row>
    <row r="51" spans="1:17" ht="15.75" customHeight="1" thickBot="1" x14ac:dyDescent="0.3">
      <c r="A51" s="10" t="s">
        <v>92</v>
      </c>
      <c r="B51" s="54">
        <v>2824</v>
      </c>
      <c r="C51" s="54">
        <v>2843</v>
      </c>
      <c r="D51" s="54">
        <v>2864</v>
      </c>
      <c r="E51" s="54">
        <v>2882</v>
      </c>
      <c r="F51" s="54">
        <v>2903</v>
      </c>
      <c r="G51" s="54">
        <v>2908</v>
      </c>
      <c r="H51" s="54">
        <v>2918</v>
      </c>
      <c r="I51" s="66">
        <v>2926</v>
      </c>
      <c r="J51" s="66">
        <v>2939</v>
      </c>
      <c r="K51" s="66">
        <v>2957</v>
      </c>
      <c r="L51" s="54">
        <v>2956</v>
      </c>
      <c r="M51" s="54">
        <v>3019</v>
      </c>
      <c r="N51" s="54">
        <v>3002</v>
      </c>
      <c r="O51" s="12">
        <f t="shared" si="0"/>
        <v>37941</v>
      </c>
      <c r="P51" s="54">
        <v>2696</v>
      </c>
      <c r="Q51" s="12">
        <f t="shared" si="1"/>
        <v>40637</v>
      </c>
    </row>
    <row r="52" spans="1:17" s="41" customFormat="1" ht="15.75" customHeight="1" thickBot="1" x14ac:dyDescent="0.3">
      <c r="A52" s="52" t="s">
        <v>134</v>
      </c>
      <c r="B52" s="66">
        <v>3</v>
      </c>
      <c r="C52" s="66">
        <v>3</v>
      </c>
      <c r="D52" s="66">
        <v>3</v>
      </c>
      <c r="E52" s="66">
        <v>3</v>
      </c>
      <c r="F52" s="66">
        <v>3</v>
      </c>
      <c r="G52" s="66">
        <v>3</v>
      </c>
      <c r="H52" s="69">
        <v>3</v>
      </c>
      <c r="I52" s="69">
        <v>3</v>
      </c>
      <c r="J52" s="69">
        <v>3</v>
      </c>
      <c r="K52" s="66">
        <v>3</v>
      </c>
      <c r="L52" s="54">
        <v>3</v>
      </c>
      <c r="M52" s="54">
        <v>3</v>
      </c>
      <c r="N52" s="54">
        <v>3</v>
      </c>
      <c r="O52" s="12">
        <f t="shared" si="0"/>
        <v>39</v>
      </c>
      <c r="P52" s="66">
        <v>3</v>
      </c>
      <c r="Q52" s="12">
        <f t="shared" si="1"/>
        <v>42</v>
      </c>
    </row>
    <row r="53" spans="1:17" ht="15.75" customHeight="1" thickBot="1" x14ac:dyDescent="0.3">
      <c r="A53" s="21" t="s">
        <v>19</v>
      </c>
      <c r="B53" s="14">
        <f t="shared" ref="B53:M53" si="2">SUM(B13:B52)</f>
        <v>132987</v>
      </c>
      <c r="C53" s="14">
        <f t="shared" si="2"/>
        <v>133873</v>
      </c>
      <c r="D53" s="14">
        <f t="shared" si="2"/>
        <v>135662</v>
      </c>
      <c r="E53" s="14">
        <f t="shared" si="2"/>
        <v>137127</v>
      </c>
      <c r="F53" s="14">
        <f t="shared" si="2"/>
        <v>137763</v>
      </c>
      <c r="G53" s="14">
        <f t="shared" si="2"/>
        <v>138493</v>
      </c>
      <c r="H53" s="14">
        <f t="shared" si="2"/>
        <v>139347</v>
      </c>
      <c r="I53" s="14">
        <f t="shared" si="2"/>
        <v>140089</v>
      </c>
      <c r="J53" s="14">
        <f t="shared" si="2"/>
        <v>141541</v>
      </c>
      <c r="K53" s="14">
        <f t="shared" si="2"/>
        <v>142228</v>
      </c>
      <c r="L53" s="14">
        <f t="shared" si="2"/>
        <v>142856</v>
      </c>
      <c r="M53" s="14">
        <f t="shared" si="2"/>
        <v>144830</v>
      </c>
      <c r="N53" s="14">
        <f>SUM(N13:N52)</f>
        <v>145231</v>
      </c>
      <c r="O53" s="18">
        <f>SUM(O13:O52)</f>
        <v>1812027</v>
      </c>
      <c r="P53" s="57">
        <v>132628</v>
      </c>
      <c r="Q53" s="18">
        <f>SUM(Q13:Q52)</f>
        <v>1944655</v>
      </c>
    </row>
    <row r="54" spans="1:17" ht="15.75" customHeight="1" x14ac:dyDescent="0.25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</row>
    <row r="55" spans="1:17" ht="15.75" customHeight="1" x14ac:dyDescent="0.25"/>
    <row r="56" spans="1:17" ht="15.75" customHeight="1" x14ac:dyDescent="0.25"/>
    <row r="57" spans="1:17" ht="15.75" customHeight="1" x14ac:dyDescent="0.25"/>
    <row r="58" spans="1:17" ht="15.75" customHeight="1" x14ac:dyDescent="0.25"/>
    <row r="59" spans="1:17" ht="15.75" customHeight="1" x14ac:dyDescent="0.25"/>
    <row r="60" spans="1:17" ht="15.75" customHeight="1" x14ac:dyDescent="0.25"/>
    <row r="61" spans="1:17" ht="15.75" customHeight="1" x14ac:dyDescent="0.25"/>
    <row r="62" spans="1:17" ht="15.75" customHeight="1" x14ac:dyDescent="0.25"/>
    <row r="63" spans="1:17" ht="15.75" customHeight="1" x14ac:dyDescent="0.25"/>
    <row r="64" spans="1:1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6:O6"/>
    <mergeCell ref="A7:O7"/>
    <mergeCell ref="A9:O9"/>
    <mergeCell ref="A10:N10"/>
    <mergeCell ref="B11:N11"/>
  </mergeCells>
  <pageMargins left="0.7" right="0.7" top="0.75" bottom="0.75" header="0" footer="0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6:Q1001"/>
  <sheetViews>
    <sheetView topLeftCell="A10" workbookViewId="0">
      <selection activeCell="P34" sqref="P34"/>
    </sheetView>
  </sheetViews>
  <sheetFormatPr baseColWidth="10" defaultColWidth="14.42578125" defaultRowHeight="15" customHeight="1" x14ac:dyDescent="0.25"/>
  <cols>
    <col min="1" max="1" width="26.5703125" customWidth="1"/>
    <col min="2" max="14" width="7" customWidth="1"/>
    <col min="15" max="19" width="10.7109375" customWidth="1"/>
  </cols>
  <sheetData>
    <row r="6" spans="1:17" x14ac:dyDescent="0.25">
      <c r="A6" s="79" t="s">
        <v>0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1"/>
    </row>
    <row r="7" spans="1:17" x14ac:dyDescent="0.25">
      <c r="A7" s="79" t="s">
        <v>1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 x14ac:dyDescent="0.25">
      <c r="A9" s="79" t="s">
        <v>93</v>
      </c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1"/>
    </row>
    <row r="10" spans="1:17" x14ac:dyDescent="0.25">
      <c r="A10" s="82"/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7" ht="15.75" thickBot="1" x14ac:dyDescent="0.3">
      <c r="A11" s="34" t="s">
        <v>3</v>
      </c>
      <c r="B11" s="114">
        <v>2021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7"/>
      <c r="O11" s="9"/>
    </row>
    <row r="12" spans="1:17" x14ac:dyDescent="0.25">
      <c r="A12" s="5" t="s">
        <v>94</v>
      </c>
      <c r="B12" s="15" t="s">
        <v>7</v>
      </c>
      <c r="C12" s="15" t="s">
        <v>8</v>
      </c>
      <c r="D12" s="15" t="s">
        <v>9</v>
      </c>
      <c r="E12" s="15" t="s">
        <v>10</v>
      </c>
      <c r="F12" s="15" t="s">
        <v>11</v>
      </c>
      <c r="G12" s="15" t="s">
        <v>12</v>
      </c>
      <c r="H12" s="15" t="s">
        <v>13</v>
      </c>
      <c r="I12" s="15" t="s">
        <v>14</v>
      </c>
      <c r="J12" s="15" t="s">
        <v>15</v>
      </c>
      <c r="K12" s="15" t="s">
        <v>16</v>
      </c>
      <c r="L12" s="7" t="s">
        <v>17</v>
      </c>
      <c r="M12" s="7" t="s">
        <v>18</v>
      </c>
      <c r="N12" s="8" t="s">
        <v>6</v>
      </c>
      <c r="O12" s="9" t="s">
        <v>19</v>
      </c>
      <c r="P12" s="72" t="s">
        <v>136</v>
      </c>
      <c r="Q12" s="61" t="s">
        <v>19</v>
      </c>
    </row>
    <row r="13" spans="1:17" x14ac:dyDescent="0.25">
      <c r="A13" s="10" t="s">
        <v>95</v>
      </c>
      <c r="B13" s="1">
        <v>575</v>
      </c>
      <c r="C13" s="1">
        <v>592</v>
      </c>
      <c r="D13" s="1">
        <v>597</v>
      </c>
      <c r="E13" s="1">
        <v>595</v>
      </c>
      <c r="F13" s="1">
        <v>605</v>
      </c>
      <c r="G13" s="1">
        <v>604</v>
      </c>
      <c r="H13" s="1">
        <v>609</v>
      </c>
      <c r="I13" s="1">
        <v>612</v>
      </c>
      <c r="J13" s="1">
        <v>618</v>
      </c>
      <c r="K13" s="1">
        <v>622</v>
      </c>
      <c r="L13" s="1">
        <v>634</v>
      </c>
      <c r="M13" s="1">
        <v>638</v>
      </c>
      <c r="N13" s="1">
        <v>647</v>
      </c>
      <c r="O13" s="12">
        <f t="shared" ref="O13:O23" si="0">SUM(B13:N13)</f>
        <v>7948</v>
      </c>
      <c r="P13" s="74">
        <v>573</v>
      </c>
      <c r="Q13" s="12">
        <f>+O13+P13</f>
        <v>8521</v>
      </c>
    </row>
    <row r="14" spans="1:17" x14ac:dyDescent="0.25">
      <c r="A14" s="10" t="s">
        <v>96</v>
      </c>
      <c r="B14" s="1">
        <v>25057</v>
      </c>
      <c r="C14" s="1">
        <v>25236</v>
      </c>
      <c r="D14" s="1">
        <v>25585</v>
      </c>
      <c r="E14" s="1">
        <v>25866</v>
      </c>
      <c r="F14" s="1">
        <v>26015</v>
      </c>
      <c r="G14" s="1">
        <v>26139</v>
      </c>
      <c r="H14" s="1">
        <v>26306</v>
      </c>
      <c r="I14" s="1">
        <v>26442</v>
      </c>
      <c r="J14" s="1">
        <v>26641</v>
      </c>
      <c r="K14" s="1">
        <v>26805</v>
      </c>
      <c r="L14" s="1">
        <v>26944</v>
      </c>
      <c r="M14" s="1">
        <v>27275</v>
      </c>
      <c r="N14" s="1">
        <v>27409</v>
      </c>
      <c r="O14" s="12">
        <f t="shared" si="0"/>
        <v>341720</v>
      </c>
      <c r="P14" s="74">
        <v>24966</v>
      </c>
      <c r="Q14" s="12">
        <f t="shared" ref="Q14:Q23" si="1">+O14+P14</f>
        <v>366686</v>
      </c>
    </row>
    <row r="15" spans="1:17" x14ac:dyDescent="0.25">
      <c r="A15" s="10" t="s">
        <v>97</v>
      </c>
      <c r="B15" s="1">
        <v>51705</v>
      </c>
      <c r="C15" s="1">
        <v>51992</v>
      </c>
      <c r="D15" s="1">
        <v>52668</v>
      </c>
      <c r="E15" s="1">
        <v>53073</v>
      </c>
      <c r="F15" s="1">
        <v>53274</v>
      </c>
      <c r="G15" s="1">
        <v>53648</v>
      </c>
      <c r="H15" s="1">
        <v>53959</v>
      </c>
      <c r="I15" s="1">
        <v>54125</v>
      </c>
      <c r="J15" s="1">
        <v>54835</v>
      </c>
      <c r="K15" s="1">
        <v>54998</v>
      </c>
      <c r="L15" s="1">
        <v>55244</v>
      </c>
      <c r="M15" s="1">
        <v>55829</v>
      </c>
      <c r="N15" s="1">
        <v>56083</v>
      </c>
      <c r="O15" s="12">
        <f t="shared" si="0"/>
        <v>701433</v>
      </c>
      <c r="P15" s="74">
        <v>51380</v>
      </c>
      <c r="Q15" s="12">
        <f t="shared" si="1"/>
        <v>752813</v>
      </c>
    </row>
    <row r="16" spans="1:17" x14ac:dyDescent="0.25">
      <c r="A16" s="10" t="s">
        <v>98</v>
      </c>
      <c r="B16" s="1">
        <v>9430</v>
      </c>
      <c r="C16" s="1">
        <v>9410</v>
      </c>
      <c r="D16" s="1">
        <v>9511</v>
      </c>
      <c r="E16" s="1">
        <v>9625</v>
      </c>
      <c r="F16" s="1">
        <v>9652</v>
      </c>
      <c r="G16" s="1">
        <v>9689</v>
      </c>
      <c r="H16" s="1">
        <v>9729</v>
      </c>
      <c r="I16" s="1">
        <v>9777</v>
      </c>
      <c r="J16" s="1">
        <v>9851</v>
      </c>
      <c r="K16" s="1">
        <v>9886</v>
      </c>
      <c r="L16" s="1">
        <v>9896</v>
      </c>
      <c r="M16" s="1">
        <v>10012</v>
      </c>
      <c r="N16" s="1">
        <v>10039</v>
      </c>
      <c r="O16" s="12">
        <f t="shared" si="0"/>
        <v>126507</v>
      </c>
      <c r="P16" s="74">
        <v>9374</v>
      </c>
      <c r="Q16" s="12">
        <f t="shared" si="1"/>
        <v>135881</v>
      </c>
    </row>
    <row r="17" spans="1:17" x14ac:dyDescent="0.25">
      <c r="A17" s="10" t="s">
        <v>99</v>
      </c>
      <c r="B17" s="1">
        <v>7503</v>
      </c>
      <c r="C17" s="1">
        <v>7507</v>
      </c>
      <c r="D17" s="1">
        <v>7622</v>
      </c>
      <c r="E17" s="1">
        <v>7755</v>
      </c>
      <c r="F17" s="1">
        <v>7784</v>
      </c>
      <c r="G17" s="1">
        <v>7800</v>
      </c>
      <c r="H17" s="1">
        <v>7885</v>
      </c>
      <c r="I17" s="1">
        <v>7908</v>
      </c>
      <c r="J17" s="1">
        <v>7943</v>
      </c>
      <c r="K17" s="1">
        <v>8004</v>
      </c>
      <c r="L17" s="1">
        <v>8026</v>
      </c>
      <c r="M17" s="1">
        <v>8329</v>
      </c>
      <c r="N17" s="1">
        <v>8162</v>
      </c>
      <c r="O17" s="12">
        <f t="shared" si="0"/>
        <v>102228</v>
      </c>
      <c r="P17" s="74">
        <v>7733</v>
      </c>
      <c r="Q17" s="12">
        <f t="shared" si="1"/>
        <v>109961</v>
      </c>
    </row>
    <row r="18" spans="1:17" x14ac:dyDescent="0.25">
      <c r="A18" s="10" t="s">
        <v>100</v>
      </c>
      <c r="B18" s="1">
        <v>806</v>
      </c>
      <c r="C18" s="1">
        <v>796</v>
      </c>
      <c r="D18" s="1">
        <v>816</v>
      </c>
      <c r="E18" s="1">
        <v>824</v>
      </c>
      <c r="F18" s="1">
        <v>821</v>
      </c>
      <c r="G18" s="1">
        <v>820</v>
      </c>
      <c r="H18" s="1">
        <v>826</v>
      </c>
      <c r="I18" s="1">
        <v>827</v>
      </c>
      <c r="J18" s="1">
        <v>840</v>
      </c>
      <c r="K18" s="1">
        <v>843</v>
      </c>
      <c r="L18" s="1">
        <v>836</v>
      </c>
      <c r="M18" s="1">
        <v>841</v>
      </c>
      <c r="N18" s="1">
        <v>858</v>
      </c>
      <c r="O18" s="12">
        <f t="shared" si="0"/>
        <v>10754</v>
      </c>
      <c r="P18" s="74">
        <v>798</v>
      </c>
      <c r="Q18" s="12">
        <f t="shared" si="1"/>
        <v>11552</v>
      </c>
    </row>
    <row r="19" spans="1:17" x14ac:dyDescent="0.25">
      <c r="A19" s="10" t="s">
        <v>101</v>
      </c>
      <c r="B19" s="1">
        <v>24751</v>
      </c>
      <c r="C19" s="1">
        <v>24986</v>
      </c>
      <c r="D19" s="1">
        <v>25305</v>
      </c>
      <c r="E19" s="1">
        <v>25631</v>
      </c>
      <c r="F19" s="1">
        <v>25739</v>
      </c>
      <c r="G19" s="1">
        <v>25851</v>
      </c>
      <c r="H19" s="1">
        <v>26002</v>
      </c>
      <c r="I19" s="1">
        <v>26255</v>
      </c>
      <c r="J19" s="1">
        <v>26501</v>
      </c>
      <c r="K19" s="1">
        <v>26680</v>
      </c>
      <c r="L19" s="1">
        <v>26798</v>
      </c>
      <c r="M19" s="1">
        <v>27072</v>
      </c>
      <c r="N19" s="1">
        <v>27300</v>
      </c>
      <c r="O19" s="12">
        <f t="shared" si="0"/>
        <v>338871</v>
      </c>
      <c r="P19" s="74">
        <v>24398</v>
      </c>
      <c r="Q19" s="12">
        <f t="shared" si="1"/>
        <v>363269</v>
      </c>
    </row>
    <row r="20" spans="1:17" x14ac:dyDescent="0.25">
      <c r="A20" s="10" t="s">
        <v>102</v>
      </c>
      <c r="B20" s="1">
        <v>5628</v>
      </c>
      <c r="C20" s="1">
        <v>5696</v>
      </c>
      <c r="D20" s="1">
        <v>5827</v>
      </c>
      <c r="E20" s="1">
        <v>5928</v>
      </c>
      <c r="F20" s="1">
        <v>5982</v>
      </c>
      <c r="G20" s="1">
        <v>6015</v>
      </c>
      <c r="H20" s="1">
        <v>6050</v>
      </c>
      <c r="I20" s="1">
        <v>6089</v>
      </c>
      <c r="J20" s="1">
        <v>6166</v>
      </c>
      <c r="K20" s="1">
        <v>6187</v>
      </c>
      <c r="L20" s="1">
        <v>6222</v>
      </c>
      <c r="M20" s="1">
        <v>6395</v>
      </c>
      <c r="N20" s="1">
        <v>6293</v>
      </c>
      <c r="O20" s="12">
        <f t="shared" si="0"/>
        <v>78478</v>
      </c>
      <c r="P20" s="74">
        <v>5725</v>
      </c>
      <c r="Q20" s="12">
        <f t="shared" si="1"/>
        <v>84203</v>
      </c>
    </row>
    <row r="21" spans="1:17" ht="15.75" customHeight="1" x14ac:dyDescent="0.25">
      <c r="A21" s="10" t="s">
        <v>103</v>
      </c>
      <c r="B21" s="1">
        <v>5724</v>
      </c>
      <c r="C21" s="1">
        <v>5829</v>
      </c>
      <c r="D21" s="1">
        <v>5895</v>
      </c>
      <c r="E21" s="1">
        <v>5976</v>
      </c>
      <c r="F21" s="1">
        <v>6013</v>
      </c>
      <c r="G21" s="1">
        <v>6063</v>
      </c>
      <c r="H21" s="1">
        <v>6105</v>
      </c>
      <c r="I21" s="1">
        <v>6161</v>
      </c>
      <c r="J21" s="1">
        <v>6220</v>
      </c>
      <c r="K21" s="1">
        <v>6258</v>
      </c>
      <c r="L21" s="1">
        <v>6306</v>
      </c>
      <c r="M21" s="1">
        <v>6465</v>
      </c>
      <c r="N21" s="1">
        <v>6429</v>
      </c>
      <c r="O21" s="12">
        <f t="shared" si="0"/>
        <v>79444</v>
      </c>
      <c r="P21" s="74">
        <v>5878</v>
      </c>
      <c r="Q21" s="12">
        <f t="shared" si="1"/>
        <v>85322</v>
      </c>
    </row>
    <row r="22" spans="1:17" ht="15.75" customHeight="1" x14ac:dyDescent="0.25">
      <c r="A22" s="10" t="s">
        <v>104</v>
      </c>
      <c r="B22" s="1">
        <v>1805</v>
      </c>
      <c r="C22" s="1">
        <v>1826</v>
      </c>
      <c r="D22" s="1">
        <v>1833</v>
      </c>
      <c r="E22" s="1">
        <v>1851</v>
      </c>
      <c r="F22" s="1">
        <v>1875</v>
      </c>
      <c r="G22" s="1">
        <v>1861</v>
      </c>
      <c r="H22" s="1">
        <v>1873</v>
      </c>
      <c r="I22" s="1">
        <v>1890</v>
      </c>
      <c r="J22" s="1">
        <v>1923</v>
      </c>
      <c r="K22" s="1">
        <v>1942</v>
      </c>
      <c r="L22" s="1">
        <v>1947</v>
      </c>
      <c r="M22" s="1">
        <v>1971</v>
      </c>
      <c r="N22" s="1">
        <v>2008</v>
      </c>
      <c r="O22" s="12">
        <f t="shared" si="0"/>
        <v>24605</v>
      </c>
      <c r="P22" s="74">
        <v>1800</v>
      </c>
      <c r="Q22" s="12">
        <f t="shared" si="1"/>
        <v>26405</v>
      </c>
    </row>
    <row r="23" spans="1:17" s="41" customFormat="1" ht="15.75" customHeight="1" x14ac:dyDescent="0.25">
      <c r="A23" s="52" t="s">
        <v>134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</v>
      </c>
      <c r="O23" s="12">
        <f t="shared" si="0"/>
        <v>39</v>
      </c>
      <c r="P23" s="74">
        <v>3</v>
      </c>
      <c r="Q23" s="12">
        <f t="shared" si="1"/>
        <v>42</v>
      </c>
    </row>
    <row r="24" spans="1:17" ht="15.75" customHeight="1" thickBot="1" x14ac:dyDescent="0.3">
      <c r="A24" s="21" t="s">
        <v>19</v>
      </c>
      <c r="B24" s="14">
        <f t="shared" ref="B24:M24" si="2">SUM(B13:B23)</f>
        <v>132987</v>
      </c>
      <c r="C24" s="14">
        <f t="shared" si="2"/>
        <v>133873</v>
      </c>
      <c r="D24" s="14">
        <f t="shared" si="2"/>
        <v>135662</v>
      </c>
      <c r="E24" s="14">
        <f t="shared" si="2"/>
        <v>137127</v>
      </c>
      <c r="F24" s="14">
        <f t="shared" si="2"/>
        <v>137763</v>
      </c>
      <c r="G24" s="14">
        <f t="shared" si="2"/>
        <v>138493</v>
      </c>
      <c r="H24" s="14">
        <f t="shared" si="2"/>
        <v>139347</v>
      </c>
      <c r="I24" s="14">
        <f t="shared" si="2"/>
        <v>140089</v>
      </c>
      <c r="J24" s="14">
        <f t="shared" si="2"/>
        <v>141541</v>
      </c>
      <c r="K24" s="14">
        <f t="shared" si="2"/>
        <v>142228</v>
      </c>
      <c r="L24" s="14">
        <f t="shared" si="2"/>
        <v>142856</v>
      </c>
      <c r="M24" s="14">
        <f t="shared" si="2"/>
        <v>144830</v>
      </c>
      <c r="N24" s="14">
        <f>SUM(N13:N23)</f>
        <v>145231</v>
      </c>
      <c r="O24" s="18">
        <f>SUM(O13:O23)</f>
        <v>1812027</v>
      </c>
      <c r="P24" s="73">
        <v>132628</v>
      </c>
      <c r="Q24" s="18">
        <f>SUM(Q13:Q23)</f>
        <v>1944655</v>
      </c>
    </row>
    <row r="25" spans="1:17" ht="15.75" customHeight="1" x14ac:dyDescent="0.25">
      <c r="A25" s="53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41"/>
      <c r="Q25" s="41"/>
    </row>
    <row r="26" spans="1:17" ht="15.75" customHeight="1" x14ac:dyDescent="0.25">
      <c r="O26" s="41"/>
      <c r="P26" s="41"/>
    </row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5">
    <mergeCell ref="A6:O6"/>
    <mergeCell ref="A7:O7"/>
    <mergeCell ref="A9:O9"/>
    <mergeCell ref="A10:N10"/>
    <mergeCell ref="B11:N1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BD_CC_B_UTI</vt:lpstr>
      <vt:lpstr>CC - Planilla Disgregado</vt:lpstr>
      <vt:lpstr>CC - Tit - DH</vt:lpstr>
      <vt:lpstr>CC - Tipo de CC</vt:lpstr>
      <vt:lpstr>SR - Clase de Renta</vt:lpstr>
      <vt:lpstr>SR - Sector</vt:lpstr>
      <vt:lpstr>SR -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David Gonzales Veizaga</dc:creator>
  <cp:lastModifiedBy>SRANC</cp:lastModifiedBy>
  <dcterms:created xsi:type="dcterms:W3CDTF">2019-08-09T18:45:15Z</dcterms:created>
  <dcterms:modified xsi:type="dcterms:W3CDTF">2024-03-18T22:02:59Z</dcterms:modified>
</cp:coreProperties>
</file>