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ueto\Desktop\CC\2022\"/>
    </mc:Choice>
  </mc:AlternateContent>
  <bookViews>
    <workbookView xWindow="-120" yWindow="-120" windowWidth="29040" windowHeight="17640" activeTab="3"/>
  </bookViews>
  <sheets>
    <sheet name="BD_CC_M_UTI" sheetId="10" r:id="rId1"/>
    <sheet name="SR - Planilla Desagregado" sheetId="8" r:id="rId2"/>
    <sheet name="SR - Tit - DH" sheetId="5" r:id="rId3"/>
    <sheet name="SR - Clase de Renta" sheetId="1" r:id="rId4"/>
    <sheet name="SR - Tipo de Renta" sheetId="9" r:id="rId5"/>
    <sheet name="SR - Sector" sheetId="3" r:id="rId6"/>
    <sheet name="SR - Regional" sheetId="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8" l="1"/>
  <c r="N15" i="8"/>
  <c r="M15" i="8"/>
  <c r="L15" i="8"/>
  <c r="K15" i="8"/>
  <c r="J15" i="8"/>
  <c r="I15" i="8"/>
  <c r="H15" i="8"/>
  <c r="G15" i="8"/>
  <c r="F15" i="8"/>
  <c r="E15" i="8"/>
  <c r="D15" i="8"/>
  <c r="C15" i="8"/>
  <c r="F18" i="10" l="1"/>
  <c r="G18" i="10"/>
  <c r="H18" i="10"/>
  <c r="I18" i="10"/>
  <c r="J18" i="10"/>
  <c r="K18" i="10"/>
  <c r="L18" i="10"/>
  <c r="M18" i="10"/>
  <c r="N18" i="10"/>
  <c r="O18" i="10"/>
  <c r="P18" i="10"/>
  <c r="Q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E26" i="10"/>
  <c r="E24" i="10"/>
  <c r="E25" i="10"/>
  <c r="E23" i="10"/>
  <c r="E19" i="10"/>
  <c r="E20" i="10"/>
  <c r="E21" i="10"/>
  <c r="E22" i="10"/>
  <c r="E18" i="10"/>
  <c r="F16" i="10" l="1"/>
  <c r="G16" i="10"/>
  <c r="H16" i="10"/>
  <c r="I16" i="10"/>
  <c r="J16" i="10"/>
  <c r="K16" i="10"/>
  <c r="L16" i="10"/>
  <c r="M16" i="10"/>
  <c r="N16" i="10"/>
  <c r="O16" i="10"/>
  <c r="P16" i="10"/>
  <c r="Q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E17" i="10"/>
  <c r="E16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E11" i="10"/>
  <c r="E12" i="10"/>
  <c r="E13" i="10"/>
  <c r="E14" i="10"/>
  <c r="E15" i="10"/>
  <c r="E10" i="10"/>
  <c r="F6" i="10"/>
  <c r="G6" i="10"/>
  <c r="H6" i="10"/>
  <c r="I6" i="10"/>
  <c r="J6" i="10"/>
  <c r="K6" i="10"/>
  <c r="L6" i="10"/>
  <c r="M6" i="10"/>
  <c r="N6" i="10"/>
  <c r="O6" i="10"/>
  <c r="P6" i="10"/>
  <c r="Q6" i="10"/>
  <c r="F7" i="10"/>
  <c r="G7" i="10"/>
  <c r="H7" i="10"/>
  <c r="I7" i="10"/>
  <c r="J7" i="10"/>
  <c r="K7" i="10"/>
  <c r="L7" i="10"/>
  <c r="M7" i="10"/>
  <c r="N7" i="10"/>
  <c r="O7" i="10"/>
  <c r="P7" i="10"/>
  <c r="Q7" i="10"/>
  <c r="F8" i="10"/>
  <c r="G8" i="10"/>
  <c r="H8" i="10"/>
  <c r="I8" i="10"/>
  <c r="J8" i="10"/>
  <c r="K8" i="10"/>
  <c r="L8" i="10"/>
  <c r="M8" i="10"/>
  <c r="N8" i="10"/>
  <c r="O8" i="10"/>
  <c r="P8" i="10"/>
  <c r="Q8" i="10"/>
  <c r="F9" i="10"/>
  <c r="G9" i="10"/>
  <c r="H9" i="10"/>
  <c r="I9" i="10"/>
  <c r="J9" i="10"/>
  <c r="K9" i="10"/>
  <c r="L9" i="10"/>
  <c r="M9" i="10"/>
  <c r="N9" i="10"/>
  <c r="O9" i="10"/>
  <c r="P9" i="10"/>
  <c r="Q9" i="10"/>
  <c r="E9" i="10"/>
  <c r="E8" i="10"/>
  <c r="E7" i="10"/>
  <c r="E6" i="10"/>
  <c r="F4" i="10"/>
  <c r="G4" i="10"/>
  <c r="H4" i="10"/>
  <c r="I4" i="10"/>
  <c r="J4" i="10"/>
  <c r="K4" i="10"/>
  <c r="L4" i="10"/>
  <c r="M4" i="10"/>
  <c r="N4" i="10"/>
  <c r="O4" i="10"/>
  <c r="P4" i="10"/>
  <c r="Q4" i="10"/>
  <c r="F5" i="10"/>
  <c r="G5" i="10"/>
  <c r="H5" i="10"/>
  <c r="I5" i="10"/>
  <c r="J5" i="10"/>
  <c r="K5" i="10"/>
  <c r="L5" i="10"/>
  <c r="M5" i="10"/>
  <c r="N5" i="10"/>
  <c r="O5" i="10"/>
  <c r="P5" i="10"/>
  <c r="Q5" i="10"/>
  <c r="E5" i="10"/>
  <c r="E4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F2" i="10"/>
  <c r="G2" i="10"/>
  <c r="H2" i="10"/>
  <c r="I2" i="10"/>
  <c r="J2" i="10"/>
  <c r="K2" i="10"/>
  <c r="L2" i="10"/>
  <c r="M2" i="10"/>
  <c r="N2" i="10"/>
  <c r="O2" i="10"/>
  <c r="P2" i="10"/>
  <c r="Q2" i="10"/>
  <c r="E2" i="10"/>
  <c r="H20" i="1" l="1"/>
  <c r="O13" i="4" l="1"/>
  <c r="O15" i="9"/>
  <c r="O14" i="9"/>
  <c r="O14" i="1"/>
  <c r="P26" i="5"/>
  <c r="P25" i="5"/>
  <c r="P23" i="5"/>
  <c r="P22" i="5"/>
  <c r="P14" i="5"/>
  <c r="P13" i="5"/>
  <c r="P17" i="8"/>
  <c r="P16" i="8"/>
  <c r="P14" i="8"/>
  <c r="P13" i="8"/>
  <c r="P15" i="8" l="1"/>
  <c r="O16" i="9"/>
  <c r="P18" i="8"/>
  <c r="J18" i="8"/>
  <c r="P19" i="8" l="1"/>
  <c r="J19" i="8"/>
  <c r="C27" i="5" l="1"/>
  <c r="C24" i="5"/>
  <c r="C28" i="5" l="1"/>
  <c r="N18" i="8" l="1"/>
  <c r="N27" i="5" l="1"/>
  <c r="N24" i="5"/>
  <c r="O27" i="5"/>
  <c r="M27" i="5"/>
  <c r="O24" i="5"/>
  <c r="M24" i="5"/>
  <c r="O28" i="5" l="1"/>
  <c r="M28" i="5"/>
  <c r="N28" i="5"/>
  <c r="O19" i="1"/>
  <c r="O18" i="1"/>
  <c r="O17" i="1"/>
  <c r="O16" i="1"/>
  <c r="O15" i="1"/>
  <c r="O22" i="4"/>
  <c r="O21" i="4"/>
  <c r="O20" i="4"/>
  <c r="O19" i="4"/>
  <c r="O18" i="4"/>
  <c r="O17" i="4"/>
  <c r="O16" i="4"/>
  <c r="O15" i="4"/>
  <c r="O14" i="4"/>
  <c r="O20" i="1" l="1"/>
  <c r="O23" i="4"/>
  <c r="D27" i="5"/>
  <c r="E27" i="5"/>
  <c r="F27" i="5"/>
  <c r="G27" i="5"/>
  <c r="H27" i="5"/>
  <c r="I27" i="5"/>
  <c r="J27" i="5"/>
  <c r="K27" i="5"/>
  <c r="L27" i="5"/>
  <c r="D24" i="5"/>
  <c r="E24" i="5"/>
  <c r="F24" i="5"/>
  <c r="G24" i="5"/>
  <c r="H24" i="5"/>
  <c r="I24" i="5"/>
  <c r="J24" i="5"/>
  <c r="K24" i="5"/>
  <c r="L24" i="5"/>
  <c r="C18" i="8"/>
  <c r="C19" i="8" s="1"/>
  <c r="D18" i="8"/>
  <c r="E18" i="8"/>
  <c r="F18" i="8"/>
  <c r="G18" i="8"/>
  <c r="H18" i="8"/>
  <c r="I18" i="8"/>
  <c r="K18" i="8"/>
  <c r="L18" i="8"/>
  <c r="M18" i="8"/>
  <c r="O18" i="8"/>
  <c r="F28" i="5" l="1"/>
  <c r="P27" i="5"/>
  <c r="P24" i="5"/>
  <c r="I28" i="5"/>
  <c r="E28" i="5"/>
  <c r="D28" i="5"/>
  <c r="O19" i="8"/>
  <c r="L19" i="8"/>
  <c r="D19" i="8"/>
  <c r="I19" i="8"/>
  <c r="L28" i="5"/>
  <c r="J28" i="5"/>
  <c r="K28" i="5"/>
  <c r="H28" i="5"/>
  <c r="H19" i="8"/>
  <c r="G28" i="5"/>
  <c r="G19" i="8"/>
  <c r="F19" i="8"/>
  <c r="E19" i="8"/>
  <c r="K19" i="8"/>
  <c r="N19" i="8"/>
  <c r="M19" i="8"/>
  <c r="P28" i="5" l="1"/>
  <c r="P15" i="5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15" i="5" l="1"/>
  <c r="N15" i="5"/>
  <c r="M15" i="5"/>
  <c r="L15" i="5"/>
  <c r="K15" i="5"/>
  <c r="J15" i="5"/>
  <c r="I15" i="5"/>
  <c r="H15" i="5"/>
  <c r="G15" i="5"/>
  <c r="F15" i="5"/>
  <c r="E15" i="5"/>
  <c r="D15" i="5"/>
  <c r="C15" i="5"/>
  <c r="N20" i="1"/>
  <c r="M20" i="1"/>
  <c r="L20" i="1"/>
  <c r="K20" i="1"/>
  <c r="J20" i="1"/>
  <c r="I20" i="1"/>
  <c r="G20" i="1"/>
  <c r="F20" i="1"/>
  <c r="E20" i="1"/>
  <c r="D20" i="1"/>
  <c r="C20" i="1"/>
  <c r="B20" i="1"/>
  <c r="N16" i="9"/>
  <c r="M16" i="9"/>
  <c r="L16" i="9"/>
  <c r="K16" i="9"/>
  <c r="J16" i="9"/>
  <c r="I16" i="9"/>
  <c r="H16" i="9"/>
  <c r="G16" i="9"/>
  <c r="F16" i="9"/>
  <c r="E16" i="9"/>
  <c r="D16" i="9"/>
  <c r="C16" i="9"/>
  <c r="B16" i="9"/>
</calcChain>
</file>

<file path=xl/sharedStrings.xml><?xml version="1.0" encoding="utf-8"?>
<sst xmlns="http://schemas.openxmlformats.org/spreadsheetml/2006/main" count="268" uniqueCount="77">
  <si>
    <t>ESTADISTICA PROCESAMIENTO DE PRESTACIONES</t>
  </si>
  <si>
    <t>TITULAR</t>
  </si>
  <si>
    <t>DERECHOHABIENTE</t>
  </si>
  <si>
    <t>ENE</t>
  </si>
  <si>
    <t>FEB</t>
  </si>
  <si>
    <t>MAR</t>
  </si>
  <si>
    <t>ABR</t>
  </si>
  <si>
    <t>MAY</t>
  </si>
  <si>
    <t>JUN</t>
  </si>
  <si>
    <t>JUL</t>
  </si>
  <si>
    <t>DIC</t>
  </si>
  <si>
    <t>AGO</t>
  </si>
  <si>
    <t>SEP</t>
  </si>
  <si>
    <t>OCT</t>
  </si>
  <si>
    <t>NOV</t>
  </si>
  <si>
    <t>AGUI</t>
  </si>
  <si>
    <t>GESTION</t>
  </si>
  <si>
    <t>TIPO DE RENTA</t>
  </si>
  <si>
    <t>TOTAL</t>
  </si>
  <si>
    <t>MONTO PAGADO POR TIPO DE RENTA</t>
  </si>
  <si>
    <t>SECTOR</t>
  </si>
  <si>
    <t>REGIONAL</t>
  </si>
  <si>
    <t>SEXO</t>
  </si>
  <si>
    <t>MASCULINO</t>
  </si>
  <si>
    <t>FEMENINO</t>
  </si>
  <si>
    <t>MONTO PAGADO POR TIPO DE BENEFICIARIO</t>
  </si>
  <si>
    <t>MONTO PAGADO POR SECTOR</t>
  </si>
  <si>
    <t>MONTO PAGADO POR REGIONAL</t>
  </si>
  <si>
    <t>REGULARES</t>
  </si>
  <si>
    <t>TITULARES</t>
  </si>
  <si>
    <t>DERECHOHABIENTES</t>
  </si>
  <si>
    <t>MES</t>
  </si>
  <si>
    <t>MONTO PAGADO POR CLASE DE RENTA</t>
  </si>
  <si>
    <t>MADRE</t>
  </si>
  <si>
    <t>PADRE</t>
  </si>
  <si>
    <t>MONTOS DESAGREGADO PROCESAMIENTO DE PLANILLA</t>
  </si>
  <si>
    <t>CONYUGUE</t>
  </si>
  <si>
    <t>HIJO</t>
  </si>
  <si>
    <t>HERMANO</t>
  </si>
  <si>
    <t>MENSUAL</t>
  </si>
  <si>
    <t>GLOBAL</t>
  </si>
  <si>
    <t>FUERZAS ARMADAS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</si>
  <si>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</si>
  <si>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</si>
  <si>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</si>
  <si>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</si>
  <si>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</si>
  <si>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</si>
  <si>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</si>
  <si>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</si>
  <si>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</si>
  <si>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</si>
  <si>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COMPENSACION DE COTIZACIONES</t>
  </si>
  <si>
    <t>SUB TOTAL</t>
  </si>
  <si>
    <t>PLANILLA</t>
  </si>
  <si>
    <t xml:space="preserve"> </t>
  </si>
  <si>
    <t>gestion</t>
  </si>
  <si>
    <t>clase</t>
  </si>
  <si>
    <t>tipo</t>
  </si>
  <si>
    <t>tipo_CC</t>
  </si>
  <si>
    <t>Titular</t>
  </si>
  <si>
    <t>Derechohabiente</t>
  </si>
  <si>
    <t>Regulares</t>
  </si>
  <si>
    <t>FFAA</t>
  </si>
  <si>
    <t>Planilla</t>
  </si>
  <si>
    <t>Femenino</t>
  </si>
  <si>
    <t>Masculino</t>
  </si>
  <si>
    <t>Clase de Renta</t>
  </si>
  <si>
    <t>Global</t>
  </si>
  <si>
    <t>Mensual</t>
  </si>
  <si>
    <t>Tipo de Renta</t>
  </si>
  <si>
    <t>PANDO</t>
  </si>
  <si>
    <t>LA PAZ</t>
  </si>
  <si>
    <t xml:space="preserve">SANTA CRUZ </t>
  </si>
  <si>
    <t>CHUQUISACA</t>
  </si>
  <si>
    <t>BENI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</si>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</sst>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Bs-2C0A]\ #,##0.00"/>
    <numFmt numFmtId="165" formatCode="&quot;$b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ont="1"/>
    <xf numFmtId="0" fontId="1" fillId="2" borderId="7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2" borderId="12" xfId="0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center"/>
    </xf>
    <xf numFmtId="4" fontId="1" fillId="2" borderId="14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8" xfId="0" applyFont="1" applyFill="1" applyBorder="1"/>
    <xf numFmtId="0" fontId="0" fillId="0" borderId="0" xfId="0" applyFont="1" applyBorder="1"/>
    <xf numFmtId="164" fontId="0" fillId="4" borderId="0" xfId="0" applyNumberFormat="1" applyFill="1" applyBorder="1"/>
    <xf numFmtId="164" fontId="2" fillId="2" borderId="16" xfId="0" applyNumberFormat="1" applyFont="1" applyFill="1" applyBorder="1"/>
    <xf numFmtId="164" fontId="2" fillId="2" borderId="8" xfId="0" applyNumberFormat="1" applyFont="1" applyFill="1" applyBorder="1"/>
    <xf numFmtId="164" fontId="5" fillId="2" borderId="16" xfId="0" applyNumberFormat="1" applyFont="1" applyFill="1" applyBorder="1"/>
    <xf numFmtId="164" fontId="5" fillId="2" borderId="8" xfId="0" applyNumberFormat="1" applyFont="1" applyFill="1" applyBorder="1"/>
    <xf numFmtId="0" fontId="1" fillId="2" borderId="6" xfId="0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6" fillId="4" borderId="0" xfId="0" applyNumberFormat="1" applyFont="1" applyFill="1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4" fontId="3" fillId="6" borderId="0" xfId="0" applyNumberFormat="1" applyFont="1" applyFill="1"/>
    <xf numFmtId="4" fontId="0" fillId="0" borderId="0" xfId="0" applyNumberFormat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4" xfId="0" applyBorder="1" applyAlignment="1">
      <alignment horizontal="right" wrapText="1"/>
    </xf>
    <xf numFmtId="43" fontId="0" fillId="0" borderId="24" xfId="1" applyFont="1" applyBorder="1" applyAlignment="1">
      <alignment horizontal="right" wrapText="1"/>
    </xf>
    <xf numFmtId="43" fontId="3" fillId="4" borderId="0" xfId="1" applyFont="1" applyFill="1"/>
    <xf numFmtId="43" fontId="0" fillId="4" borderId="0" xfId="1" applyFont="1" applyFill="1" applyBorder="1"/>
    <xf numFmtId="43" fontId="3" fillId="6" borderId="0" xfId="1" applyFont="1" applyFill="1" applyBorder="1"/>
    <xf numFmtId="43" fontId="2" fillId="2" borderId="16" xfId="1" applyFont="1" applyFill="1" applyBorder="1"/>
    <xf numFmtId="0" fontId="4" fillId="0" borderId="24" xfId="0" applyFont="1" applyBorder="1" applyAlignment="1">
      <alignment horizontal="right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1371600</xdr:colOff>
      <xdr:row>3</xdr:row>
      <xdr:rowOff>180140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2752725" cy="66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23816</xdr:rowOff>
    </xdr:from>
    <xdr:to>
      <xdr:col>2</xdr:col>
      <xdr:colOff>949053</xdr:colOff>
      <xdr:row>4</xdr:row>
      <xdr:rowOff>178594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6"/>
          <a:ext cx="3651772" cy="916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284630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334434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981075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D23" sqref="D23"/>
    </sheetView>
  </sheetViews>
  <sheetFormatPr baseColWidth="10" defaultRowHeight="15" x14ac:dyDescent="0.25"/>
  <cols>
    <col min="4" max="4" width="16.42578125" customWidth="1"/>
    <col min="5" max="5" width="16.42578125" style="45" customWidth="1"/>
    <col min="6" max="6" width="16.85546875" style="45" customWidth="1"/>
    <col min="7" max="7" width="16.5703125" style="45" customWidth="1"/>
    <col min="8" max="8" width="22.5703125" style="45" customWidth="1"/>
    <col min="9" max="9" width="15.140625" style="45" customWidth="1"/>
    <col min="10" max="10" width="23.28515625" style="45" customWidth="1"/>
    <col min="11" max="11" width="13.140625" style="45" customWidth="1"/>
    <col min="12" max="12" width="15.85546875" style="45" customWidth="1"/>
    <col min="13" max="13" width="13.42578125" style="45" customWidth="1"/>
    <col min="14" max="15" width="13.5703125" style="45" customWidth="1"/>
    <col min="16" max="16" width="13.140625" style="45" customWidth="1"/>
    <col min="17" max="17" width="13.85546875" style="45" customWidth="1"/>
  </cols>
  <sheetData>
    <row r="1" spans="1:17" x14ac:dyDescent="0.25">
      <c r="A1" t="s">
        <v>56</v>
      </c>
      <c r="B1" t="s">
        <v>57</v>
      </c>
      <c r="C1" t="s">
        <v>58</v>
      </c>
      <c r="D1" t="s">
        <v>59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10</v>
      </c>
    </row>
    <row r="2" spans="1:17" x14ac:dyDescent="0.25">
      <c r="A2">
        <v>2022</v>
      </c>
      <c r="B2" t="s">
        <v>64</v>
      </c>
      <c r="C2" t="s">
        <v>62</v>
      </c>
      <c r="D2" t="s">
        <v>61</v>
      </c>
      <c r="E2" s="46">
        <f>+'SR - Planilla Desagregado'!C13</f>
        <v>29252092.5</v>
      </c>
      <c r="F2" s="46">
        <f>+'SR - Planilla Desagregado'!D13</f>
        <v>29407538.510000002</v>
      </c>
      <c r="G2" s="46">
        <f>+'SR - Planilla Desagregado'!E13</f>
        <v>29894191.43</v>
      </c>
      <c r="H2" s="46">
        <f>+'SR - Planilla Desagregado'!F13</f>
        <v>30128252.239999998</v>
      </c>
      <c r="I2" s="46">
        <f>+'SR - Planilla Desagregado'!G13</f>
        <v>30534035.73</v>
      </c>
      <c r="J2" s="46">
        <f>+'SR - Planilla Desagregado'!H13</f>
        <v>30969209.690000001</v>
      </c>
      <c r="K2" s="46">
        <f>+'SR - Planilla Desagregado'!I13</f>
        <v>31684810.18</v>
      </c>
      <c r="L2" s="46">
        <f>+'SR - Planilla Desagregado'!J13</f>
        <v>31504575.27</v>
      </c>
      <c r="M2" s="46">
        <f>+'SR - Planilla Desagregado'!K13</f>
        <v>31955093.699999999</v>
      </c>
      <c r="N2" s="46">
        <f>+'SR - Planilla Desagregado'!L13</f>
        <v>31725105.460000001</v>
      </c>
      <c r="O2" s="46">
        <f>+'SR - Planilla Desagregado'!M13</f>
        <v>31752351.41</v>
      </c>
      <c r="P2" s="46">
        <f>+'SR - Planilla Desagregado'!N13</f>
        <v>30195405.530000001</v>
      </c>
      <c r="Q2" s="46">
        <f>+'SR - Planilla Desagregado'!O13</f>
        <v>32443498.960000001</v>
      </c>
    </row>
    <row r="3" spans="1:17" x14ac:dyDescent="0.25">
      <c r="A3">
        <v>2022</v>
      </c>
      <c r="B3" t="s">
        <v>64</v>
      </c>
      <c r="C3" t="s">
        <v>62</v>
      </c>
      <c r="D3" t="s">
        <v>60</v>
      </c>
      <c r="E3" s="46">
        <f>+'SR - Planilla Desagregado'!C14</f>
        <v>183402082.84999999</v>
      </c>
      <c r="F3" s="46">
        <f>+'SR - Planilla Desagregado'!D14</f>
        <v>186241853.03999999</v>
      </c>
      <c r="G3" s="46">
        <f>+'SR - Planilla Desagregado'!E14</f>
        <v>183311406.59999999</v>
      </c>
      <c r="H3" s="46">
        <f>+'SR - Planilla Desagregado'!F14</f>
        <v>186100544.50999999</v>
      </c>
      <c r="I3" s="46">
        <f>+'SR - Planilla Desagregado'!G14</f>
        <v>184894423.27000001</v>
      </c>
      <c r="J3" s="46">
        <f>+'SR - Planilla Desagregado'!H14</f>
        <v>186693886.99000001</v>
      </c>
      <c r="K3" s="46">
        <f>+'SR - Planilla Desagregado'!I14</f>
        <v>185361068.99000001</v>
      </c>
      <c r="L3" s="46">
        <f>+'SR - Planilla Desagregado'!J14</f>
        <v>186315118.87</v>
      </c>
      <c r="M3" s="46">
        <f>+'SR - Planilla Desagregado'!K14</f>
        <v>188493633.53</v>
      </c>
      <c r="N3" s="46">
        <f>+'SR - Planilla Desagregado'!L14</f>
        <v>186534665.02000001</v>
      </c>
      <c r="O3" s="46">
        <f>+'SR - Planilla Desagregado'!M14</f>
        <v>187227641.75</v>
      </c>
      <c r="P3" s="46">
        <f>+'SR - Planilla Desagregado'!N14</f>
        <v>172864664.65000001</v>
      </c>
      <c r="Q3" s="46">
        <f>+'SR - Planilla Desagregado'!O14</f>
        <v>185885394.44</v>
      </c>
    </row>
    <row r="4" spans="1:17" x14ac:dyDescent="0.25">
      <c r="A4">
        <v>2022</v>
      </c>
      <c r="B4" t="s">
        <v>64</v>
      </c>
      <c r="C4" t="s">
        <v>63</v>
      </c>
      <c r="D4" t="s">
        <v>61</v>
      </c>
      <c r="E4" s="46">
        <f>+'SR - Planilla Desagregado'!C16</f>
        <v>3484948.08</v>
      </c>
      <c r="F4" s="46">
        <f>+'SR - Planilla Desagregado'!D16</f>
        <v>3763576.33</v>
      </c>
      <c r="G4" s="46">
        <f>+'SR - Planilla Desagregado'!E16</f>
        <v>3637099.58</v>
      </c>
      <c r="H4" s="46">
        <f>+'SR - Planilla Desagregado'!F16</f>
        <v>3874309.03</v>
      </c>
      <c r="I4" s="46">
        <f>+'SR - Planilla Desagregado'!G16</f>
        <v>3790005.92</v>
      </c>
      <c r="J4" s="46">
        <f>+'SR - Planilla Desagregado'!H16</f>
        <v>3978678.2</v>
      </c>
      <c r="K4" s="46">
        <f>+'SR - Planilla Desagregado'!I16</f>
        <v>4225159.1399999997</v>
      </c>
      <c r="L4" s="46">
        <f>+'SR - Planilla Desagregado'!J16</f>
        <v>3880525.13</v>
      </c>
      <c r="M4" s="46">
        <f>+'SR - Planilla Desagregado'!K16</f>
        <v>4066968.84</v>
      </c>
      <c r="N4" s="46">
        <f>+'SR - Planilla Desagregado'!L16</f>
        <v>4122310.46</v>
      </c>
      <c r="O4" s="46">
        <f>+'SR - Planilla Desagregado'!M16</f>
        <v>4113340.08</v>
      </c>
      <c r="P4" s="46">
        <f>+'SR - Planilla Desagregado'!N16</f>
        <v>3864843.66</v>
      </c>
      <c r="Q4" s="46">
        <f>+'SR - Planilla Desagregado'!O16</f>
        <v>3981694.07</v>
      </c>
    </row>
    <row r="5" spans="1:17" x14ac:dyDescent="0.25">
      <c r="A5">
        <v>2022</v>
      </c>
      <c r="B5" t="s">
        <v>64</v>
      </c>
      <c r="C5" t="s">
        <v>63</v>
      </c>
      <c r="D5" t="s">
        <v>60</v>
      </c>
      <c r="E5" s="46">
        <f>+'SR - Planilla Desagregado'!C17</f>
        <v>47735213.880000003</v>
      </c>
      <c r="F5" s="46">
        <f>+'SR - Planilla Desagregado'!D17</f>
        <v>51543793.390000001</v>
      </c>
      <c r="G5" s="46">
        <f>+'SR - Planilla Desagregado'!E17</f>
        <v>56571054.109999999</v>
      </c>
      <c r="H5" s="46">
        <f>+'SR - Planilla Desagregado'!F17</f>
        <v>51919149.890000001</v>
      </c>
      <c r="I5" s="46">
        <f>+'SR - Planilla Desagregado'!G17</f>
        <v>51846540.969999999</v>
      </c>
      <c r="J5" s="46">
        <f>+'SR - Planilla Desagregado'!H17</f>
        <v>51891241.289999999</v>
      </c>
      <c r="K5" s="46">
        <f>+'SR - Planilla Desagregado'!I17</f>
        <v>51983380.009999998</v>
      </c>
      <c r="L5" s="46">
        <f>+'SR - Planilla Desagregado'!J17</f>
        <v>51933653.340000004</v>
      </c>
      <c r="M5" s="46">
        <f>+'SR - Planilla Desagregado'!K17</f>
        <v>51694035.280000001</v>
      </c>
      <c r="N5" s="46">
        <f>+'SR - Planilla Desagregado'!L17</f>
        <v>51724009.719999999</v>
      </c>
      <c r="O5" s="46">
        <f>+'SR - Planilla Desagregado'!M17</f>
        <v>52224729.520000003</v>
      </c>
      <c r="P5" s="46">
        <f>+'SR - Planilla Desagregado'!N17</f>
        <v>51559955.280000001</v>
      </c>
      <c r="Q5" s="46">
        <f>+'SR - Planilla Desagregado'!O17</f>
        <v>51892428.770000003</v>
      </c>
    </row>
    <row r="6" spans="1:17" x14ac:dyDescent="0.25">
      <c r="A6">
        <v>2022</v>
      </c>
      <c r="B6" t="s">
        <v>70</v>
      </c>
      <c r="C6" t="s">
        <v>60</v>
      </c>
      <c r="D6" t="s">
        <v>65</v>
      </c>
      <c r="E6" s="46">
        <f>+'SR - Tit - DH'!C22</f>
        <v>46368663.609999999</v>
      </c>
      <c r="F6" s="46">
        <f>+'SR - Tit - DH'!D22</f>
        <v>47712610.140000001</v>
      </c>
      <c r="G6" s="46">
        <f>+'SR - Tit - DH'!E22</f>
        <v>46662834.159999996</v>
      </c>
      <c r="H6" s="46">
        <f>+'SR - Tit - DH'!F22</f>
        <v>47591965.630000003</v>
      </c>
      <c r="I6" s="46">
        <f>+'SR - Tit - DH'!G22</f>
        <v>47315584.18</v>
      </c>
      <c r="J6" s="46">
        <f>+'SR - Tit - DH'!H22</f>
        <v>48064250.869999997</v>
      </c>
      <c r="K6" s="46">
        <f>+'SR - Tit - DH'!I22</f>
        <v>46679591.859999999</v>
      </c>
      <c r="L6" s="46">
        <f>+'SR - Tit - DH'!J22</f>
        <v>48125376.659999996</v>
      </c>
      <c r="M6" s="46">
        <f>+'SR - Tit - DH'!K22</f>
        <v>48427558.340000004</v>
      </c>
      <c r="N6" s="46">
        <f>+'SR - Tit - DH'!L22</f>
        <v>48031258.259999998</v>
      </c>
      <c r="O6" s="46">
        <f>+'SR - Tit - DH'!M22</f>
        <v>48396465.670000002</v>
      </c>
      <c r="P6" s="46">
        <f>+'SR - Tit - DH'!N22</f>
        <v>43818938.829999998</v>
      </c>
      <c r="Q6" s="46">
        <f>+'SR - Tit - DH'!O22</f>
        <v>48474900.090000004</v>
      </c>
    </row>
    <row r="7" spans="1:17" x14ac:dyDescent="0.25">
      <c r="A7">
        <v>2022</v>
      </c>
      <c r="B7" t="s">
        <v>70</v>
      </c>
      <c r="C7" t="s">
        <v>60</v>
      </c>
      <c r="D7" t="s">
        <v>66</v>
      </c>
      <c r="E7" s="46">
        <f>+'SR - Tit - DH'!C23</f>
        <v>184768633.12</v>
      </c>
      <c r="F7" s="46">
        <f>+'SR - Tit - DH'!D23</f>
        <v>190073036.28999999</v>
      </c>
      <c r="G7" s="46">
        <f>+'SR - Tit - DH'!E23</f>
        <v>193219626.55000001</v>
      </c>
      <c r="H7" s="46">
        <f>+'SR - Tit - DH'!F23</f>
        <v>190427728.77000001</v>
      </c>
      <c r="I7" s="46">
        <f>+'SR - Tit - DH'!G23</f>
        <v>189425380.06</v>
      </c>
      <c r="J7" s="46">
        <f>+'SR - Tit - DH'!H23</f>
        <v>190520877.41</v>
      </c>
      <c r="K7" s="46">
        <f>+'SR - Tit - DH'!I23</f>
        <v>190664857.13999999</v>
      </c>
      <c r="L7" s="46">
        <f>+'SR - Tit - DH'!J23</f>
        <v>190123395.55000001</v>
      </c>
      <c r="M7" s="46">
        <f>+'SR - Tit - DH'!K23</f>
        <v>191760110.47</v>
      </c>
      <c r="N7" s="46">
        <f>+'SR - Tit - DH'!L23</f>
        <v>190227416.47999999</v>
      </c>
      <c r="O7" s="46">
        <f>+'SR - Tit - DH'!M23</f>
        <v>191055905.59999999</v>
      </c>
      <c r="P7" s="46">
        <f>+'SR - Tit - DH'!N23</f>
        <v>180605681.09999999</v>
      </c>
      <c r="Q7" s="46">
        <f>+'SR - Tit - DH'!O23</f>
        <v>189302923.12</v>
      </c>
    </row>
    <row r="8" spans="1:17" x14ac:dyDescent="0.25">
      <c r="A8">
        <v>2022</v>
      </c>
      <c r="B8" t="s">
        <v>70</v>
      </c>
      <c r="C8" t="s">
        <v>61</v>
      </c>
      <c r="D8" t="s">
        <v>65</v>
      </c>
      <c r="E8" s="46">
        <f>+'SR - Tit - DH'!C25</f>
        <v>29985412.34</v>
      </c>
      <c r="F8" s="46">
        <f>+'SR - Tit - DH'!D25</f>
        <v>30775094.699999999</v>
      </c>
      <c r="G8" s="46">
        <f>+'SR - Tit - DH'!E25</f>
        <v>30924527.210000001</v>
      </c>
      <c r="H8" s="46">
        <f>+'SR - Tit - DH'!F25</f>
        <v>31314232.059999999</v>
      </c>
      <c r="I8" s="46">
        <f>+'SR - Tit - DH'!G25</f>
        <v>31566319.280000001</v>
      </c>
      <c r="J8" s="46">
        <f>+'SR - Tit - DH'!H25</f>
        <v>32053802.75</v>
      </c>
      <c r="K8" s="46">
        <f>+'SR - Tit - DH'!I25</f>
        <v>32999915.449999999</v>
      </c>
      <c r="L8" s="46">
        <f>+'SR - Tit - DH'!J25</f>
        <v>32632621.18</v>
      </c>
      <c r="M8" s="46">
        <f>+'SR - Tit - DH'!K25</f>
        <v>33400195.760000002</v>
      </c>
      <c r="N8" s="46">
        <f>+'SR - Tit - DH'!L25</f>
        <v>32529997.030000001</v>
      </c>
      <c r="O8" s="46">
        <f>+'SR - Tit - DH'!M25</f>
        <v>32905718.370000001</v>
      </c>
      <c r="P8" s="46">
        <f>+'SR - Tit - DH'!N25</f>
        <v>31300024.09</v>
      </c>
      <c r="Q8" s="46">
        <f>+'SR - Tit - DH'!O25</f>
        <v>33089427.84</v>
      </c>
    </row>
    <row r="9" spans="1:17" x14ac:dyDescent="0.25">
      <c r="A9">
        <v>2022</v>
      </c>
      <c r="B9" t="s">
        <v>70</v>
      </c>
      <c r="C9" t="s">
        <v>61</v>
      </c>
      <c r="D9" t="s">
        <v>66</v>
      </c>
      <c r="E9" s="46">
        <f>+'SR - Tit - DH'!C26</f>
        <v>2751628.24</v>
      </c>
      <c r="F9" s="46">
        <f>+'SR - Tit - DH'!D26</f>
        <v>2396020.14</v>
      </c>
      <c r="G9" s="46">
        <f>+'SR - Tit - DH'!E26</f>
        <v>2606763.7999999998</v>
      </c>
      <c r="H9" s="46">
        <f>+'SR - Tit - DH'!F26</f>
        <v>2688329.21</v>
      </c>
      <c r="I9" s="46">
        <f>+'SR - Tit - DH'!G26</f>
        <v>2757722.37</v>
      </c>
      <c r="J9" s="46">
        <f>+'SR - Tit - DH'!H26</f>
        <v>2894085.14</v>
      </c>
      <c r="K9" s="46">
        <f>+'SR - Tit - DH'!I26</f>
        <v>2910053.87</v>
      </c>
      <c r="L9" s="46">
        <f>+'SR - Tit - DH'!J26</f>
        <v>2752479.22</v>
      </c>
      <c r="M9" s="46">
        <f>+'SR - Tit - DH'!K26</f>
        <v>2621866.7799999998</v>
      </c>
      <c r="N9" s="46">
        <f>+'SR - Tit - DH'!L26</f>
        <v>3317418.89</v>
      </c>
      <c r="O9" s="46">
        <f>+'SR - Tit - DH'!M26</f>
        <v>2959973.12</v>
      </c>
      <c r="P9" s="46">
        <f>+'SR - Tit - DH'!N26</f>
        <v>2760225.1</v>
      </c>
      <c r="Q9" s="46">
        <f>+'SR - Tit - DH'!O26</f>
        <v>3335765.19</v>
      </c>
    </row>
    <row r="10" spans="1:17" x14ac:dyDescent="0.25">
      <c r="A10">
        <v>2022</v>
      </c>
      <c r="B10" t="s">
        <v>67</v>
      </c>
      <c r="C10" t="s">
        <v>67</v>
      </c>
      <c r="D10" t="s">
        <v>36</v>
      </c>
      <c r="E10" s="46">
        <f>+'SR - Clase de Renta'!B14</f>
        <v>29287143.18</v>
      </c>
      <c r="F10" s="46">
        <f>+'SR - Clase de Renta'!C14</f>
        <v>30218319.469999999</v>
      </c>
      <c r="G10" s="46">
        <f>+'SR - Clase de Renta'!D14</f>
        <v>30118629.77</v>
      </c>
      <c r="H10" s="46">
        <f>+'SR - Clase de Renta'!E14</f>
        <v>30771414.829999998</v>
      </c>
      <c r="I10" s="46">
        <f>+'SR - Clase de Renta'!F14</f>
        <v>30566255.559999999</v>
      </c>
      <c r="J10" s="46">
        <f>+'SR - Clase de Renta'!G14</f>
        <v>30738800.989999998</v>
      </c>
      <c r="K10" s="46">
        <f>+'SR - Clase de Renta'!H14</f>
        <v>32217977.579999998</v>
      </c>
      <c r="L10" s="46">
        <f>+'SR - Clase de Renta'!I14</f>
        <v>31892015.620000001</v>
      </c>
      <c r="M10" s="46">
        <f>+'SR - Clase de Renta'!J14</f>
        <v>33325785.760000002</v>
      </c>
      <c r="N10" s="46">
        <f>+'SR - Clase de Renta'!K14</f>
        <v>30462776.140000001</v>
      </c>
      <c r="O10" s="46">
        <f>+'SR - Clase de Renta'!L14</f>
        <v>30994891.32</v>
      </c>
      <c r="P10" s="46">
        <f>+'SR - Clase de Renta'!M14</f>
        <v>29631677.140000001</v>
      </c>
      <c r="Q10" s="46">
        <f>+'SR - Clase de Renta'!N14</f>
        <v>31159976.100000001</v>
      </c>
    </row>
    <row r="11" spans="1:17" x14ac:dyDescent="0.25">
      <c r="A11">
        <v>2022</v>
      </c>
      <c r="B11" t="s">
        <v>67</v>
      </c>
      <c r="C11" t="s">
        <v>67</v>
      </c>
      <c r="D11" t="s">
        <v>37</v>
      </c>
      <c r="E11" s="46">
        <f>+'SR - Clase de Renta'!B15</f>
        <v>3424991.36</v>
      </c>
      <c r="F11" s="46">
        <f>+'SR - Clase de Renta'!C15</f>
        <v>2929151.29</v>
      </c>
      <c r="G11" s="46">
        <f>+'SR - Clase de Renta'!D15</f>
        <v>3390126.64</v>
      </c>
      <c r="H11" s="46">
        <f>+'SR - Clase de Renta'!E15</f>
        <v>3209985.84</v>
      </c>
      <c r="I11" s="46">
        <f>+'SR - Clase de Renta'!F15</f>
        <v>3737092.88</v>
      </c>
      <c r="J11" s="46">
        <f>+'SR - Clase de Renta'!G15</f>
        <v>4186445.72</v>
      </c>
      <c r="K11" s="46">
        <f>+'SR - Clase de Renta'!H15</f>
        <v>3641616.56</v>
      </c>
      <c r="L11" s="46">
        <f>+'SR - Clase de Renta'!I15</f>
        <v>3465572.69</v>
      </c>
      <c r="M11" s="46">
        <f>+'SR - Clase de Renta'!J15</f>
        <v>2672200.29</v>
      </c>
      <c r="N11" s="46">
        <f>+'SR - Clase de Renta'!K15</f>
        <v>5362915.2300000004</v>
      </c>
      <c r="O11" s="46">
        <f>+'SR - Clase de Renta'!L15</f>
        <v>4848608.2300000004</v>
      </c>
      <c r="P11" s="46">
        <f>+'SR - Clase de Renta'!M15</f>
        <v>4405764.58</v>
      </c>
      <c r="Q11" s="46">
        <f>+'SR - Clase de Renta'!N15</f>
        <v>5240877.07</v>
      </c>
    </row>
    <row r="12" spans="1:17" x14ac:dyDescent="0.25">
      <c r="A12">
        <v>2022</v>
      </c>
      <c r="B12" t="s">
        <v>67</v>
      </c>
      <c r="C12" t="s">
        <v>67</v>
      </c>
      <c r="D12" t="s">
        <v>33</v>
      </c>
      <c r="E12" s="46">
        <f>+'SR - Clase de Renta'!B16</f>
        <v>23270.85</v>
      </c>
      <c r="F12" s="46">
        <f>+'SR - Clase de Renta'!C16</f>
        <v>22581.43</v>
      </c>
      <c r="G12" s="46">
        <f>+'SR - Clase de Renta'!D16</f>
        <v>21471.95</v>
      </c>
      <c r="H12" s="46">
        <f>+'SR - Clase de Renta'!E16</f>
        <v>20592.18</v>
      </c>
      <c r="I12" s="46">
        <f>+'SR - Clase de Renta'!F16</f>
        <v>20124.79</v>
      </c>
      <c r="J12" s="46">
        <f>+'SR - Clase de Renta'!G16</f>
        <v>21816.52</v>
      </c>
      <c r="K12" s="46">
        <f>+'SR - Clase de Renta'!H16</f>
        <v>49806.76</v>
      </c>
      <c r="L12" s="46">
        <f>+'SR - Clase de Renta'!I16</f>
        <v>25779.55</v>
      </c>
      <c r="M12" s="46">
        <f>+'SR - Clase de Renta'!J16</f>
        <v>21712.79</v>
      </c>
      <c r="N12" s="46">
        <f>+'SR - Clase de Renta'!K16</f>
        <v>17687.66</v>
      </c>
      <c r="O12" s="46">
        <f>+'SR - Clase de Renta'!L16</f>
        <v>17582.509999999998</v>
      </c>
      <c r="P12" s="46">
        <f>+'SR - Clase de Renta'!M16</f>
        <v>18050.23</v>
      </c>
      <c r="Q12" s="46">
        <f>+'SR - Clase de Renta'!N16</f>
        <v>22114.54</v>
      </c>
    </row>
    <row r="13" spans="1:17" x14ac:dyDescent="0.25">
      <c r="A13">
        <v>2022</v>
      </c>
      <c r="B13" t="s">
        <v>67</v>
      </c>
      <c r="C13" t="s">
        <v>67</v>
      </c>
      <c r="D13" t="s">
        <v>34</v>
      </c>
      <c r="E13" s="46">
        <f>+'SR - Clase de Renta'!B17</f>
        <v>1635.19</v>
      </c>
      <c r="F13" s="46">
        <f>+'SR - Clase de Renta'!C17</f>
        <v>1062.6500000000001</v>
      </c>
      <c r="G13" s="46">
        <f>+'SR - Clase de Renta'!D17</f>
        <v>1062.6500000000001</v>
      </c>
      <c r="H13" s="46">
        <f>+'SR - Clase de Renta'!E17</f>
        <v>568.41999999999996</v>
      </c>
      <c r="I13" s="46">
        <f>+'SR - Clase de Renta'!F17</f>
        <v>568.41999999999996</v>
      </c>
      <c r="J13" s="46">
        <f>+'SR - Clase de Renta'!G17</f>
        <v>824.66</v>
      </c>
      <c r="K13" s="46">
        <f>+'SR - Clase de Renta'!H17</f>
        <v>568.41999999999996</v>
      </c>
      <c r="L13" s="46">
        <f>+'SR - Clase de Renta'!I17</f>
        <v>1732.54</v>
      </c>
      <c r="M13" s="46">
        <f>+'SR - Clase de Renta'!J17</f>
        <v>2363.6999999999998</v>
      </c>
      <c r="N13" s="46">
        <f>+'SR - Clase de Renta'!K17</f>
        <v>4036.89</v>
      </c>
      <c r="O13" s="46">
        <f>+'SR - Clase de Renta'!L17</f>
        <v>4609.43</v>
      </c>
      <c r="P13" s="46">
        <f>+'SR - Clase de Renta'!M17</f>
        <v>4757.24</v>
      </c>
      <c r="Q13" s="46">
        <f>+'SR - Clase de Renta'!N17</f>
        <v>2225.3200000000002</v>
      </c>
    </row>
    <row r="14" spans="1:17" x14ac:dyDescent="0.25">
      <c r="A14">
        <v>2022</v>
      </c>
      <c r="B14" t="s">
        <v>67</v>
      </c>
      <c r="C14" t="s">
        <v>67</v>
      </c>
      <c r="D14" t="s">
        <v>1</v>
      </c>
      <c r="E14" s="46">
        <f>+'SR - Clase de Renta'!B18</f>
        <v>231137296.72999999</v>
      </c>
      <c r="F14" s="46">
        <f>+'SR - Clase de Renta'!C18</f>
        <v>237785646.43000001</v>
      </c>
      <c r="G14" s="46">
        <f>+'SR - Clase de Renta'!D18</f>
        <v>239882460.71000001</v>
      </c>
      <c r="H14" s="46">
        <f>+'SR - Clase de Renta'!E18</f>
        <v>238019694.40000001</v>
      </c>
      <c r="I14" s="46">
        <f>+'SR - Clase de Renta'!F18</f>
        <v>236740964.24000001</v>
      </c>
      <c r="J14" s="46">
        <f>+'SR - Clase de Renta'!G18</f>
        <v>238585128.28</v>
      </c>
      <c r="K14" s="46">
        <f>+'SR - Clase de Renta'!H18</f>
        <v>237344449</v>
      </c>
      <c r="L14" s="46">
        <f>+'SR - Clase de Renta'!I18</f>
        <v>238248772.21000001</v>
      </c>
      <c r="M14" s="46">
        <f>+'SR - Clase de Renta'!J18</f>
        <v>240187668.81</v>
      </c>
      <c r="N14" s="46">
        <f>+'SR - Clase de Renta'!K18</f>
        <v>238258674.74000001</v>
      </c>
      <c r="O14" s="46">
        <f>+'SR - Clase de Renta'!L18</f>
        <v>239452371.27000001</v>
      </c>
      <c r="P14" s="46">
        <f>+'SR - Clase de Renta'!M18</f>
        <v>224424619.93000001</v>
      </c>
      <c r="Q14" s="46">
        <f>+'SR - Clase de Renta'!N18</f>
        <v>237777823.21000001</v>
      </c>
    </row>
    <row r="15" spans="1:17" x14ac:dyDescent="0.25">
      <c r="A15">
        <v>2022</v>
      </c>
      <c r="B15" t="s">
        <v>67</v>
      </c>
      <c r="C15" t="s">
        <v>67</v>
      </c>
      <c r="D15" t="s">
        <v>38</v>
      </c>
      <c r="E15" s="46">
        <f>+'SR - Clase de Renta'!B19</f>
        <v>0</v>
      </c>
      <c r="F15" s="46">
        <f>+'SR - Clase de Renta'!C19</f>
        <v>0</v>
      </c>
      <c r="G15" s="46">
        <f>+'SR - Clase de Renta'!D19</f>
        <v>0</v>
      </c>
      <c r="H15" s="46">
        <f>+'SR - Clase de Renta'!E19</f>
        <v>0</v>
      </c>
      <c r="I15" s="46">
        <f>+'SR - Clase de Renta'!F19</f>
        <v>0</v>
      </c>
      <c r="J15" s="46">
        <f>+'SR - Clase de Renta'!G19</f>
        <v>0</v>
      </c>
      <c r="K15" s="46">
        <f>+'SR - Clase de Renta'!H19</f>
        <v>0</v>
      </c>
      <c r="L15" s="46">
        <f>+'SR - Clase de Renta'!I19</f>
        <v>0</v>
      </c>
      <c r="M15" s="46">
        <f>+'SR - Clase de Renta'!J19</f>
        <v>0</v>
      </c>
      <c r="N15" s="46">
        <f>+'SR - Clase de Renta'!K19</f>
        <v>0</v>
      </c>
      <c r="O15" s="46">
        <f>+'SR - Clase de Renta'!L19</f>
        <v>0</v>
      </c>
      <c r="P15" s="46">
        <f>+'SR - Clase de Renta'!M19</f>
        <v>0</v>
      </c>
      <c r="Q15" s="46">
        <f>+'SR - Clase de Renta'!N19</f>
        <v>0</v>
      </c>
    </row>
    <row r="16" spans="1:17" x14ac:dyDescent="0.25">
      <c r="A16">
        <v>2022</v>
      </c>
      <c r="B16" t="s">
        <v>67</v>
      </c>
      <c r="C16" t="s">
        <v>70</v>
      </c>
      <c r="D16" t="s">
        <v>68</v>
      </c>
      <c r="E16" s="46">
        <f>+'SR - Tipo de Renta'!B14</f>
        <v>8636335.8399999999</v>
      </c>
      <c r="F16" s="46">
        <f>+'SR - Tipo de Renta'!C14</f>
        <v>11808870.59</v>
      </c>
      <c r="G16" s="46">
        <f>+'SR - Tipo de Renta'!D14</f>
        <v>8707233.1600000001</v>
      </c>
      <c r="H16" s="46">
        <f>+'SR - Tipo de Renta'!E14</f>
        <v>10223956.48</v>
      </c>
      <c r="I16" s="46">
        <f>+'SR - Tipo de Renta'!F14</f>
        <v>9845531.8300000001</v>
      </c>
      <c r="J16" s="46">
        <f>+'SR - Tipo de Renta'!G14</f>
        <v>11006672.23</v>
      </c>
      <c r="K16" s="46">
        <f>+'SR - Tipo de Renta'!H14</f>
        <v>10070601.9</v>
      </c>
      <c r="L16" s="46">
        <f>+'SR - Tipo de Renta'!I14</f>
        <v>10361125.119999999</v>
      </c>
      <c r="M16" s="46">
        <f>+'SR - Tipo de Renta'!J14</f>
        <v>12090940.85</v>
      </c>
      <c r="N16" s="46">
        <f>+'SR - Tipo de Renta'!K14</f>
        <v>10367714.380000001</v>
      </c>
      <c r="O16" s="46">
        <f>+'SR - Tipo de Renta'!L14</f>
        <v>10992513.720000001</v>
      </c>
      <c r="P16" s="46">
        <f>+'SR - Tipo de Renta'!M14</f>
        <v>0</v>
      </c>
      <c r="Q16" s="46">
        <f>+'SR - Tipo de Renta'!N14</f>
        <v>9609376.5399999991</v>
      </c>
    </row>
    <row r="17" spans="1:17" x14ac:dyDescent="0.25">
      <c r="A17">
        <v>2022</v>
      </c>
      <c r="B17" t="s">
        <v>67</v>
      </c>
      <c r="C17" t="s">
        <v>70</v>
      </c>
      <c r="D17" t="s">
        <v>69</v>
      </c>
      <c r="E17" s="46">
        <f>+'SR - Tipo de Renta'!B15</f>
        <v>255238001.47</v>
      </c>
      <c r="F17" s="46">
        <f>+'SR - Tipo de Renta'!C15</f>
        <v>259147890.68000001</v>
      </c>
      <c r="G17" s="46">
        <f>+'SR - Tipo de Renta'!D15</f>
        <v>264706518.56</v>
      </c>
      <c r="H17" s="46">
        <f>+'SR - Tipo de Renta'!E15</f>
        <v>261798299.19</v>
      </c>
      <c r="I17" s="46">
        <f>+'SR - Tipo de Renta'!F15</f>
        <v>261219474.06</v>
      </c>
      <c r="J17" s="46">
        <f>+'SR - Tipo de Renta'!G15</f>
        <v>262526343.94</v>
      </c>
      <c r="K17" s="46">
        <f>+'SR - Tipo de Renta'!H15</f>
        <v>263183816.41999999</v>
      </c>
      <c r="L17" s="46">
        <f>+'SR - Tipo de Renta'!I15</f>
        <v>263272747.49000001</v>
      </c>
      <c r="M17" s="46">
        <f>+'SR - Tipo de Renta'!J15</f>
        <v>264118790.5</v>
      </c>
      <c r="N17" s="46">
        <f>+'SR - Tipo de Renta'!K15</f>
        <v>263738376.28</v>
      </c>
      <c r="O17" s="46">
        <f>+'SR - Tipo de Renta'!L15</f>
        <v>264325549.03999999</v>
      </c>
      <c r="P17" s="46">
        <f>+'SR - Tipo de Renta'!M15</f>
        <v>258484869.12</v>
      </c>
      <c r="Q17" s="46">
        <f>+'SR - Tipo de Renta'!N15</f>
        <v>264593639.69999999</v>
      </c>
    </row>
    <row r="18" spans="1:17" x14ac:dyDescent="0.25">
      <c r="A18">
        <v>2022</v>
      </c>
      <c r="B18" t="s">
        <v>76</v>
      </c>
      <c r="C18" t="s">
        <v>76</v>
      </c>
      <c r="D18" t="s">
        <v>71</v>
      </c>
      <c r="E18" s="46">
        <f>+'SR - Regional'!B13</f>
        <v>1307917.72</v>
      </c>
      <c r="F18" s="46">
        <f>+'SR - Regional'!C13</f>
        <v>1331918.45</v>
      </c>
      <c r="G18" s="46">
        <f>+'SR - Regional'!D13</f>
        <v>1356011.91</v>
      </c>
      <c r="H18" s="46">
        <f>+'SR - Regional'!E13</f>
        <v>1337568.75</v>
      </c>
      <c r="I18" s="46">
        <f>+'SR - Regional'!F13</f>
        <v>1307611.6599999999</v>
      </c>
      <c r="J18" s="46">
        <f>+'SR - Regional'!G13</f>
        <v>1341223.42</v>
      </c>
      <c r="K18" s="46">
        <f>+'SR - Regional'!H13</f>
        <v>1326800.1200000001</v>
      </c>
      <c r="L18" s="46">
        <f>+'SR - Regional'!I13</f>
        <v>1345550.8</v>
      </c>
      <c r="M18" s="46">
        <f>+'SR - Regional'!J13</f>
        <v>1339304.6599999999</v>
      </c>
      <c r="N18" s="46">
        <f>+'SR - Regional'!K13</f>
        <v>1353711.95</v>
      </c>
      <c r="O18" s="46">
        <f>+'SR - Regional'!L13</f>
        <v>1373828.3</v>
      </c>
      <c r="P18" s="46">
        <f>+'SR - Regional'!M13</f>
        <v>1318907.67</v>
      </c>
      <c r="Q18" s="46">
        <f>+'SR - Regional'!N13</f>
        <v>1428095.76</v>
      </c>
    </row>
    <row r="19" spans="1:17" x14ac:dyDescent="0.25">
      <c r="A19">
        <v>2022</v>
      </c>
      <c r="B19" t="s">
        <v>76</v>
      </c>
      <c r="C19" t="s">
        <v>76</v>
      </c>
      <c r="D19" t="s">
        <v>43</v>
      </c>
      <c r="E19" s="46">
        <f>+'SR - Regional'!B14</f>
        <v>52096750.140000001</v>
      </c>
      <c r="F19" s="46">
        <f>+'SR - Regional'!C14</f>
        <v>53388088.789999999</v>
      </c>
      <c r="G19" s="46">
        <f>+'SR - Regional'!D14</f>
        <v>54500929.140000001</v>
      </c>
      <c r="H19" s="46">
        <f>+'SR - Regional'!E14</f>
        <v>54158699.729999997</v>
      </c>
      <c r="I19" s="46">
        <f>+'SR - Regional'!F14</f>
        <v>53715507.509999998</v>
      </c>
      <c r="J19" s="46">
        <f>+'SR - Regional'!G14</f>
        <v>54048466.200000003</v>
      </c>
      <c r="K19" s="46">
        <f>+'SR - Regional'!H14</f>
        <v>54522977.899999999</v>
      </c>
      <c r="L19" s="46">
        <f>+'SR - Regional'!I14</f>
        <v>54264917.899999999</v>
      </c>
      <c r="M19" s="46">
        <f>+'SR - Regional'!J14</f>
        <v>54534657.18</v>
      </c>
      <c r="N19" s="46">
        <f>+'SR - Regional'!K14</f>
        <v>54305818.039999999</v>
      </c>
      <c r="O19" s="46">
        <f>+'SR - Regional'!L14</f>
        <v>54259771.009999998</v>
      </c>
      <c r="P19" s="46">
        <f>+'SR - Regional'!M14</f>
        <v>53384327.18</v>
      </c>
      <c r="Q19" s="46">
        <f>+'SR - Regional'!N14</f>
        <v>54768477.539999999</v>
      </c>
    </row>
    <row r="20" spans="1:17" x14ac:dyDescent="0.25">
      <c r="A20">
        <v>2022</v>
      </c>
      <c r="B20" t="s">
        <v>76</v>
      </c>
      <c r="C20" t="s">
        <v>76</v>
      </c>
      <c r="D20" t="s">
        <v>72</v>
      </c>
      <c r="E20" s="46">
        <f>+'SR - Regional'!B15</f>
        <v>107148536.89</v>
      </c>
      <c r="F20" s="46">
        <f>+'SR - Regional'!C15</f>
        <v>109693002.56999999</v>
      </c>
      <c r="G20" s="46">
        <f>+'SR - Regional'!D15</f>
        <v>112205992.90000001</v>
      </c>
      <c r="H20" s="46">
        <f>+'SR - Regional'!E15</f>
        <v>110663397.43000001</v>
      </c>
      <c r="I20" s="46">
        <f>+'SR - Regional'!F15</f>
        <v>109796262.06</v>
      </c>
      <c r="J20" s="46">
        <f>+'SR - Regional'!G15</f>
        <v>110802760.55</v>
      </c>
      <c r="K20" s="46">
        <f>+'SR - Regional'!H15</f>
        <v>111236111.37</v>
      </c>
      <c r="L20" s="46">
        <f>+'SR - Regional'!I15</f>
        <v>111023285.28</v>
      </c>
      <c r="M20" s="46">
        <f>+'SR - Regional'!J15</f>
        <v>112565376.59999999</v>
      </c>
      <c r="N20" s="46">
        <f>+'SR - Regional'!K15</f>
        <v>111677141.53</v>
      </c>
      <c r="O20" s="46">
        <f>+'SR - Regional'!L15</f>
        <v>111768616.89</v>
      </c>
      <c r="P20" s="46">
        <f>+'SR - Regional'!M15</f>
        <v>104174852.91</v>
      </c>
      <c r="Q20" s="46">
        <f>+'SR - Regional'!N15</f>
        <v>110855560.48999999</v>
      </c>
    </row>
    <row r="21" spans="1:17" x14ac:dyDescent="0.25">
      <c r="A21">
        <v>2022</v>
      </c>
      <c r="B21" t="s">
        <v>76</v>
      </c>
      <c r="C21" t="s">
        <v>76</v>
      </c>
      <c r="D21" t="s">
        <v>45</v>
      </c>
      <c r="E21" s="46">
        <f>+'SR - Regional'!B16</f>
        <v>12521274.380000001</v>
      </c>
      <c r="F21" s="46">
        <f>+'SR - Regional'!C16</f>
        <v>12501634.880000001</v>
      </c>
      <c r="G21" s="46">
        <f>+'SR - Regional'!D16</f>
        <v>12581970.939999999</v>
      </c>
      <c r="H21" s="46">
        <f>+'SR - Regional'!E16</f>
        <v>12573141.310000001</v>
      </c>
      <c r="I21" s="46">
        <f>+'SR - Regional'!F16</f>
        <v>12640191.48</v>
      </c>
      <c r="J21" s="46">
        <f>+'SR - Regional'!G16</f>
        <v>12763944.51</v>
      </c>
      <c r="K21" s="46">
        <f>+'SR - Regional'!H16</f>
        <v>12652557.18</v>
      </c>
      <c r="L21" s="46">
        <f>+'SR - Regional'!I16</f>
        <v>12660687.189999999</v>
      </c>
      <c r="M21" s="46">
        <f>+'SR - Regional'!J16</f>
        <v>12810999.449999999</v>
      </c>
      <c r="N21" s="46">
        <f>+'SR - Regional'!K16</f>
        <v>12595448.810000001</v>
      </c>
      <c r="O21" s="46">
        <f>+'SR - Regional'!L16</f>
        <v>12742989.800000001</v>
      </c>
      <c r="P21" s="46">
        <f>+'SR - Regional'!M16</f>
        <v>12356975.119999999</v>
      </c>
      <c r="Q21" s="46">
        <f>+'SR - Regional'!N16</f>
        <v>12680209.48</v>
      </c>
    </row>
    <row r="22" spans="1:17" x14ac:dyDescent="0.25">
      <c r="A22">
        <v>2022</v>
      </c>
      <c r="B22" t="s">
        <v>76</v>
      </c>
      <c r="C22" t="s">
        <v>76</v>
      </c>
      <c r="D22" t="s">
        <v>46</v>
      </c>
      <c r="E22" s="46">
        <f>+'SR - Regional'!B17</f>
        <v>9137107.8300000001</v>
      </c>
      <c r="F22" s="46">
        <f>+'SR - Regional'!C17</f>
        <v>9050384.8800000008</v>
      </c>
      <c r="G22" s="46">
        <f>+'SR - Regional'!D17</f>
        <v>9044343.3900000006</v>
      </c>
      <c r="H22" s="46">
        <f>+'SR - Regional'!E17</f>
        <v>9072796.1999999993</v>
      </c>
      <c r="I22" s="46">
        <f>+'SR - Regional'!F17</f>
        <v>8997634.8599999994</v>
      </c>
      <c r="J22" s="46">
        <f>+'SR - Regional'!G17</f>
        <v>9186354.0999999996</v>
      </c>
      <c r="K22" s="46">
        <f>+'SR - Regional'!H17</f>
        <v>9165234.6699999999</v>
      </c>
      <c r="L22" s="46">
        <f>+'SR - Regional'!I17</f>
        <v>9189795.5600000005</v>
      </c>
      <c r="M22" s="46">
        <f>+'SR - Regional'!J17</f>
        <v>9275007</v>
      </c>
      <c r="N22" s="46">
        <f>+'SR - Regional'!K17</f>
        <v>9115193.3100000005</v>
      </c>
      <c r="O22" s="46">
        <f>+'SR - Regional'!L17</f>
        <v>9134309.2799999993</v>
      </c>
      <c r="P22" s="46">
        <f>+'SR - Regional'!M17</f>
        <v>8934879.6899999995</v>
      </c>
      <c r="Q22" s="46">
        <f>+'SR - Regional'!N17</f>
        <v>9093372.3699999992</v>
      </c>
    </row>
    <row r="23" spans="1:17" x14ac:dyDescent="0.25">
      <c r="A23">
        <v>2022</v>
      </c>
      <c r="B23" t="s">
        <v>76</v>
      </c>
      <c r="C23" t="s">
        <v>76</v>
      </c>
      <c r="D23" t="s">
        <v>73</v>
      </c>
      <c r="E23" s="46">
        <f>+'SR - Regional'!B19</f>
        <v>55921821.539999999</v>
      </c>
      <c r="F23" s="46">
        <f>+'SR - Regional'!C19</f>
        <v>58595362.689999998</v>
      </c>
      <c r="G23" s="46">
        <f>+'SR - Regional'!D19</f>
        <v>56949186.060000002</v>
      </c>
      <c r="H23" s="46">
        <f>+'SR - Regional'!E19</f>
        <v>57657176.159999996</v>
      </c>
      <c r="I23" s="46">
        <f>+'SR - Regional'!F19</f>
        <v>58018864.950000003</v>
      </c>
      <c r="J23" s="46">
        <f>+'SR - Regional'!G19</f>
        <v>58606717.649999999</v>
      </c>
      <c r="K23" s="46">
        <f>+'SR - Regional'!H19</f>
        <v>57606081.350000001</v>
      </c>
      <c r="L23" s="46">
        <f>+'SR - Regional'!I19</f>
        <v>58382753.130000003</v>
      </c>
      <c r="M23" s="46">
        <f>+'SR - Regional'!J19</f>
        <v>58828309.259999998</v>
      </c>
      <c r="N23" s="46">
        <f>+'SR - Regional'!K19</f>
        <v>58312251.189999998</v>
      </c>
      <c r="O23" s="46">
        <f>+'SR - Regional'!L19</f>
        <v>59196111.719999999</v>
      </c>
      <c r="P23" s="46">
        <f>+'SR - Regional'!M19</f>
        <v>51973692.240000002</v>
      </c>
      <c r="Q23" s="46">
        <f>+'SR - Regional'!N19</f>
        <v>58171986.460000001</v>
      </c>
    </row>
    <row r="24" spans="1:17" x14ac:dyDescent="0.25">
      <c r="A24">
        <v>2022</v>
      </c>
      <c r="B24" t="s">
        <v>76</v>
      </c>
      <c r="C24" t="s">
        <v>76</v>
      </c>
      <c r="D24" t="s">
        <v>74</v>
      </c>
      <c r="E24" s="46">
        <f>+'SR - Regional'!B20</f>
        <v>9849968.2599999998</v>
      </c>
      <c r="F24" s="46">
        <f>+'SR - Regional'!C20</f>
        <v>10011497.539999999</v>
      </c>
      <c r="G24" s="46">
        <f>+'SR - Regional'!D20</f>
        <v>10077939.390000001</v>
      </c>
      <c r="H24" s="46">
        <f>+'SR - Regional'!E20</f>
        <v>10141777.02</v>
      </c>
      <c r="I24" s="46">
        <f>+'SR - Regional'!F20</f>
        <v>10082406.359999999</v>
      </c>
      <c r="J24" s="46">
        <f>+'SR - Regional'!G20</f>
        <v>10140257.029999999</v>
      </c>
      <c r="K24" s="46">
        <f>+'SR - Regional'!H20</f>
        <v>10132644.07</v>
      </c>
      <c r="L24" s="46">
        <f>+'SR - Regional'!I20</f>
        <v>10161370.119999999</v>
      </c>
      <c r="M24" s="46">
        <f>+'SR - Regional'!J20</f>
        <v>10218591.060000001</v>
      </c>
      <c r="N24" s="46">
        <f>+'SR - Regional'!K20</f>
        <v>10184023.27</v>
      </c>
      <c r="O24" s="46">
        <f>+'SR - Regional'!L20</f>
        <v>10191779.529999999</v>
      </c>
      <c r="P24" s="46">
        <f>+'SR - Regional'!M20</f>
        <v>10076162.49</v>
      </c>
      <c r="Q24" s="46">
        <f>+'SR - Regional'!N20</f>
        <v>10226913.890000001</v>
      </c>
    </row>
    <row r="25" spans="1:17" x14ac:dyDescent="0.25">
      <c r="A25">
        <v>2022</v>
      </c>
      <c r="B25" t="s">
        <v>76</v>
      </c>
      <c r="C25" t="s">
        <v>76</v>
      </c>
      <c r="D25" t="s">
        <v>50</v>
      </c>
      <c r="E25" s="46">
        <f>+'SR - Regional'!B21</f>
        <v>10889656.35</v>
      </c>
      <c r="F25" s="46">
        <f>+'SR - Regional'!C21</f>
        <v>11149523.619999999</v>
      </c>
      <c r="G25" s="46">
        <f>+'SR - Regional'!D21</f>
        <v>11152087.76</v>
      </c>
      <c r="H25" s="46">
        <f>+'SR - Regional'!E21</f>
        <v>11180528</v>
      </c>
      <c r="I25" s="46">
        <f>+'SR - Regional'!F21</f>
        <v>11221683.67</v>
      </c>
      <c r="J25" s="46">
        <f>+'SR - Regional'!G21</f>
        <v>11239650.369999999</v>
      </c>
      <c r="K25" s="46">
        <f>+'SR - Regional'!H21</f>
        <v>11200287</v>
      </c>
      <c r="L25" s="46">
        <f>+'SR - Regional'!I21</f>
        <v>11290455.24</v>
      </c>
      <c r="M25" s="46">
        <f>+'SR - Regional'!J21</f>
        <v>11318775.26</v>
      </c>
      <c r="N25" s="46">
        <f>+'SR - Regional'!K21</f>
        <v>11270532.1</v>
      </c>
      <c r="O25" s="46">
        <f>+'SR - Regional'!L21</f>
        <v>11288514.32</v>
      </c>
      <c r="P25" s="46">
        <f>+'SR - Regional'!M21</f>
        <v>11113246.710000001</v>
      </c>
      <c r="Q25" s="46">
        <f>+'SR - Regional'!N21</f>
        <v>11489918.689999999</v>
      </c>
    </row>
    <row r="26" spans="1:17" x14ac:dyDescent="0.25">
      <c r="A26">
        <v>2022</v>
      </c>
      <c r="B26" t="s">
        <v>76</v>
      </c>
      <c r="C26" t="s">
        <v>76</v>
      </c>
      <c r="D26" t="s">
        <v>75</v>
      </c>
      <c r="E26" s="46">
        <f>+'SR - Regional'!B18+'SR - Regional'!B22</f>
        <v>5001304.1999999993</v>
      </c>
      <c r="F26" s="46">
        <f>+'SR - Regional'!C18+'SR - Regional'!C22</f>
        <v>5235347.8499999996</v>
      </c>
      <c r="G26" s="46">
        <f>+'SR - Regional'!D18+'SR - Regional'!D22</f>
        <v>5545290.2300000004</v>
      </c>
      <c r="H26" s="46">
        <f>+'SR - Regional'!E18+'SR - Regional'!E22</f>
        <v>5237171.07</v>
      </c>
      <c r="I26" s="46">
        <f>+'SR - Regional'!F18+'SR - Regional'!F22</f>
        <v>5284843.34</v>
      </c>
      <c r="J26" s="46">
        <f>+'SR - Regional'!G18+'SR - Regional'!G22</f>
        <v>5403642.3399999999</v>
      </c>
      <c r="K26" s="46">
        <f>+'SR - Regional'!H18+'SR - Regional'!H22</f>
        <v>5411724.6600000001</v>
      </c>
      <c r="L26" s="46">
        <f>+'SR - Regional'!I18+'SR - Regional'!I22</f>
        <v>5315057.3900000006</v>
      </c>
      <c r="M26" s="46">
        <f>+'SR - Regional'!J18+'SR - Regional'!J22</f>
        <v>5318710.88</v>
      </c>
      <c r="N26" s="46">
        <f>+'SR - Regional'!K18+'SR - Regional'!K22</f>
        <v>5291970.46</v>
      </c>
      <c r="O26" s="46">
        <f>+'SR - Regional'!L18+'SR - Regional'!L22</f>
        <v>5362141.91</v>
      </c>
      <c r="P26" s="46">
        <f>+'SR - Regional'!M18+'SR - Regional'!M22</f>
        <v>5151825.1100000003</v>
      </c>
      <c r="Q26" s="46">
        <f>+'SR - Regional'!N18+'SR - Regional'!N22</f>
        <v>5488481.5599999996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0"/>
  <sheetViews>
    <sheetView topLeftCell="C1" zoomScale="85" zoomScaleNormal="85" workbookViewId="0">
      <selection activeCell="D34" sqref="D34"/>
    </sheetView>
  </sheetViews>
  <sheetFormatPr baseColWidth="10" defaultRowHeight="15" x14ac:dyDescent="0.25"/>
  <cols>
    <col min="1" max="1" width="20.7109375" bestFit="1" customWidth="1"/>
    <col min="2" max="2" width="20.7109375" customWidth="1"/>
    <col min="3" max="12" width="17.28515625" customWidth="1"/>
    <col min="13" max="13" width="17.7109375" customWidth="1"/>
    <col min="14" max="14" width="18.140625" customWidth="1"/>
    <col min="15" max="15" width="17.7109375" bestFit="1" customWidth="1"/>
    <col min="16" max="16" width="19" bestFit="1" customWidth="1"/>
  </cols>
  <sheetData>
    <row r="6" spans="1:16" x14ac:dyDescent="0.25">
      <c r="A6" s="53" t="s">
        <v>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</row>
    <row r="7" spans="1:16" x14ac:dyDescent="0.25">
      <c r="A7" s="53" t="s">
        <v>52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 x14ac:dyDescent="0.25">
      <c r="A9" s="53" t="s">
        <v>35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1:16" x14ac:dyDescent="0.25">
      <c r="A11" s="9"/>
      <c r="B11" s="3" t="s">
        <v>16</v>
      </c>
      <c r="C11" s="50">
        <v>2024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  <c r="P11" s="12"/>
    </row>
    <row r="12" spans="1:16" ht="15.75" thickBot="1" x14ac:dyDescent="0.3">
      <c r="A12" s="29" t="s">
        <v>54</v>
      </c>
      <c r="B12" s="7" t="s">
        <v>31</v>
      </c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</row>
    <row r="13" spans="1:16" ht="15.75" thickBot="1" x14ac:dyDescent="0.3">
      <c r="A13" s="56" t="s">
        <v>28</v>
      </c>
      <c r="B13" s="14" t="s">
        <v>30</v>
      </c>
      <c r="C13" s="63">
        <v>29252092.5</v>
      </c>
      <c r="D13" s="63">
        <v>29407538.510000002</v>
      </c>
      <c r="E13" s="63">
        <v>29894191.43</v>
      </c>
      <c r="F13" s="63">
        <v>30128252.239999998</v>
      </c>
      <c r="G13" s="63">
        <v>30534035.73</v>
      </c>
      <c r="H13" s="63">
        <v>30969209.690000001</v>
      </c>
      <c r="I13" s="63">
        <v>31684810.18</v>
      </c>
      <c r="J13" s="63">
        <v>31504575.27</v>
      </c>
      <c r="K13" s="63">
        <v>31955093.699999999</v>
      </c>
      <c r="L13" s="63">
        <v>31725105.460000001</v>
      </c>
      <c r="M13" s="63">
        <v>31752351.41</v>
      </c>
      <c r="N13" s="63">
        <v>30195405.530000001</v>
      </c>
      <c r="O13" s="63">
        <v>32443498.960000001</v>
      </c>
      <c r="P13" s="64">
        <f>SUM(C13:O13)</f>
        <v>401446160.60999995</v>
      </c>
    </row>
    <row r="14" spans="1:16" ht="15.75" thickBot="1" x14ac:dyDescent="0.3">
      <c r="A14" s="57"/>
      <c r="B14" s="14" t="s">
        <v>29</v>
      </c>
      <c r="C14" s="63">
        <v>183402082.84999999</v>
      </c>
      <c r="D14" s="63">
        <v>186241853.03999999</v>
      </c>
      <c r="E14" s="63">
        <v>183311406.59999999</v>
      </c>
      <c r="F14" s="63">
        <v>186100544.50999999</v>
      </c>
      <c r="G14" s="63">
        <v>184894423.27000001</v>
      </c>
      <c r="H14" s="63">
        <v>186693886.99000001</v>
      </c>
      <c r="I14" s="63">
        <v>185361068.99000001</v>
      </c>
      <c r="J14" s="63">
        <v>186315118.87</v>
      </c>
      <c r="K14" s="63">
        <v>188493633.53</v>
      </c>
      <c r="L14" s="63">
        <v>186534665.02000001</v>
      </c>
      <c r="M14" s="63">
        <v>187227641.75</v>
      </c>
      <c r="N14" s="63">
        <v>172864664.65000001</v>
      </c>
      <c r="O14" s="63">
        <v>185885394.44</v>
      </c>
      <c r="P14" s="64">
        <f>SUM(C14:O14)</f>
        <v>2403326384.5099998</v>
      </c>
    </row>
    <row r="15" spans="1:16" ht="15.75" thickBot="1" x14ac:dyDescent="0.3">
      <c r="A15" s="54" t="s">
        <v>53</v>
      </c>
      <c r="B15" s="55"/>
      <c r="C15" s="65">
        <f>SUM(C13:C14)</f>
        <v>212654175.34999999</v>
      </c>
      <c r="D15" s="65">
        <f t="shared" ref="D15:O15" si="0">SUM(D13:D14)</f>
        <v>215649391.54999998</v>
      </c>
      <c r="E15" s="65">
        <f t="shared" si="0"/>
        <v>213205598.03</v>
      </c>
      <c r="F15" s="65">
        <f t="shared" si="0"/>
        <v>216228796.75</v>
      </c>
      <c r="G15" s="65">
        <f t="shared" si="0"/>
        <v>215428459</v>
      </c>
      <c r="H15" s="65">
        <f t="shared" si="0"/>
        <v>217663096.68000001</v>
      </c>
      <c r="I15" s="65">
        <f t="shared" si="0"/>
        <v>217045879.17000002</v>
      </c>
      <c r="J15" s="65">
        <f>SUM(J13:J14)</f>
        <v>217819694.14000002</v>
      </c>
      <c r="K15" s="65">
        <f t="shared" si="0"/>
        <v>220448727.22999999</v>
      </c>
      <c r="L15" s="65">
        <f t="shared" si="0"/>
        <v>218259770.48000002</v>
      </c>
      <c r="M15" s="65">
        <f t="shared" si="0"/>
        <v>218979993.16</v>
      </c>
      <c r="N15" s="65">
        <f t="shared" si="0"/>
        <v>203060070.18000001</v>
      </c>
      <c r="O15" s="65">
        <f t="shared" si="0"/>
        <v>218328893.40000001</v>
      </c>
      <c r="P15" s="66">
        <f>SUM(P13:P14)</f>
        <v>2804772545.1199999</v>
      </c>
    </row>
    <row r="16" spans="1:16" ht="15.75" thickBot="1" x14ac:dyDescent="0.3">
      <c r="A16" s="56" t="s">
        <v>41</v>
      </c>
      <c r="B16" s="14" t="s">
        <v>30</v>
      </c>
      <c r="C16" s="63">
        <v>3484948.08</v>
      </c>
      <c r="D16" s="63">
        <v>3763576.33</v>
      </c>
      <c r="E16" s="63">
        <v>3637099.58</v>
      </c>
      <c r="F16" s="63">
        <v>3874309.03</v>
      </c>
      <c r="G16" s="63">
        <v>3790005.92</v>
      </c>
      <c r="H16" s="63">
        <v>3978678.2</v>
      </c>
      <c r="I16" s="63">
        <v>4225159.1399999997</v>
      </c>
      <c r="J16" s="63">
        <v>3880525.13</v>
      </c>
      <c r="K16" s="63">
        <v>4066968.84</v>
      </c>
      <c r="L16" s="63">
        <v>4122310.46</v>
      </c>
      <c r="M16" s="63">
        <v>4113340.08</v>
      </c>
      <c r="N16" s="63">
        <v>3864843.66</v>
      </c>
      <c r="O16" s="63">
        <v>3981694.07</v>
      </c>
      <c r="P16" s="64">
        <f>SUM(C16:O16)</f>
        <v>50783458.520000003</v>
      </c>
    </row>
    <row r="17" spans="1:16" ht="15.75" thickBot="1" x14ac:dyDescent="0.3">
      <c r="A17" s="57"/>
      <c r="B17" s="14" t="s">
        <v>29</v>
      </c>
      <c r="C17" s="63">
        <v>47735213.880000003</v>
      </c>
      <c r="D17" s="63">
        <v>51543793.390000001</v>
      </c>
      <c r="E17" s="63">
        <v>56571054.109999999</v>
      </c>
      <c r="F17" s="63">
        <v>51919149.890000001</v>
      </c>
      <c r="G17" s="63">
        <v>51846540.969999999</v>
      </c>
      <c r="H17" s="63">
        <v>51891241.289999999</v>
      </c>
      <c r="I17" s="63">
        <v>51983380.009999998</v>
      </c>
      <c r="J17" s="63">
        <v>51933653.340000004</v>
      </c>
      <c r="K17" s="63">
        <v>51694035.280000001</v>
      </c>
      <c r="L17" s="63">
        <v>51724009.719999999</v>
      </c>
      <c r="M17" s="63">
        <v>52224729.520000003</v>
      </c>
      <c r="N17" s="63">
        <v>51559955.280000001</v>
      </c>
      <c r="O17" s="63">
        <v>51892428.770000003</v>
      </c>
      <c r="P17" s="64">
        <f>SUM(C17:O17)</f>
        <v>674519185.44999993</v>
      </c>
    </row>
    <row r="18" spans="1:16" x14ac:dyDescent="0.25">
      <c r="A18" s="54" t="s">
        <v>53</v>
      </c>
      <c r="B18" s="55"/>
      <c r="C18" s="65">
        <f t="shared" ref="C18:O18" si="1">SUM(C16:C17)</f>
        <v>51220161.960000001</v>
      </c>
      <c r="D18" s="65">
        <f t="shared" si="1"/>
        <v>55307369.719999999</v>
      </c>
      <c r="E18" s="65">
        <f t="shared" si="1"/>
        <v>60208153.689999998</v>
      </c>
      <c r="F18" s="65">
        <f t="shared" si="1"/>
        <v>55793458.920000002</v>
      </c>
      <c r="G18" s="65">
        <f t="shared" si="1"/>
        <v>55636546.890000001</v>
      </c>
      <c r="H18" s="65">
        <f t="shared" si="1"/>
        <v>55869919.490000002</v>
      </c>
      <c r="I18" s="65">
        <f t="shared" si="1"/>
        <v>56208539.149999999</v>
      </c>
      <c r="J18" s="65">
        <f>SUM(J16:J17)</f>
        <v>55814178.470000006</v>
      </c>
      <c r="K18" s="65">
        <f t="shared" si="1"/>
        <v>55761004.120000005</v>
      </c>
      <c r="L18" s="65">
        <f t="shared" si="1"/>
        <v>55846320.18</v>
      </c>
      <c r="M18" s="65">
        <f t="shared" si="1"/>
        <v>56338069.600000001</v>
      </c>
      <c r="N18" s="65">
        <f t="shared" si="1"/>
        <v>55424798.939999998</v>
      </c>
      <c r="O18" s="65">
        <f t="shared" si="1"/>
        <v>55874122.840000004</v>
      </c>
      <c r="P18" s="66">
        <f>SUM(P16:P17)</f>
        <v>725302643.96999991</v>
      </c>
    </row>
    <row r="19" spans="1:16" x14ac:dyDescent="0.25">
      <c r="A19" s="47" t="s">
        <v>18</v>
      </c>
      <c r="B19" s="48"/>
      <c r="C19" s="67">
        <f t="shared" ref="C19:N19" si="2">C15+C18</f>
        <v>263874337.31</v>
      </c>
      <c r="D19" s="67">
        <f t="shared" si="2"/>
        <v>270956761.26999998</v>
      </c>
      <c r="E19" s="67">
        <f t="shared" si="2"/>
        <v>273413751.72000003</v>
      </c>
      <c r="F19" s="67">
        <f t="shared" si="2"/>
        <v>272022255.67000002</v>
      </c>
      <c r="G19" s="67">
        <f t="shared" si="2"/>
        <v>271065005.88999999</v>
      </c>
      <c r="H19" s="67">
        <f t="shared" si="2"/>
        <v>273533016.17000002</v>
      </c>
      <c r="I19" s="67">
        <f t="shared" si="2"/>
        <v>273254418.31999999</v>
      </c>
      <c r="J19" s="67">
        <f>J15+J18</f>
        <v>273633872.61000001</v>
      </c>
      <c r="K19" s="67">
        <f t="shared" si="2"/>
        <v>276209731.35000002</v>
      </c>
      <c r="L19" s="67">
        <f t="shared" si="2"/>
        <v>274106090.66000003</v>
      </c>
      <c r="M19" s="67">
        <f t="shared" si="2"/>
        <v>275318062.75999999</v>
      </c>
      <c r="N19" s="67">
        <f t="shared" si="2"/>
        <v>258484869.12</v>
      </c>
      <c r="O19" s="67">
        <f>O15+O18</f>
        <v>274203016.24000001</v>
      </c>
      <c r="P19" s="67">
        <f>P15+P18</f>
        <v>3530075189.0899997</v>
      </c>
    </row>
    <row r="20" spans="1:16" x14ac:dyDescent="0.25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10">
    <mergeCell ref="A19:B19"/>
    <mergeCell ref="A10:O10"/>
    <mergeCell ref="C11:O11"/>
    <mergeCell ref="A9:P9"/>
    <mergeCell ref="A6:P6"/>
    <mergeCell ref="A7:P7"/>
    <mergeCell ref="A15:B15"/>
    <mergeCell ref="A18:B18"/>
    <mergeCell ref="A13:A14"/>
    <mergeCell ref="A16:A17"/>
  </mergeCells>
  <pageMargins left="0.7" right="0.7" top="0.75" bottom="0.75" header="0.3" footer="0.3"/>
  <pageSetup paperSize="12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C1" zoomScale="80" zoomScaleNormal="80" workbookViewId="0">
      <selection activeCell="E31" sqref="E31"/>
    </sheetView>
  </sheetViews>
  <sheetFormatPr baseColWidth="10" defaultRowHeight="15" x14ac:dyDescent="0.25"/>
  <cols>
    <col min="1" max="1" width="19.85546875" customWidth="1"/>
    <col min="2" max="2" width="20.7109375" bestFit="1" customWidth="1"/>
    <col min="3" max="4" width="19.28515625" customWidth="1"/>
    <col min="5" max="10" width="17.42578125" customWidth="1"/>
    <col min="11" max="12" width="17.42578125" bestFit="1" customWidth="1"/>
    <col min="13" max="15" width="17.7109375" bestFit="1" customWidth="1"/>
    <col min="16" max="16" width="19.140625" bestFit="1" customWidth="1"/>
    <col min="17" max="17" width="20.28515625" bestFit="1" customWidth="1"/>
  </cols>
  <sheetData>
    <row r="1" spans="1:17" x14ac:dyDescent="0.25">
      <c r="A1" t="s">
        <v>55</v>
      </c>
    </row>
    <row r="6" spans="1:17" x14ac:dyDescent="0.25">
      <c r="A6" s="53" t="s">
        <v>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</row>
    <row r="7" spans="1:17" x14ac:dyDescent="0.25">
      <c r="A7" s="53" t="s">
        <v>52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7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7" x14ac:dyDescent="0.25">
      <c r="A9" s="53" t="s">
        <v>25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7" x14ac:dyDescent="0.25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1:17" x14ac:dyDescent="0.25">
      <c r="A11" s="58" t="s">
        <v>16</v>
      </c>
      <c r="B11" s="59"/>
      <c r="C11" s="50">
        <v>2024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  <c r="P11" s="12"/>
      <c r="Q11" s="44"/>
    </row>
    <row r="12" spans="1:17" ht="15.75" thickBot="1" x14ac:dyDescent="0.3">
      <c r="A12" s="58" t="s">
        <v>17</v>
      </c>
      <c r="B12" s="59"/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  <c r="Q12" s="44"/>
    </row>
    <row r="13" spans="1:17" ht="15.75" thickBot="1" x14ac:dyDescent="0.3">
      <c r="A13" s="60" t="s">
        <v>2</v>
      </c>
      <c r="B13" s="61"/>
      <c r="C13" s="62">
        <v>32737040.579999998</v>
      </c>
      <c r="D13" s="62">
        <v>33171114.84</v>
      </c>
      <c r="E13" s="62">
        <v>33531291.010000002</v>
      </c>
      <c r="F13" s="62">
        <v>34002561.270000003</v>
      </c>
      <c r="G13" s="62">
        <v>34324041.649999999</v>
      </c>
      <c r="H13" s="62">
        <v>34947887.890000001</v>
      </c>
      <c r="I13" s="62">
        <v>35909969.32</v>
      </c>
      <c r="J13" s="62">
        <v>35385100.399999999</v>
      </c>
      <c r="K13" s="62">
        <v>36022062.539999999</v>
      </c>
      <c r="L13" s="62">
        <v>35847415.920000002</v>
      </c>
      <c r="M13" s="62">
        <v>35865691.490000002</v>
      </c>
      <c r="N13" s="62">
        <v>34060249.189999998</v>
      </c>
      <c r="O13" s="62">
        <v>36425193.030000001</v>
      </c>
      <c r="P13" s="30">
        <f>SUM(C13:O13)</f>
        <v>452229619.13</v>
      </c>
      <c r="Q13" s="44"/>
    </row>
    <row r="14" spans="1:17" ht="15.75" thickBot="1" x14ac:dyDescent="0.3">
      <c r="A14" s="60" t="s">
        <v>1</v>
      </c>
      <c r="B14" s="61"/>
      <c r="C14" s="62">
        <v>231137296.72999999</v>
      </c>
      <c r="D14" s="62">
        <v>237785646.43000001</v>
      </c>
      <c r="E14" s="62">
        <v>239882460.71000001</v>
      </c>
      <c r="F14" s="62">
        <v>238019694.40000001</v>
      </c>
      <c r="G14" s="62">
        <v>236740964.24000001</v>
      </c>
      <c r="H14" s="62">
        <v>238585128.28</v>
      </c>
      <c r="I14" s="62">
        <v>237344449</v>
      </c>
      <c r="J14" s="62">
        <v>238248772.21000001</v>
      </c>
      <c r="K14" s="62">
        <v>240187668.81</v>
      </c>
      <c r="L14" s="62">
        <v>238258674.74000001</v>
      </c>
      <c r="M14" s="62">
        <v>239452371.27000001</v>
      </c>
      <c r="N14" s="62">
        <v>224424619.93000001</v>
      </c>
      <c r="O14" s="62">
        <v>237777823.21000001</v>
      </c>
      <c r="P14" s="30">
        <f>SUM(C14:O14)</f>
        <v>3077845569.96</v>
      </c>
      <c r="Q14" s="44"/>
    </row>
    <row r="15" spans="1:17" x14ac:dyDescent="0.25">
      <c r="A15" s="60" t="s">
        <v>18</v>
      </c>
      <c r="B15" s="61"/>
      <c r="C15" s="25">
        <f t="shared" ref="C15:P15" si="0">SUM(C13:C14)</f>
        <v>263874337.31</v>
      </c>
      <c r="D15" s="25">
        <f t="shared" si="0"/>
        <v>270956761.26999998</v>
      </c>
      <c r="E15" s="25">
        <f t="shared" si="0"/>
        <v>273413751.72000003</v>
      </c>
      <c r="F15" s="25">
        <f t="shared" si="0"/>
        <v>272022255.67000002</v>
      </c>
      <c r="G15" s="25">
        <f t="shared" si="0"/>
        <v>271065005.88999999</v>
      </c>
      <c r="H15" s="25">
        <f t="shared" si="0"/>
        <v>273533016.17000002</v>
      </c>
      <c r="I15" s="25">
        <f t="shared" si="0"/>
        <v>273254418.31999999</v>
      </c>
      <c r="J15" s="25">
        <f t="shared" si="0"/>
        <v>273633872.61000001</v>
      </c>
      <c r="K15" s="25">
        <f t="shared" si="0"/>
        <v>276209731.35000002</v>
      </c>
      <c r="L15" s="25">
        <f t="shared" si="0"/>
        <v>274106090.66000003</v>
      </c>
      <c r="M15" s="25">
        <f t="shared" si="0"/>
        <v>275318062.75999999</v>
      </c>
      <c r="N15" s="25">
        <f t="shared" si="0"/>
        <v>258484869.12</v>
      </c>
      <c r="O15" s="25">
        <f t="shared" si="0"/>
        <v>274203016.24000001</v>
      </c>
      <c r="P15" s="26">
        <f t="shared" si="0"/>
        <v>3530075189.0900002</v>
      </c>
      <c r="Q15" s="44"/>
    </row>
    <row r="17" spans="1:16" x14ac:dyDescent="0.25">
      <c r="C17" s="33"/>
    </row>
    <row r="18" spans="1:16" x14ac:dyDescent="0.25">
      <c r="A18" s="35" t="s">
        <v>25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6" x14ac:dyDescent="0.25">
      <c r="A20" s="3"/>
      <c r="B20" s="5" t="s">
        <v>16</v>
      </c>
      <c r="C20" s="50">
        <v>2024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2"/>
      <c r="P20" s="12"/>
    </row>
    <row r="21" spans="1:16" ht="15.75" thickBot="1" x14ac:dyDescent="0.3">
      <c r="A21" s="4" t="s">
        <v>17</v>
      </c>
      <c r="B21" s="8" t="s">
        <v>22</v>
      </c>
      <c r="C21" s="15" t="s">
        <v>3</v>
      </c>
      <c r="D21" s="15" t="s">
        <v>4</v>
      </c>
      <c r="E21" s="15" t="s">
        <v>5</v>
      </c>
      <c r="F21" s="15" t="s">
        <v>6</v>
      </c>
      <c r="G21" s="15" t="s">
        <v>7</v>
      </c>
      <c r="H21" s="15" t="s">
        <v>8</v>
      </c>
      <c r="I21" s="15" t="s">
        <v>9</v>
      </c>
      <c r="J21" s="15" t="s">
        <v>11</v>
      </c>
      <c r="K21" s="15" t="s">
        <v>12</v>
      </c>
      <c r="L21" s="15" t="s">
        <v>13</v>
      </c>
      <c r="M21" s="15" t="s">
        <v>14</v>
      </c>
      <c r="N21" s="15" t="s">
        <v>15</v>
      </c>
      <c r="O21" s="16" t="s">
        <v>10</v>
      </c>
      <c r="P21" s="12" t="s">
        <v>18</v>
      </c>
    </row>
    <row r="22" spans="1:16" ht="15.75" thickBot="1" x14ac:dyDescent="0.3">
      <c r="A22" s="38" t="s">
        <v>1</v>
      </c>
      <c r="B22" s="14" t="s">
        <v>24</v>
      </c>
      <c r="C22" s="62">
        <v>46368663.609999999</v>
      </c>
      <c r="D22" s="62">
        <v>47712610.140000001</v>
      </c>
      <c r="E22" s="62">
        <v>46662834.159999996</v>
      </c>
      <c r="F22" s="62">
        <v>47591965.630000003</v>
      </c>
      <c r="G22" s="62">
        <v>47315584.18</v>
      </c>
      <c r="H22" s="62">
        <v>48064250.869999997</v>
      </c>
      <c r="I22" s="62">
        <v>46679591.859999999</v>
      </c>
      <c r="J22" s="62">
        <v>48125376.659999996</v>
      </c>
      <c r="K22" s="62">
        <v>48427558.340000004</v>
      </c>
      <c r="L22" s="62">
        <v>48031258.259999998</v>
      </c>
      <c r="M22" s="62">
        <v>48396465.670000002</v>
      </c>
      <c r="N22" s="62">
        <v>43818938.829999998</v>
      </c>
      <c r="O22" s="62">
        <v>48474900.090000004</v>
      </c>
      <c r="P22" s="30">
        <f t="shared" ref="P22:P27" si="1">SUM(C22:O22)</f>
        <v>615669998.30000007</v>
      </c>
    </row>
    <row r="23" spans="1:16" ht="15.75" thickBot="1" x14ac:dyDescent="0.3">
      <c r="A23" s="39"/>
      <c r="B23" s="14" t="s">
        <v>23</v>
      </c>
      <c r="C23" s="62">
        <v>184768633.12</v>
      </c>
      <c r="D23" s="62">
        <v>190073036.28999999</v>
      </c>
      <c r="E23" s="62">
        <v>193219626.55000001</v>
      </c>
      <c r="F23" s="62">
        <v>190427728.77000001</v>
      </c>
      <c r="G23" s="62">
        <v>189425380.06</v>
      </c>
      <c r="H23" s="62">
        <v>190520877.41</v>
      </c>
      <c r="I23" s="62">
        <v>190664857.13999999</v>
      </c>
      <c r="J23" s="62">
        <v>190123395.55000001</v>
      </c>
      <c r="K23" s="62">
        <v>191760110.47</v>
      </c>
      <c r="L23" s="62">
        <v>190227416.47999999</v>
      </c>
      <c r="M23" s="62">
        <v>191055905.59999999</v>
      </c>
      <c r="N23" s="62">
        <v>180605681.09999999</v>
      </c>
      <c r="O23" s="62">
        <v>189302923.12</v>
      </c>
      <c r="P23" s="30">
        <f t="shared" si="1"/>
        <v>2462175571.6599998</v>
      </c>
    </row>
    <row r="24" spans="1:16" ht="15.75" thickBot="1" x14ac:dyDescent="0.3">
      <c r="A24" s="36" t="s">
        <v>53</v>
      </c>
      <c r="B24" s="37"/>
      <c r="C24" s="24">
        <f t="shared" ref="C24" si="2">SUM(C22:C23)</f>
        <v>231137296.73000002</v>
      </c>
      <c r="D24" s="24">
        <f t="shared" ref="D24:O24" si="3">SUM(D22:D23)</f>
        <v>237785646.43000001</v>
      </c>
      <c r="E24" s="24">
        <f t="shared" si="3"/>
        <v>239882460.71000001</v>
      </c>
      <c r="F24" s="24">
        <f t="shared" si="3"/>
        <v>238019694.40000001</v>
      </c>
      <c r="G24" s="24">
        <f t="shared" si="3"/>
        <v>236740964.24000001</v>
      </c>
      <c r="H24" s="24">
        <f t="shared" si="3"/>
        <v>238585128.28</v>
      </c>
      <c r="I24" s="24">
        <f t="shared" si="3"/>
        <v>237344449</v>
      </c>
      <c r="J24" s="24">
        <f t="shared" si="3"/>
        <v>238248772.21000001</v>
      </c>
      <c r="K24" s="24">
        <f t="shared" si="3"/>
        <v>240187668.81</v>
      </c>
      <c r="L24" s="24">
        <f t="shared" si="3"/>
        <v>238258674.73999998</v>
      </c>
      <c r="M24" s="24">
        <f t="shared" si="3"/>
        <v>239452371.26999998</v>
      </c>
      <c r="N24" s="24">
        <f>SUM(N22:N23)</f>
        <v>224424619.93000001</v>
      </c>
      <c r="O24" s="24">
        <f t="shared" si="3"/>
        <v>237777823.21000001</v>
      </c>
      <c r="P24" s="42">
        <f t="shared" si="1"/>
        <v>3077845569.9599996</v>
      </c>
    </row>
    <row r="25" spans="1:16" ht="15.75" thickBot="1" x14ac:dyDescent="0.3">
      <c r="A25" s="40" t="s">
        <v>2</v>
      </c>
      <c r="B25" s="14" t="s">
        <v>24</v>
      </c>
      <c r="C25" s="62">
        <v>29985412.34</v>
      </c>
      <c r="D25" s="62">
        <v>30775094.699999999</v>
      </c>
      <c r="E25" s="62">
        <v>30924527.210000001</v>
      </c>
      <c r="F25" s="62">
        <v>31314232.059999999</v>
      </c>
      <c r="G25" s="62">
        <v>31566319.280000001</v>
      </c>
      <c r="H25" s="62">
        <v>32053802.75</v>
      </c>
      <c r="I25" s="62">
        <v>32999915.449999999</v>
      </c>
      <c r="J25" s="62">
        <v>32632621.18</v>
      </c>
      <c r="K25" s="62">
        <v>33400195.760000002</v>
      </c>
      <c r="L25" s="62">
        <v>32529997.030000001</v>
      </c>
      <c r="M25" s="62">
        <v>32905718.370000001</v>
      </c>
      <c r="N25" s="62">
        <v>31300024.09</v>
      </c>
      <c r="O25" s="62">
        <v>33089427.84</v>
      </c>
      <c r="P25" s="30">
        <f t="shared" si="1"/>
        <v>415477288.05999994</v>
      </c>
    </row>
    <row r="26" spans="1:16" ht="15.75" thickBot="1" x14ac:dyDescent="0.3">
      <c r="A26" s="41"/>
      <c r="B26" s="14" t="s">
        <v>23</v>
      </c>
      <c r="C26" s="62">
        <v>2751628.24</v>
      </c>
      <c r="D26" s="62">
        <v>2396020.14</v>
      </c>
      <c r="E26" s="62">
        <v>2606763.7999999998</v>
      </c>
      <c r="F26" s="62">
        <v>2688329.21</v>
      </c>
      <c r="G26" s="62">
        <v>2757722.37</v>
      </c>
      <c r="H26" s="62">
        <v>2894085.14</v>
      </c>
      <c r="I26" s="62">
        <v>2910053.87</v>
      </c>
      <c r="J26" s="62">
        <v>2752479.22</v>
      </c>
      <c r="K26" s="62">
        <v>2621866.7799999998</v>
      </c>
      <c r="L26" s="62">
        <v>3317418.89</v>
      </c>
      <c r="M26" s="62">
        <v>2959973.12</v>
      </c>
      <c r="N26" s="62">
        <v>2760225.1</v>
      </c>
      <c r="O26" s="62">
        <v>3335765.19</v>
      </c>
      <c r="P26" s="30">
        <f t="shared" si="1"/>
        <v>36752331.070000008</v>
      </c>
    </row>
    <row r="27" spans="1:16" x14ac:dyDescent="0.25">
      <c r="A27" s="37" t="s">
        <v>53</v>
      </c>
      <c r="B27" s="37"/>
      <c r="C27" s="24">
        <f t="shared" ref="C27" si="4">SUM(C25:C26)</f>
        <v>32737040.579999998</v>
      </c>
      <c r="D27" s="24">
        <f t="shared" ref="D27:O27" si="5">SUM(D25:D26)</f>
        <v>33171114.84</v>
      </c>
      <c r="E27" s="24">
        <f t="shared" si="5"/>
        <v>33531291.010000002</v>
      </c>
      <c r="F27" s="24">
        <f t="shared" si="5"/>
        <v>34002561.269999996</v>
      </c>
      <c r="G27" s="24">
        <f t="shared" si="5"/>
        <v>34324041.649999999</v>
      </c>
      <c r="H27" s="24">
        <f t="shared" si="5"/>
        <v>34947887.890000001</v>
      </c>
      <c r="I27" s="24">
        <f t="shared" si="5"/>
        <v>35909969.32</v>
      </c>
      <c r="J27" s="24">
        <f t="shared" si="5"/>
        <v>35385100.399999999</v>
      </c>
      <c r="K27" s="24">
        <f t="shared" si="5"/>
        <v>36022062.539999999</v>
      </c>
      <c r="L27" s="24">
        <f t="shared" si="5"/>
        <v>35847415.920000002</v>
      </c>
      <c r="M27" s="24">
        <f t="shared" si="5"/>
        <v>35865691.490000002</v>
      </c>
      <c r="N27" s="24">
        <f>SUM(N25:N26)</f>
        <v>34060249.189999998</v>
      </c>
      <c r="O27" s="24">
        <f t="shared" si="5"/>
        <v>36425193.030000001</v>
      </c>
      <c r="P27" s="42">
        <f t="shared" si="1"/>
        <v>452229619.13</v>
      </c>
    </row>
    <row r="28" spans="1:16" x14ac:dyDescent="0.25">
      <c r="A28" s="2" t="s">
        <v>18</v>
      </c>
      <c r="B28" s="6"/>
      <c r="C28" s="25">
        <f t="shared" ref="C28" si="6">C27+C24</f>
        <v>263874337.31</v>
      </c>
      <c r="D28" s="25">
        <f t="shared" ref="D28:O28" si="7">D27+D24</f>
        <v>270956761.26999998</v>
      </c>
      <c r="E28" s="25">
        <f t="shared" si="7"/>
        <v>273413751.72000003</v>
      </c>
      <c r="F28" s="25">
        <f t="shared" si="7"/>
        <v>272022255.67000002</v>
      </c>
      <c r="G28" s="25">
        <f t="shared" si="7"/>
        <v>271065005.88999999</v>
      </c>
      <c r="H28" s="25">
        <f t="shared" si="7"/>
        <v>273533016.17000002</v>
      </c>
      <c r="I28" s="25">
        <f t="shared" si="7"/>
        <v>273254418.31999999</v>
      </c>
      <c r="J28" s="25">
        <f t="shared" si="7"/>
        <v>273633872.61000001</v>
      </c>
      <c r="K28" s="25">
        <f t="shared" si="7"/>
        <v>276209731.35000002</v>
      </c>
      <c r="L28" s="25">
        <f t="shared" si="7"/>
        <v>274106090.65999997</v>
      </c>
      <c r="M28" s="25">
        <f t="shared" si="7"/>
        <v>275318062.75999999</v>
      </c>
      <c r="N28" s="25">
        <f t="shared" si="7"/>
        <v>258484869.12</v>
      </c>
      <c r="O28" s="25">
        <f t="shared" si="7"/>
        <v>274203016.24000001</v>
      </c>
      <c r="P28" s="26">
        <f>P24+P27</f>
        <v>3530075189.0899997</v>
      </c>
    </row>
  </sheetData>
  <mergeCells count="11">
    <mergeCell ref="C20:O20"/>
    <mergeCell ref="A6:P6"/>
    <mergeCell ref="A12:B12"/>
    <mergeCell ref="A13:B13"/>
    <mergeCell ref="A14:B14"/>
    <mergeCell ref="A15:B15"/>
    <mergeCell ref="B10:O10"/>
    <mergeCell ref="C11:O11"/>
    <mergeCell ref="A11:B11"/>
    <mergeCell ref="A9:P9"/>
    <mergeCell ref="A7:P7"/>
  </mergeCells>
  <pageMargins left="0.7" right="0.7" top="0.75" bottom="0.75" header="0.3" footer="0.3"/>
  <pageSetup paperSize="12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0"/>
  <sheetViews>
    <sheetView tabSelected="1" zoomScale="85" zoomScaleNormal="85" workbookViewId="0">
      <selection activeCell="H29" sqref="H29"/>
    </sheetView>
  </sheetViews>
  <sheetFormatPr baseColWidth="10" defaultRowHeight="15" x14ac:dyDescent="0.25"/>
  <cols>
    <col min="1" max="1" width="20.7109375" bestFit="1" customWidth="1"/>
    <col min="2" max="3" width="16.28515625" customWidth="1"/>
    <col min="4" max="9" width="15.7109375" customWidth="1"/>
    <col min="10" max="14" width="15.7109375" bestFit="1" customWidth="1"/>
    <col min="15" max="15" width="17.28515625" bestFit="1" customWidth="1"/>
  </cols>
  <sheetData>
    <row r="6" spans="1:15" x14ac:dyDescent="0.25">
      <c r="A6" s="53" t="s">
        <v>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x14ac:dyDescent="0.25">
      <c r="A7" s="53" t="s">
        <v>52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53" t="s">
        <v>19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1:15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15" x14ac:dyDescent="0.25">
      <c r="A12" s="3" t="s">
        <v>16</v>
      </c>
      <c r="B12" s="50">
        <v>2024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  <c r="O12" s="12"/>
    </row>
    <row r="13" spans="1:15" ht="15.75" thickBot="1" x14ac:dyDescent="0.3">
      <c r="A13" s="4" t="s">
        <v>17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  <c r="O13" s="12" t="s">
        <v>18</v>
      </c>
    </row>
    <row r="14" spans="1:15" ht="15.75" thickBot="1" x14ac:dyDescent="0.3">
      <c r="A14" s="18" t="s">
        <v>36</v>
      </c>
      <c r="B14" s="68">
        <v>29287143.18</v>
      </c>
      <c r="C14" s="68">
        <v>30218319.469999999</v>
      </c>
      <c r="D14" s="68">
        <v>30118629.77</v>
      </c>
      <c r="E14" s="68">
        <v>30771414.829999998</v>
      </c>
      <c r="F14" s="68">
        <v>30566255.559999999</v>
      </c>
      <c r="G14" s="68">
        <v>30738800.989999998</v>
      </c>
      <c r="H14" s="68">
        <v>32217977.579999998</v>
      </c>
      <c r="I14" s="68">
        <v>31892015.620000001</v>
      </c>
      <c r="J14" s="68">
        <v>33325785.760000002</v>
      </c>
      <c r="K14" s="68">
        <v>30462776.140000001</v>
      </c>
      <c r="L14" s="68">
        <v>30994891.32</v>
      </c>
      <c r="M14" s="68">
        <v>29631677.140000001</v>
      </c>
      <c r="N14" s="68">
        <v>31159976.100000001</v>
      </c>
      <c r="O14" s="31">
        <f t="shared" ref="O14:O19" si="0">SUM(B14:N14)</f>
        <v>401385663.45999998</v>
      </c>
    </row>
    <row r="15" spans="1:15" ht="15.75" thickBot="1" x14ac:dyDescent="0.3">
      <c r="A15" s="18" t="s">
        <v>37</v>
      </c>
      <c r="B15" s="68">
        <v>3424991.36</v>
      </c>
      <c r="C15" s="68">
        <v>2929151.29</v>
      </c>
      <c r="D15" s="68">
        <v>3390126.64</v>
      </c>
      <c r="E15" s="68">
        <v>3209985.84</v>
      </c>
      <c r="F15" s="68">
        <v>3737092.88</v>
      </c>
      <c r="G15" s="68">
        <v>4186445.72</v>
      </c>
      <c r="H15" s="68">
        <v>3641616.56</v>
      </c>
      <c r="I15" s="68">
        <v>3465572.69</v>
      </c>
      <c r="J15" s="68">
        <v>2672200.29</v>
      </c>
      <c r="K15" s="68">
        <v>5362915.2300000004</v>
      </c>
      <c r="L15" s="68">
        <v>4848608.2300000004</v>
      </c>
      <c r="M15" s="68">
        <v>4405764.58</v>
      </c>
      <c r="N15" s="68">
        <v>5240877.07</v>
      </c>
      <c r="O15" s="31">
        <f t="shared" si="0"/>
        <v>50515348.380000003</v>
      </c>
    </row>
    <row r="16" spans="1:15" ht="15.75" thickBot="1" x14ac:dyDescent="0.3">
      <c r="A16" s="18" t="s">
        <v>33</v>
      </c>
      <c r="B16" s="68">
        <v>23270.85</v>
      </c>
      <c r="C16" s="68">
        <v>22581.43</v>
      </c>
      <c r="D16" s="68">
        <v>21471.95</v>
      </c>
      <c r="E16" s="68">
        <v>20592.18</v>
      </c>
      <c r="F16" s="68">
        <v>20124.79</v>
      </c>
      <c r="G16" s="68">
        <v>21816.52</v>
      </c>
      <c r="H16" s="68">
        <v>49806.76</v>
      </c>
      <c r="I16" s="68">
        <v>25779.55</v>
      </c>
      <c r="J16" s="68">
        <v>21712.79</v>
      </c>
      <c r="K16" s="68">
        <v>17687.66</v>
      </c>
      <c r="L16" s="68">
        <v>17582.509999999998</v>
      </c>
      <c r="M16" s="68">
        <v>18050.23</v>
      </c>
      <c r="N16" s="68">
        <v>22114.54</v>
      </c>
      <c r="O16" s="31">
        <f t="shared" si="0"/>
        <v>302591.75999999995</v>
      </c>
    </row>
    <row r="17" spans="1:15" ht="15.75" thickBot="1" x14ac:dyDescent="0.3">
      <c r="A17" s="18" t="s">
        <v>34</v>
      </c>
      <c r="B17" s="68">
        <v>1635.19</v>
      </c>
      <c r="C17" s="68">
        <v>1062.6500000000001</v>
      </c>
      <c r="D17" s="68">
        <v>1062.6500000000001</v>
      </c>
      <c r="E17" s="68">
        <v>568.41999999999996</v>
      </c>
      <c r="F17" s="68">
        <v>568.41999999999996</v>
      </c>
      <c r="G17" s="68">
        <v>824.66</v>
      </c>
      <c r="H17" s="68">
        <v>568.41999999999996</v>
      </c>
      <c r="I17" s="68">
        <v>1732.54</v>
      </c>
      <c r="J17" s="68">
        <v>2363.6999999999998</v>
      </c>
      <c r="K17" s="68">
        <v>4036.89</v>
      </c>
      <c r="L17" s="68">
        <v>4609.43</v>
      </c>
      <c r="M17" s="68">
        <v>4757.24</v>
      </c>
      <c r="N17" s="68">
        <v>2225.3200000000002</v>
      </c>
      <c r="O17" s="31">
        <f t="shared" si="0"/>
        <v>26015.53</v>
      </c>
    </row>
    <row r="18" spans="1:15" ht="15.75" thickBot="1" x14ac:dyDescent="0.3">
      <c r="A18" s="18" t="s">
        <v>1</v>
      </c>
      <c r="B18" s="68">
        <v>231137296.72999999</v>
      </c>
      <c r="C18" s="68">
        <v>237785646.43000001</v>
      </c>
      <c r="D18" s="68">
        <v>239882460.71000001</v>
      </c>
      <c r="E18" s="68">
        <v>238019694.40000001</v>
      </c>
      <c r="F18" s="68">
        <v>236740964.24000001</v>
      </c>
      <c r="G18" s="68">
        <v>238585128.28</v>
      </c>
      <c r="H18" s="68">
        <v>237344449</v>
      </c>
      <c r="I18" s="68">
        <v>238248772.21000001</v>
      </c>
      <c r="J18" s="68">
        <v>240187668.81</v>
      </c>
      <c r="K18" s="68">
        <v>238258674.74000001</v>
      </c>
      <c r="L18" s="68">
        <v>239452371.27000001</v>
      </c>
      <c r="M18" s="68">
        <v>224424619.93000001</v>
      </c>
      <c r="N18" s="68">
        <v>237777823.21000001</v>
      </c>
      <c r="O18" s="31">
        <f t="shared" si="0"/>
        <v>3077845569.96</v>
      </c>
    </row>
    <row r="19" spans="1:15" ht="15.75" thickBot="1" x14ac:dyDescent="0.3">
      <c r="A19" s="18" t="s">
        <v>38</v>
      </c>
      <c r="B19" s="68">
        <v>0</v>
      </c>
      <c r="C19" s="68">
        <v>0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31">
        <f t="shared" si="0"/>
        <v>0</v>
      </c>
    </row>
    <row r="20" spans="1:15" x14ac:dyDescent="0.25">
      <c r="A20" s="2" t="s">
        <v>18</v>
      </c>
      <c r="B20" s="27">
        <f t="shared" ref="B20:N20" si="1">SUM(B14:B19)</f>
        <v>263874337.31</v>
      </c>
      <c r="C20" s="27">
        <f t="shared" si="1"/>
        <v>270956761.26999998</v>
      </c>
      <c r="D20" s="27">
        <f t="shared" si="1"/>
        <v>273413751.72000003</v>
      </c>
      <c r="E20" s="27">
        <f t="shared" si="1"/>
        <v>272022255.67000002</v>
      </c>
      <c r="F20" s="27">
        <f t="shared" si="1"/>
        <v>271065005.88999999</v>
      </c>
      <c r="G20" s="27">
        <f t="shared" si="1"/>
        <v>273533016.17000002</v>
      </c>
      <c r="H20" s="27">
        <f t="shared" si="1"/>
        <v>273254418.31999999</v>
      </c>
      <c r="I20" s="27">
        <f t="shared" si="1"/>
        <v>273633872.61000001</v>
      </c>
      <c r="J20" s="27">
        <f t="shared" si="1"/>
        <v>276209731.35000002</v>
      </c>
      <c r="K20" s="27">
        <f t="shared" si="1"/>
        <v>274106090.66000003</v>
      </c>
      <c r="L20" s="27">
        <f t="shared" si="1"/>
        <v>275318062.75999999</v>
      </c>
      <c r="M20" s="27">
        <f t="shared" si="1"/>
        <v>258484869.12</v>
      </c>
      <c r="N20" s="27">
        <f t="shared" si="1"/>
        <v>274203016.24000001</v>
      </c>
      <c r="O20" s="28">
        <f>SUM(O14:O19)</f>
        <v>3530075189.0900002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zoomScale="90" zoomScaleNormal="90" workbookViewId="0">
      <selection activeCell="B14" sqref="B14:O16"/>
    </sheetView>
  </sheetViews>
  <sheetFormatPr baseColWidth="10" defaultRowHeight="15" x14ac:dyDescent="0.25"/>
  <cols>
    <col min="1" max="1" width="20.7109375" bestFit="1" customWidth="1"/>
    <col min="2" max="9" width="15.5703125" customWidth="1"/>
    <col min="10" max="14" width="15.5703125" bestFit="1" customWidth="1"/>
    <col min="15" max="15" width="17.140625" bestFit="1" customWidth="1"/>
  </cols>
  <sheetData>
    <row r="6" spans="1:15" x14ac:dyDescent="0.25">
      <c r="A6" s="53" t="s">
        <v>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x14ac:dyDescent="0.25">
      <c r="A7" s="53" t="s">
        <v>52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53" t="s">
        <v>32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1:15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15" x14ac:dyDescent="0.25">
      <c r="A12" s="3" t="s">
        <v>16</v>
      </c>
      <c r="B12" s="50">
        <v>2024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  <c r="O12" s="13"/>
    </row>
    <row r="13" spans="1:15" ht="15.75" thickBot="1" x14ac:dyDescent="0.3">
      <c r="A13" s="4" t="s">
        <v>17</v>
      </c>
      <c r="B13" s="19" t="s">
        <v>3</v>
      </c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8</v>
      </c>
      <c r="H13" s="19" t="s">
        <v>9</v>
      </c>
      <c r="I13" s="19" t="s">
        <v>11</v>
      </c>
      <c r="J13" s="19" t="s">
        <v>12</v>
      </c>
      <c r="K13" s="19" t="s">
        <v>13</v>
      </c>
      <c r="L13" s="19" t="s">
        <v>14</v>
      </c>
      <c r="M13" s="19" t="s">
        <v>15</v>
      </c>
      <c r="N13" s="20" t="s">
        <v>10</v>
      </c>
      <c r="O13" s="13" t="s">
        <v>18</v>
      </c>
    </row>
    <row r="14" spans="1:15" ht="15.75" thickBot="1" x14ac:dyDescent="0.3">
      <c r="A14" s="17" t="s">
        <v>40</v>
      </c>
      <c r="B14" s="68">
        <v>8636335.8399999999</v>
      </c>
      <c r="C14" s="68">
        <v>11808870.59</v>
      </c>
      <c r="D14" s="68">
        <v>8707233.1600000001</v>
      </c>
      <c r="E14" s="68">
        <v>10223956.48</v>
      </c>
      <c r="F14" s="68">
        <v>9845531.8300000001</v>
      </c>
      <c r="G14" s="68">
        <v>11006672.23</v>
      </c>
      <c r="H14" s="68">
        <v>10070601.9</v>
      </c>
      <c r="I14" s="68">
        <v>10361125.119999999</v>
      </c>
      <c r="J14" s="68">
        <v>12090940.85</v>
      </c>
      <c r="K14" s="68">
        <v>10367714.380000001</v>
      </c>
      <c r="L14" s="68">
        <v>10992513.720000001</v>
      </c>
      <c r="M14" s="68">
        <v>0</v>
      </c>
      <c r="N14" s="68">
        <v>9609376.5399999991</v>
      </c>
      <c r="O14" s="31">
        <f>SUM(B14:N14)</f>
        <v>123720872.63999999</v>
      </c>
    </row>
    <row r="15" spans="1:15" ht="15.75" thickBot="1" x14ac:dyDescent="0.3">
      <c r="A15" s="17" t="s">
        <v>39</v>
      </c>
      <c r="B15" s="68">
        <v>255238001.47</v>
      </c>
      <c r="C15" s="68">
        <v>259147890.68000001</v>
      </c>
      <c r="D15" s="68">
        <v>264706518.56</v>
      </c>
      <c r="E15" s="68">
        <v>261798299.19</v>
      </c>
      <c r="F15" s="68">
        <v>261219474.06</v>
      </c>
      <c r="G15" s="68">
        <v>262526343.94</v>
      </c>
      <c r="H15" s="68">
        <v>263183816.41999999</v>
      </c>
      <c r="I15" s="68">
        <v>263272747.49000001</v>
      </c>
      <c r="J15" s="68">
        <v>264118790.5</v>
      </c>
      <c r="K15" s="68">
        <v>263738376.28</v>
      </c>
      <c r="L15" s="68">
        <v>264325549.03999999</v>
      </c>
      <c r="M15" s="68">
        <v>258484869.12</v>
      </c>
      <c r="N15" s="68">
        <v>264593639.69999999</v>
      </c>
      <c r="O15" s="31">
        <f>SUM(B15:N15)</f>
        <v>3406354316.4500003</v>
      </c>
    </row>
    <row r="16" spans="1:15" x14ac:dyDescent="0.25">
      <c r="A16" s="2" t="s">
        <v>18</v>
      </c>
      <c r="B16" s="27">
        <f t="shared" ref="B16:N16" si="0">SUM(B14:B15)</f>
        <v>263874337.31</v>
      </c>
      <c r="C16" s="27">
        <f t="shared" si="0"/>
        <v>270956761.26999998</v>
      </c>
      <c r="D16" s="27">
        <f t="shared" si="0"/>
        <v>273413751.72000003</v>
      </c>
      <c r="E16" s="27">
        <f t="shared" si="0"/>
        <v>272022255.67000002</v>
      </c>
      <c r="F16" s="27">
        <f t="shared" si="0"/>
        <v>271065005.88999999</v>
      </c>
      <c r="G16" s="27">
        <f t="shared" si="0"/>
        <v>273533016.17000002</v>
      </c>
      <c r="H16" s="27">
        <f t="shared" si="0"/>
        <v>273254418.31999999</v>
      </c>
      <c r="I16" s="27">
        <f t="shared" si="0"/>
        <v>273633872.61000001</v>
      </c>
      <c r="J16" s="27">
        <f t="shared" si="0"/>
        <v>276209731.35000002</v>
      </c>
      <c r="K16" s="27">
        <f t="shared" si="0"/>
        <v>274106090.66000003</v>
      </c>
      <c r="L16" s="27">
        <f t="shared" si="0"/>
        <v>275318062.75999999</v>
      </c>
      <c r="M16" s="27">
        <f t="shared" si="0"/>
        <v>258484869.12</v>
      </c>
      <c r="N16" s="27">
        <f t="shared" si="0"/>
        <v>274203016.24000001</v>
      </c>
      <c r="O16" s="28">
        <f>SUM(O14:O15)</f>
        <v>3530075189.0900002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6"/>
  <sheetViews>
    <sheetView workbookViewId="0">
      <selection activeCell="J25" sqref="J25"/>
    </sheetView>
  </sheetViews>
  <sheetFormatPr baseColWidth="10" defaultRowHeight="15" x14ac:dyDescent="0.25"/>
  <cols>
    <col min="1" max="1" width="20.7109375" bestFit="1" customWidth="1"/>
    <col min="2" max="12" width="5.140625" bestFit="1" customWidth="1"/>
    <col min="13" max="13" width="6.42578125" bestFit="1" customWidth="1"/>
    <col min="14" max="14" width="5.140625" bestFit="1" customWidth="1"/>
  </cols>
  <sheetData>
    <row r="6" spans="1:14" x14ac:dyDescent="0.25">
      <c r="A6" s="53" t="s">
        <v>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</row>
    <row r="7" spans="1:14" x14ac:dyDescent="0.25">
      <c r="A7" s="53" t="s">
        <v>52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53" t="s">
        <v>26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14" x14ac:dyDescent="0.25">
      <c r="A12" s="3" t="s">
        <v>16</v>
      </c>
      <c r="B12" s="50">
        <v>2024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</row>
    <row r="13" spans="1:14" x14ac:dyDescent="0.25">
      <c r="A13" s="4" t="s">
        <v>20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</row>
    <row r="14" spans="1:14" x14ac:dyDescent="0.25">
      <c r="A14" s="1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5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5">
      <c r="A16" s="2" t="s">
        <v>18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</row>
  </sheetData>
  <mergeCells count="5">
    <mergeCell ref="A11:N11"/>
    <mergeCell ref="B12:N12"/>
    <mergeCell ref="A6:N6"/>
    <mergeCell ref="A7:N7"/>
    <mergeCell ref="A10:N10"/>
  </mergeCells>
  <pageMargins left="0.7" right="0.7" top="0.75" bottom="0.75" header="0.3" footer="0.3"/>
  <pageSetup paperSize="12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25"/>
  <sheetViews>
    <sheetView topLeftCell="D1" zoomScale="90" zoomScaleNormal="90" workbookViewId="0">
      <selection activeCell="B13" sqref="B13:N22"/>
    </sheetView>
  </sheetViews>
  <sheetFormatPr baseColWidth="10" defaultRowHeight="15" x14ac:dyDescent="0.25"/>
  <cols>
    <col min="1" max="1" width="26.5703125" bestFit="1" customWidth="1"/>
    <col min="2" max="7" width="15.5703125" customWidth="1"/>
    <col min="8" max="14" width="15.5703125" bestFit="1" customWidth="1"/>
    <col min="15" max="15" width="17.140625" bestFit="1" customWidth="1"/>
    <col min="17" max="17" width="20.28515625" style="43" bestFit="1" customWidth="1"/>
    <col min="18" max="18" width="14.85546875" bestFit="1" customWidth="1"/>
  </cols>
  <sheetData>
    <row r="6" spans="1:15" x14ac:dyDescent="0.25">
      <c r="A6" s="53" t="s">
        <v>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x14ac:dyDescent="0.25">
      <c r="A7" s="53" t="s">
        <v>52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3" t="s">
        <v>27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1:15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1:15" x14ac:dyDescent="0.25">
      <c r="A11" s="3" t="s">
        <v>16</v>
      </c>
      <c r="B11" s="50">
        <v>2024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2"/>
      <c r="O11" s="12"/>
    </row>
    <row r="12" spans="1:15" ht="15.75" thickBot="1" x14ac:dyDescent="0.3">
      <c r="A12" s="4" t="s">
        <v>21</v>
      </c>
      <c r="B12" s="15" t="s">
        <v>3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8</v>
      </c>
      <c r="H12" s="15" t="s">
        <v>9</v>
      </c>
      <c r="I12" s="15" t="s">
        <v>11</v>
      </c>
      <c r="J12" s="15" t="s">
        <v>12</v>
      </c>
      <c r="K12" s="15" t="s">
        <v>13</v>
      </c>
      <c r="L12" s="15" t="s">
        <v>14</v>
      </c>
      <c r="M12" s="15" t="s">
        <v>15</v>
      </c>
      <c r="N12" s="16" t="s">
        <v>10</v>
      </c>
      <c r="O12" s="12" t="s">
        <v>18</v>
      </c>
    </row>
    <row r="13" spans="1:15" ht="15.75" thickBot="1" x14ac:dyDescent="0.3">
      <c r="A13" s="17" t="s">
        <v>42</v>
      </c>
      <c r="B13" s="68">
        <v>1307917.72</v>
      </c>
      <c r="C13" s="68">
        <v>1331918.45</v>
      </c>
      <c r="D13" s="68">
        <v>1356011.91</v>
      </c>
      <c r="E13" s="68">
        <v>1337568.75</v>
      </c>
      <c r="F13" s="68">
        <v>1307611.6599999999</v>
      </c>
      <c r="G13" s="68">
        <v>1341223.42</v>
      </c>
      <c r="H13" s="68">
        <v>1326800.1200000001</v>
      </c>
      <c r="I13" s="68">
        <v>1345550.8</v>
      </c>
      <c r="J13" s="68">
        <v>1339304.6599999999</v>
      </c>
      <c r="K13" s="68">
        <v>1353711.95</v>
      </c>
      <c r="L13" s="68">
        <v>1373828.3</v>
      </c>
      <c r="M13" s="68">
        <v>1318907.67</v>
      </c>
      <c r="N13" s="68">
        <v>1428095.76</v>
      </c>
      <c r="O13" s="31">
        <f t="shared" ref="O13:O22" si="0">SUM(B13:N13)</f>
        <v>17468451.170000002</v>
      </c>
    </row>
    <row r="14" spans="1:15" ht="15.75" thickBot="1" x14ac:dyDescent="0.3">
      <c r="A14" s="17" t="s">
        <v>43</v>
      </c>
      <c r="B14" s="68">
        <v>52096750.140000001</v>
      </c>
      <c r="C14" s="68">
        <v>53388088.789999999</v>
      </c>
      <c r="D14" s="68">
        <v>54500929.140000001</v>
      </c>
      <c r="E14" s="68">
        <v>54158699.729999997</v>
      </c>
      <c r="F14" s="68">
        <v>53715507.509999998</v>
      </c>
      <c r="G14" s="68">
        <v>54048466.200000003</v>
      </c>
      <c r="H14" s="68">
        <v>54522977.899999999</v>
      </c>
      <c r="I14" s="68">
        <v>54264917.899999999</v>
      </c>
      <c r="J14" s="68">
        <v>54534657.18</v>
      </c>
      <c r="K14" s="68">
        <v>54305818.039999999</v>
      </c>
      <c r="L14" s="68">
        <v>54259771.009999998</v>
      </c>
      <c r="M14" s="68">
        <v>53384327.18</v>
      </c>
      <c r="N14" s="68">
        <v>54768477.539999999</v>
      </c>
      <c r="O14" s="31">
        <f t="shared" si="0"/>
        <v>701949388.25999987</v>
      </c>
    </row>
    <row r="15" spans="1:15" ht="15.75" thickBot="1" x14ac:dyDescent="0.3">
      <c r="A15" s="17" t="s">
        <v>44</v>
      </c>
      <c r="B15" s="68">
        <v>107148536.89</v>
      </c>
      <c r="C15" s="68">
        <v>109693002.56999999</v>
      </c>
      <c r="D15" s="68">
        <v>112205992.90000001</v>
      </c>
      <c r="E15" s="68">
        <v>110663397.43000001</v>
      </c>
      <c r="F15" s="68">
        <v>109796262.06</v>
      </c>
      <c r="G15" s="68">
        <v>110802760.55</v>
      </c>
      <c r="H15" s="68">
        <v>111236111.37</v>
      </c>
      <c r="I15" s="68">
        <v>111023285.28</v>
      </c>
      <c r="J15" s="68">
        <v>112565376.59999999</v>
      </c>
      <c r="K15" s="68">
        <v>111677141.53</v>
      </c>
      <c r="L15" s="68">
        <v>111768616.89</v>
      </c>
      <c r="M15" s="68">
        <v>104174852.91</v>
      </c>
      <c r="N15" s="68">
        <v>110855560.48999999</v>
      </c>
      <c r="O15" s="31">
        <f t="shared" si="0"/>
        <v>1433610897.4700003</v>
      </c>
    </row>
    <row r="16" spans="1:15" ht="15.75" thickBot="1" x14ac:dyDescent="0.3">
      <c r="A16" s="17" t="s">
        <v>45</v>
      </c>
      <c r="B16" s="68">
        <v>12521274.380000001</v>
      </c>
      <c r="C16" s="68">
        <v>12501634.880000001</v>
      </c>
      <c r="D16" s="68">
        <v>12581970.939999999</v>
      </c>
      <c r="E16" s="68">
        <v>12573141.310000001</v>
      </c>
      <c r="F16" s="68">
        <v>12640191.48</v>
      </c>
      <c r="G16" s="68">
        <v>12763944.51</v>
      </c>
      <c r="H16" s="68">
        <v>12652557.18</v>
      </c>
      <c r="I16" s="68">
        <v>12660687.189999999</v>
      </c>
      <c r="J16" s="68">
        <v>12810999.449999999</v>
      </c>
      <c r="K16" s="68">
        <v>12595448.810000001</v>
      </c>
      <c r="L16" s="68">
        <v>12742989.800000001</v>
      </c>
      <c r="M16" s="68">
        <v>12356975.119999999</v>
      </c>
      <c r="N16" s="68">
        <v>12680209.48</v>
      </c>
      <c r="O16" s="31">
        <f t="shared" si="0"/>
        <v>164082024.53</v>
      </c>
    </row>
    <row r="17" spans="1:18" ht="15.75" thickBot="1" x14ac:dyDescent="0.3">
      <c r="A17" s="17" t="s">
        <v>46</v>
      </c>
      <c r="B17" s="68">
        <v>9137107.8300000001</v>
      </c>
      <c r="C17" s="68">
        <v>9050384.8800000008</v>
      </c>
      <c r="D17" s="68">
        <v>9044343.3900000006</v>
      </c>
      <c r="E17" s="68">
        <v>9072796.1999999993</v>
      </c>
      <c r="F17" s="68">
        <v>8997634.8599999994</v>
      </c>
      <c r="G17" s="68">
        <v>9186354.0999999996</v>
      </c>
      <c r="H17" s="68">
        <v>9165234.6699999999</v>
      </c>
      <c r="I17" s="68">
        <v>9189795.5600000005</v>
      </c>
      <c r="J17" s="68">
        <v>9275007</v>
      </c>
      <c r="K17" s="68">
        <v>9115193.3100000005</v>
      </c>
      <c r="L17" s="68">
        <v>9134309.2799999993</v>
      </c>
      <c r="M17" s="68">
        <v>8934879.6899999995</v>
      </c>
      <c r="N17" s="68">
        <v>9093372.3699999992</v>
      </c>
      <c r="O17" s="31">
        <f t="shared" si="0"/>
        <v>118396413.14</v>
      </c>
    </row>
    <row r="18" spans="1:18" ht="15.75" thickBot="1" x14ac:dyDescent="0.3">
      <c r="A18" s="17" t="s">
        <v>47</v>
      </c>
      <c r="B18" s="68">
        <v>1384295.42</v>
      </c>
      <c r="C18" s="68">
        <v>1359203.46</v>
      </c>
      <c r="D18" s="68">
        <v>1401838.24</v>
      </c>
      <c r="E18" s="68">
        <v>1362328.58</v>
      </c>
      <c r="F18" s="68">
        <v>1354081.51</v>
      </c>
      <c r="G18" s="68">
        <v>1519986.28</v>
      </c>
      <c r="H18" s="68">
        <v>1400886.75</v>
      </c>
      <c r="I18" s="68">
        <v>1388348.71</v>
      </c>
      <c r="J18" s="68">
        <v>1379021.79</v>
      </c>
      <c r="K18" s="68">
        <v>1372185.61</v>
      </c>
      <c r="L18" s="68">
        <v>1408264.82</v>
      </c>
      <c r="M18" s="68">
        <v>1349779.03</v>
      </c>
      <c r="N18" s="68">
        <v>1516362.28</v>
      </c>
      <c r="O18" s="31">
        <f t="shared" si="0"/>
        <v>18196582.479999997</v>
      </c>
    </row>
    <row r="19" spans="1:18" ht="15.75" thickBot="1" x14ac:dyDescent="0.3">
      <c r="A19" s="17" t="s">
        <v>48</v>
      </c>
      <c r="B19" s="68">
        <v>55921821.539999999</v>
      </c>
      <c r="C19" s="68">
        <v>58595362.689999998</v>
      </c>
      <c r="D19" s="68">
        <v>56949186.060000002</v>
      </c>
      <c r="E19" s="68">
        <v>57657176.159999996</v>
      </c>
      <c r="F19" s="68">
        <v>58018864.950000003</v>
      </c>
      <c r="G19" s="68">
        <v>58606717.649999999</v>
      </c>
      <c r="H19" s="68">
        <v>57606081.350000001</v>
      </c>
      <c r="I19" s="68">
        <v>58382753.130000003</v>
      </c>
      <c r="J19" s="68">
        <v>58828309.259999998</v>
      </c>
      <c r="K19" s="68">
        <v>58312251.189999998</v>
      </c>
      <c r="L19" s="68">
        <v>59196111.719999999</v>
      </c>
      <c r="M19" s="68">
        <v>51973692.240000002</v>
      </c>
      <c r="N19" s="68">
        <v>58171986.460000001</v>
      </c>
      <c r="O19" s="31">
        <f t="shared" si="0"/>
        <v>748220314.4000001</v>
      </c>
    </row>
    <row r="20" spans="1:18" ht="15.75" thickBot="1" x14ac:dyDescent="0.3">
      <c r="A20" s="17" t="s">
        <v>49</v>
      </c>
      <c r="B20" s="68">
        <v>9849968.2599999998</v>
      </c>
      <c r="C20" s="68">
        <v>10011497.539999999</v>
      </c>
      <c r="D20" s="68">
        <v>10077939.390000001</v>
      </c>
      <c r="E20" s="68">
        <v>10141777.02</v>
      </c>
      <c r="F20" s="68">
        <v>10082406.359999999</v>
      </c>
      <c r="G20" s="68">
        <v>10140257.029999999</v>
      </c>
      <c r="H20" s="68">
        <v>10132644.07</v>
      </c>
      <c r="I20" s="68">
        <v>10161370.119999999</v>
      </c>
      <c r="J20" s="68">
        <v>10218591.060000001</v>
      </c>
      <c r="K20" s="68">
        <v>10184023.27</v>
      </c>
      <c r="L20" s="68">
        <v>10191779.529999999</v>
      </c>
      <c r="M20" s="68">
        <v>10076162.49</v>
      </c>
      <c r="N20" s="68">
        <v>10226913.890000001</v>
      </c>
      <c r="O20" s="31">
        <f t="shared" si="0"/>
        <v>131495330.02999999</v>
      </c>
    </row>
    <row r="21" spans="1:18" ht="15.75" thickBot="1" x14ac:dyDescent="0.3">
      <c r="A21" s="17" t="s">
        <v>50</v>
      </c>
      <c r="B21" s="68">
        <v>10889656.35</v>
      </c>
      <c r="C21" s="68">
        <v>11149523.619999999</v>
      </c>
      <c r="D21" s="68">
        <v>11152087.76</v>
      </c>
      <c r="E21" s="68">
        <v>11180528</v>
      </c>
      <c r="F21" s="68">
        <v>11221683.67</v>
      </c>
      <c r="G21" s="68">
        <v>11239650.369999999</v>
      </c>
      <c r="H21" s="68">
        <v>11200287</v>
      </c>
      <c r="I21" s="68">
        <v>11290455.24</v>
      </c>
      <c r="J21" s="68">
        <v>11318775.26</v>
      </c>
      <c r="K21" s="68">
        <v>11270532.1</v>
      </c>
      <c r="L21" s="68">
        <v>11288514.32</v>
      </c>
      <c r="M21" s="68">
        <v>11113246.710000001</v>
      </c>
      <c r="N21" s="68">
        <v>11489918.689999999</v>
      </c>
      <c r="O21" s="31">
        <f t="shared" si="0"/>
        <v>145804859.09</v>
      </c>
    </row>
    <row r="22" spans="1:18" ht="15.75" thickBot="1" x14ac:dyDescent="0.3">
      <c r="A22" s="17" t="s">
        <v>51</v>
      </c>
      <c r="B22" s="68">
        <v>3617008.78</v>
      </c>
      <c r="C22" s="68">
        <v>3876144.39</v>
      </c>
      <c r="D22" s="68">
        <v>4143451.99</v>
      </c>
      <c r="E22" s="68">
        <v>3874842.49</v>
      </c>
      <c r="F22" s="68">
        <v>3930761.83</v>
      </c>
      <c r="G22" s="68">
        <v>3883656.06</v>
      </c>
      <c r="H22" s="68">
        <v>4010837.91</v>
      </c>
      <c r="I22" s="68">
        <v>3926708.68</v>
      </c>
      <c r="J22" s="68">
        <v>3939689.09</v>
      </c>
      <c r="K22" s="68">
        <v>3919784.85</v>
      </c>
      <c r="L22" s="68">
        <v>3953877.09</v>
      </c>
      <c r="M22" s="68">
        <v>3802046.08</v>
      </c>
      <c r="N22" s="68">
        <v>3972119.28</v>
      </c>
      <c r="O22" s="31">
        <f t="shared" si="0"/>
        <v>50850928.519999996</v>
      </c>
    </row>
    <row r="23" spans="1:18" x14ac:dyDescent="0.25">
      <c r="A23" s="2" t="s">
        <v>18</v>
      </c>
      <c r="B23" s="27">
        <f t="shared" ref="B23:N23" si="1">SUM(B13:B22)</f>
        <v>263874337.30999997</v>
      </c>
      <c r="C23" s="27">
        <f t="shared" si="1"/>
        <v>270956761.26999998</v>
      </c>
      <c r="D23" s="27">
        <f t="shared" si="1"/>
        <v>273413751.71999997</v>
      </c>
      <c r="E23" s="27">
        <f t="shared" si="1"/>
        <v>272022255.67000002</v>
      </c>
      <c r="F23" s="27">
        <f t="shared" si="1"/>
        <v>271065005.88999999</v>
      </c>
      <c r="G23" s="27">
        <f t="shared" si="1"/>
        <v>273533016.17000002</v>
      </c>
      <c r="H23" s="27">
        <f t="shared" si="1"/>
        <v>273254418.31999999</v>
      </c>
      <c r="I23" s="27">
        <f t="shared" si="1"/>
        <v>273633872.61000001</v>
      </c>
      <c r="J23" s="27">
        <f t="shared" si="1"/>
        <v>276209731.34999996</v>
      </c>
      <c r="K23" s="27">
        <f t="shared" si="1"/>
        <v>274106090.66000009</v>
      </c>
      <c r="L23" s="27">
        <f t="shared" si="1"/>
        <v>275318062.75999999</v>
      </c>
      <c r="M23" s="27">
        <f t="shared" si="1"/>
        <v>258484869.12000003</v>
      </c>
      <c r="N23" s="27">
        <f t="shared" si="1"/>
        <v>274203016.23999995</v>
      </c>
      <c r="O23" s="28">
        <f>SUM(O13:O22)</f>
        <v>3530075189.0900006</v>
      </c>
    </row>
    <row r="24" spans="1:18" x14ac:dyDescent="0.25">
      <c r="R24" s="32"/>
    </row>
    <row r="25" spans="1:18" x14ac:dyDescent="0.25">
      <c r="R25" s="32"/>
    </row>
  </sheetData>
  <mergeCells count="5">
    <mergeCell ref="A10:N10"/>
    <mergeCell ref="B11:N11"/>
    <mergeCell ref="A6:O6"/>
    <mergeCell ref="A7:O7"/>
    <mergeCell ref="A9:O9"/>
  </mergeCells>
  <pageMargins left="0.7" right="0.7" top="0.75" bottom="0.75" header="0.3" footer="0.3"/>
  <pageSetup paperSize="1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BD_CC_M_UTI</vt:lpstr>
      <vt:lpstr>SR - Planilla Desagregado</vt:lpstr>
      <vt:lpstr>SR - Tit - DH</vt:lpstr>
      <vt:lpstr>SR - Clase de Renta</vt:lpstr>
      <vt:lpstr>SR - Tipo de Renta</vt:lpstr>
      <vt:lpstr>SR - Sector</vt:lpstr>
      <vt:lpstr>SR - 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2024-03-04T22:12:57Z</dcterms:modified>
</cp:coreProperties>
</file>