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ueto\Desktop\DATOS DASH\BASE DE DATOS SENASIR_v2\AGOSTO\CC\"/>
    </mc:Choice>
  </mc:AlternateContent>
  <bookViews>
    <workbookView xWindow="0" yWindow="0" windowWidth="11880" windowHeight="6900"/>
  </bookViews>
  <sheets>
    <sheet name="BD_CC_M_UTI" sheetId="10" r:id="rId1"/>
    <sheet name="SR - Planilla Desagregado" sheetId="8" r:id="rId2"/>
    <sheet name="SR - Tit - DH" sheetId="5" r:id="rId3"/>
    <sheet name="SR - Clase de Renta" sheetId="1" r:id="rId4"/>
    <sheet name="SR - Tipo de Renta" sheetId="9" r:id="rId5"/>
    <sheet name="SR - Regional" sheetId="4" r:id="rId6"/>
    <sheet name="SR - Sector" sheetId="3" state="hidden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0" l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C15" i="5" l="1"/>
  <c r="F18" i="10" l="1"/>
  <c r="G18" i="10"/>
  <c r="J18" i="10"/>
  <c r="K18" i="10"/>
  <c r="L18" i="10"/>
  <c r="M18" i="10"/>
  <c r="N18" i="10"/>
  <c r="O18" i="10"/>
  <c r="P18" i="10"/>
  <c r="Q18" i="10"/>
  <c r="F19" i="10"/>
  <c r="G19" i="10"/>
  <c r="J19" i="10"/>
  <c r="K19" i="10"/>
  <c r="L19" i="10"/>
  <c r="M19" i="10"/>
  <c r="N19" i="10"/>
  <c r="O19" i="10"/>
  <c r="P19" i="10"/>
  <c r="Q19" i="10"/>
  <c r="F20" i="10"/>
  <c r="G20" i="10"/>
  <c r="J20" i="10"/>
  <c r="K20" i="10"/>
  <c r="L20" i="10"/>
  <c r="M20" i="10"/>
  <c r="N20" i="10"/>
  <c r="O20" i="10"/>
  <c r="P20" i="10"/>
  <c r="Q20" i="10"/>
  <c r="F21" i="10"/>
  <c r="G21" i="10"/>
  <c r="J21" i="10"/>
  <c r="K21" i="10"/>
  <c r="L21" i="10"/>
  <c r="M21" i="10"/>
  <c r="N21" i="10"/>
  <c r="O21" i="10"/>
  <c r="P21" i="10"/>
  <c r="Q21" i="10"/>
  <c r="F22" i="10"/>
  <c r="G22" i="10"/>
  <c r="J22" i="10"/>
  <c r="K22" i="10"/>
  <c r="L22" i="10"/>
  <c r="M22" i="10"/>
  <c r="N22" i="10"/>
  <c r="O22" i="10"/>
  <c r="P22" i="10"/>
  <c r="Q22" i="10"/>
  <c r="F23" i="10"/>
  <c r="G23" i="10"/>
  <c r="J23" i="10"/>
  <c r="K23" i="10"/>
  <c r="L23" i="10"/>
  <c r="M23" i="10"/>
  <c r="N23" i="10"/>
  <c r="O23" i="10"/>
  <c r="P23" i="10"/>
  <c r="Q23" i="10"/>
  <c r="F24" i="10"/>
  <c r="G24" i="10"/>
  <c r="J24" i="10"/>
  <c r="K24" i="10"/>
  <c r="L24" i="10"/>
  <c r="M24" i="10"/>
  <c r="N24" i="10"/>
  <c r="O24" i="10"/>
  <c r="P24" i="10"/>
  <c r="Q24" i="10"/>
  <c r="F25" i="10"/>
  <c r="G25" i="10"/>
  <c r="J25" i="10"/>
  <c r="K25" i="10"/>
  <c r="L25" i="10"/>
  <c r="M25" i="10"/>
  <c r="N25" i="10"/>
  <c r="O25" i="10"/>
  <c r="P25" i="10"/>
  <c r="Q25" i="10"/>
  <c r="F26" i="10"/>
  <c r="G26" i="10"/>
  <c r="J26" i="10"/>
  <c r="K26" i="10"/>
  <c r="L26" i="10"/>
  <c r="M26" i="10"/>
  <c r="N26" i="10"/>
  <c r="O26" i="10"/>
  <c r="P26" i="10"/>
  <c r="Q26" i="10"/>
  <c r="E26" i="10"/>
  <c r="E24" i="10"/>
  <c r="E25" i="10"/>
  <c r="E23" i="10"/>
  <c r="E19" i="10"/>
  <c r="E20" i="10"/>
  <c r="E21" i="10"/>
  <c r="E22" i="10"/>
  <c r="E18" i="10"/>
  <c r="F16" i="10" l="1"/>
  <c r="G16" i="10"/>
  <c r="J16" i="10"/>
  <c r="K16" i="10"/>
  <c r="L16" i="10"/>
  <c r="M16" i="10"/>
  <c r="N16" i="10"/>
  <c r="O16" i="10"/>
  <c r="P16" i="10"/>
  <c r="Q16" i="10"/>
  <c r="F17" i="10"/>
  <c r="G17" i="10"/>
  <c r="J17" i="10"/>
  <c r="K17" i="10"/>
  <c r="L17" i="10"/>
  <c r="M17" i="10"/>
  <c r="N17" i="10"/>
  <c r="O17" i="10"/>
  <c r="P17" i="10"/>
  <c r="Q17" i="10"/>
  <c r="E17" i="10"/>
  <c r="E16" i="10"/>
  <c r="F10" i="10"/>
  <c r="G10" i="10"/>
  <c r="J10" i="10"/>
  <c r="K10" i="10"/>
  <c r="L10" i="10"/>
  <c r="M10" i="10"/>
  <c r="N10" i="10"/>
  <c r="O10" i="10"/>
  <c r="P10" i="10"/>
  <c r="Q10" i="10"/>
  <c r="F11" i="10"/>
  <c r="G11" i="10"/>
  <c r="J11" i="10"/>
  <c r="K11" i="10"/>
  <c r="L11" i="10"/>
  <c r="M11" i="10"/>
  <c r="N11" i="10"/>
  <c r="O11" i="10"/>
  <c r="P11" i="10"/>
  <c r="Q11" i="10"/>
  <c r="F12" i="10"/>
  <c r="G12" i="10"/>
  <c r="J12" i="10"/>
  <c r="K12" i="10"/>
  <c r="L12" i="10"/>
  <c r="M12" i="10"/>
  <c r="N12" i="10"/>
  <c r="O12" i="10"/>
  <c r="P12" i="10"/>
  <c r="Q12" i="10"/>
  <c r="F13" i="10"/>
  <c r="G13" i="10"/>
  <c r="J13" i="10"/>
  <c r="K13" i="10"/>
  <c r="L13" i="10"/>
  <c r="M13" i="10"/>
  <c r="N13" i="10"/>
  <c r="O13" i="10"/>
  <c r="P13" i="10"/>
  <c r="Q13" i="10"/>
  <c r="F14" i="10"/>
  <c r="G14" i="10"/>
  <c r="J14" i="10"/>
  <c r="K14" i="10"/>
  <c r="L14" i="10"/>
  <c r="M14" i="10"/>
  <c r="N14" i="10"/>
  <c r="O14" i="10"/>
  <c r="P14" i="10"/>
  <c r="Q14" i="10"/>
  <c r="F15" i="10"/>
  <c r="G15" i="10"/>
  <c r="J15" i="10"/>
  <c r="K15" i="10"/>
  <c r="L15" i="10"/>
  <c r="M15" i="10"/>
  <c r="N15" i="10"/>
  <c r="O15" i="10"/>
  <c r="P15" i="10"/>
  <c r="Q15" i="10"/>
  <c r="E11" i="10"/>
  <c r="E12" i="10"/>
  <c r="E13" i="10"/>
  <c r="E14" i="10"/>
  <c r="E15" i="10"/>
  <c r="E10" i="10"/>
  <c r="F6" i="10"/>
  <c r="G6" i="10"/>
  <c r="J6" i="10"/>
  <c r="K6" i="10"/>
  <c r="L6" i="10"/>
  <c r="M6" i="10"/>
  <c r="N6" i="10"/>
  <c r="O6" i="10"/>
  <c r="P6" i="10"/>
  <c r="Q6" i="10"/>
  <c r="F7" i="10"/>
  <c r="G7" i="10"/>
  <c r="J7" i="10"/>
  <c r="K7" i="10"/>
  <c r="L7" i="10"/>
  <c r="M7" i="10"/>
  <c r="N7" i="10"/>
  <c r="O7" i="10"/>
  <c r="P7" i="10"/>
  <c r="Q7" i="10"/>
  <c r="F8" i="10"/>
  <c r="G8" i="10"/>
  <c r="J8" i="10"/>
  <c r="K8" i="10"/>
  <c r="L8" i="10"/>
  <c r="M8" i="10"/>
  <c r="N8" i="10"/>
  <c r="O8" i="10"/>
  <c r="P8" i="10"/>
  <c r="Q8" i="10"/>
  <c r="F9" i="10"/>
  <c r="G9" i="10"/>
  <c r="J9" i="10"/>
  <c r="K9" i="10"/>
  <c r="L9" i="10"/>
  <c r="M9" i="10"/>
  <c r="N9" i="10"/>
  <c r="O9" i="10"/>
  <c r="P9" i="10"/>
  <c r="Q9" i="10"/>
  <c r="E9" i="10"/>
  <c r="E8" i="10"/>
  <c r="E7" i="10"/>
  <c r="E6" i="10"/>
  <c r="F4" i="10"/>
  <c r="G4" i="10"/>
  <c r="J4" i="10"/>
  <c r="K4" i="10"/>
  <c r="L4" i="10"/>
  <c r="M4" i="10"/>
  <c r="N4" i="10"/>
  <c r="O4" i="10"/>
  <c r="P4" i="10"/>
  <c r="Q4" i="10"/>
  <c r="F5" i="10"/>
  <c r="G5" i="10"/>
  <c r="J5" i="10"/>
  <c r="K5" i="10"/>
  <c r="L5" i="10"/>
  <c r="M5" i="10"/>
  <c r="N5" i="10"/>
  <c r="O5" i="10"/>
  <c r="P5" i="10"/>
  <c r="Q5" i="10"/>
  <c r="E5" i="10"/>
  <c r="E4" i="10"/>
  <c r="E3" i="10"/>
  <c r="F3" i="10"/>
  <c r="G3" i="10"/>
  <c r="J3" i="10"/>
  <c r="K3" i="10"/>
  <c r="L3" i="10"/>
  <c r="M3" i="10"/>
  <c r="N3" i="10"/>
  <c r="O3" i="10"/>
  <c r="P3" i="10"/>
  <c r="Q3" i="10"/>
  <c r="F2" i="10"/>
  <c r="G2" i="10"/>
  <c r="J2" i="10"/>
  <c r="K2" i="10"/>
  <c r="L2" i="10"/>
  <c r="M2" i="10"/>
  <c r="N2" i="10"/>
  <c r="O2" i="10"/>
  <c r="P2" i="10"/>
  <c r="Q2" i="10"/>
  <c r="E2" i="10"/>
  <c r="H20" i="1" l="1"/>
  <c r="O13" i="4" l="1"/>
  <c r="O15" i="9"/>
  <c r="O14" i="9"/>
  <c r="O14" i="1"/>
  <c r="P26" i="5"/>
  <c r="P25" i="5"/>
  <c r="P23" i="5"/>
  <c r="P22" i="5"/>
  <c r="P14" i="5"/>
  <c r="P13" i="5"/>
  <c r="P17" i="8"/>
  <c r="P16" i="8"/>
  <c r="P14" i="8"/>
  <c r="P13" i="8"/>
  <c r="P15" i="8" l="1"/>
  <c r="O16" i="9"/>
  <c r="P18" i="8"/>
  <c r="J18" i="8"/>
  <c r="J15" i="8"/>
  <c r="P19" i="8" l="1"/>
  <c r="J19" i="8"/>
  <c r="C27" i="5" l="1"/>
  <c r="C24" i="5"/>
  <c r="C28" i="5" l="1"/>
  <c r="N18" i="8" l="1"/>
  <c r="C15" i="8" l="1"/>
  <c r="N27" i="5" l="1"/>
  <c r="N24" i="5"/>
  <c r="O27" i="5"/>
  <c r="M27" i="5"/>
  <c r="O24" i="5"/>
  <c r="M24" i="5"/>
  <c r="O28" i="5" l="1"/>
  <c r="M28" i="5"/>
  <c r="N28" i="5"/>
  <c r="O19" i="1"/>
  <c r="O18" i="1"/>
  <c r="O17" i="1"/>
  <c r="O16" i="1"/>
  <c r="O15" i="1"/>
  <c r="O22" i="4"/>
  <c r="O21" i="4"/>
  <c r="O20" i="4"/>
  <c r="O19" i="4"/>
  <c r="O18" i="4"/>
  <c r="O17" i="4"/>
  <c r="O16" i="4"/>
  <c r="O15" i="4"/>
  <c r="O14" i="4"/>
  <c r="O20" i="1" l="1"/>
  <c r="O23" i="4"/>
  <c r="D27" i="5"/>
  <c r="E27" i="5"/>
  <c r="F27" i="5"/>
  <c r="G27" i="5"/>
  <c r="H27" i="5"/>
  <c r="I27" i="5"/>
  <c r="J27" i="5"/>
  <c r="K27" i="5"/>
  <c r="L27" i="5"/>
  <c r="D24" i="5"/>
  <c r="E24" i="5"/>
  <c r="F24" i="5"/>
  <c r="G24" i="5"/>
  <c r="H24" i="5"/>
  <c r="I24" i="5"/>
  <c r="J24" i="5"/>
  <c r="K24" i="5"/>
  <c r="L24" i="5"/>
  <c r="C18" i="8"/>
  <c r="C19" i="8" s="1"/>
  <c r="D18" i="8"/>
  <c r="E18" i="8"/>
  <c r="F18" i="8"/>
  <c r="G18" i="8"/>
  <c r="H18" i="8"/>
  <c r="I18" i="8"/>
  <c r="K18" i="8"/>
  <c r="L18" i="8"/>
  <c r="M18" i="8"/>
  <c r="O18" i="8"/>
  <c r="D15" i="8"/>
  <c r="E15" i="8"/>
  <c r="F15" i="8"/>
  <c r="G15" i="8"/>
  <c r="H15" i="8"/>
  <c r="I15" i="8"/>
  <c r="K15" i="8"/>
  <c r="L15" i="8"/>
  <c r="M15" i="8"/>
  <c r="N15" i="8"/>
  <c r="O15" i="8"/>
  <c r="F28" i="5" l="1"/>
  <c r="P27" i="5"/>
  <c r="P24" i="5"/>
  <c r="I28" i="5"/>
  <c r="E28" i="5"/>
  <c r="D28" i="5"/>
  <c r="O19" i="8"/>
  <c r="L19" i="8"/>
  <c r="D19" i="8"/>
  <c r="I19" i="8"/>
  <c r="L28" i="5"/>
  <c r="J28" i="5"/>
  <c r="K28" i="5"/>
  <c r="H28" i="5"/>
  <c r="H19" i="8"/>
  <c r="G28" i="5"/>
  <c r="G19" i="8"/>
  <c r="F19" i="8"/>
  <c r="E19" i="8"/>
  <c r="K19" i="8"/>
  <c r="N19" i="8"/>
  <c r="M19" i="8"/>
  <c r="P28" i="5" l="1"/>
  <c r="P15" i="5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O15" i="5" l="1"/>
  <c r="N15" i="5"/>
  <c r="M15" i="5"/>
  <c r="L15" i="5"/>
  <c r="K15" i="5"/>
  <c r="J15" i="5"/>
  <c r="I15" i="5"/>
  <c r="H15" i="5"/>
  <c r="G15" i="5"/>
  <c r="F15" i="5"/>
  <c r="E15" i="5"/>
  <c r="D15" i="5"/>
  <c r="N20" i="1"/>
  <c r="M20" i="1"/>
  <c r="L20" i="1"/>
  <c r="K20" i="1"/>
  <c r="J20" i="1"/>
  <c r="I20" i="1"/>
  <c r="G20" i="1"/>
  <c r="F20" i="1"/>
  <c r="E20" i="1"/>
  <c r="D20" i="1"/>
  <c r="C20" i="1"/>
  <c r="B20" i="1"/>
  <c r="N16" i="9"/>
  <c r="M16" i="9"/>
  <c r="L16" i="9"/>
  <c r="K16" i="9"/>
  <c r="J16" i="9"/>
  <c r="I16" i="9"/>
  <c r="H16" i="9"/>
  <c r="G16" i="9"/>
  <c r="F16" i="9"/>
  <c r="E16" i="9"/>
  <c r="D16" i="9"/>
  <c r="C16" i="9"/>
  <c r="B16" i="9"/>
</calcChain>
</file>

<file path=xl/sharedStrings.xml><?xml version="1.0" encoding="utf-8"?>
<sst xmlns="http://schemas.openxmlformats.org/spreadsheetml/2006/main" count="268" uniqueCount="77">
  <si>
    <t>ESTADISTICA PROCESAMIENTO DE PRESTACIONES</t>
  </si>
  <si>
    <t>TITULAR</t>
  </si>
  <si>
    <t>DERECHOHABIENTE</t>
  </si>
  <si>
    <t>ENE</t>
  </si>
  <si>
    <t>FEB</t>
  </si>
  <si>
    <t>MAR</t>
  </si>
  <si>
    <t>ABR</t>
  </si>
  <si>
    <t>MAY</t>
  </si>
  <si>
    <t>JUN</t>
  </si>
  <si>
    <t>JUL</t>
  </si>
  <si>
    <t>DIC</t>
  </si>
  <si>
    <t>AGO</t>
  </si>
  <si>
    <t>SEP</t>
  </si>
  <si>
    <t>OCT</t>
  </si>
  <si>
    <t>NOV</t>
  </si>
  <si>
    <t>AGUI</t>
  </si>
  <si>
    <t>GESTION</t>
  </si>
  <si>
    <t>TIPO DE RENTA</t>
  </si>
  <si>
    <t>TOTAL</t>
  </si>
  <si>
    <t>MONTO PAGADO POR TIPO DE RENTA</t>
  </si>
  <si>
    <t>SECTOR</t>
  </si>
  <si>
    <t>REGIONAL</t>
  </si>
  <si>
    <t>SEXO</t>
  </si>
  <si>
    <t>MASCULINO</t>
  </si>
  <si>
    <t>FEMENINO</t>
  </si>
  <si>
    <t>MONTO PAGADO POR TIPO DE BENEFICIARIO</t>
  </si>
  <si>
    <t>MONTO PAGADO POR SECTOR</t>
  </si>
  <si>
    <t>MONTO PAGADO POR REGIONAL</t>
  </si>
  <si>
    <t>REGULARES</t>
  </si>
  <si>
    <t>TITULARES</t>
  </si>
  <si>
    <t>DERECHOHABIENTES</t>
  </si>
  <si>
    <t>MES</t>
  </si>
  <si>
    <t>MONTO PAGADO POR CLASE DE RENTA</t>
  </si>
  <si>
    <t>MADRE</t>
  </si>
  <si>
    <t>PADRE</t>
  </si>
  <si>
    <t>MONTOS DESAGREGADO PROCESAMIENTO DE PLANILLA</t>
  </si>
  <si>
    <t>CONYUGUE</t>
  </si>
  <si>
    <t>HIJO</t>
  </si>
  <si>
    <t>HERMANO</t>
  </si>
  <si>
    <t>MENSUAL</t>
  </si>
  <si>
    <t>GLOBAL</t>
  </si>
  <si>
    <t>FUERZAS ARMADAS</t>
  </si>
  <si>
    <t>COBIJA</t>
  </si>
  <si>
    <t>COCHABAMBA</t>
  </si>
  <si>
    <t>NUESTRA SEÑORA DE LA PAZ</t>
  </si>
  <si>
    <t>ORURO</t>
  </si>
  <si>
    <t>POTOSÍ</t>
  </si>
  <si>
    <t>RIBERALTA</t>
  </si>
  <si>
    <t>SANTA CRUZ DE LA SIERRA</t>
  </si>
  <si>
    <t>SUCRE</t>
  </si>
  <si>
    <t>TARIJA</t>
  </si>
  <si>
    <t>TRINIDAD</t>
  </si>
  <si>
    <t>COMPENSACION DE COTIZACIONES</t>
  </si>
  <si>
    <t>SUB TOTAL</t>
  </si>
  <si>
    <t>PLANILLA</t>
  </si>
  <si>
    <t xml:space="preserve"> </t>
  </si>
  <si>
    <t>gestion</t>
  </si>
  <si>
    <t>clase</t>
  </si>
  <si>
    <t>tipo</t>
  </si>
  <si>
    <t>tipo_CC</t>
  </si>
  <si>
    <t>Titular</t>
  </si>
  <si>
    <t>Derechohabiente</t>
  </si>
  <si>
    <t>Regulares</t>
  </si>
  <si>
    <t>FFAA</t>
  </si>
  <si>
    <t>Planilla</t>
  </si>
  <si>
    <t>Femenino</t>
  </si>
  <si>
    <t>Masculino</t>
  </si>
  <si>
    <t>Clase de Renta</t>
  </si>
  <si>
    <t>Global</t>
  </si>
  <si>
    <t>Mensual</t>
  </si>
  <si>
    <t>Tipo de Renta</t>
  </si>
  <si>
    <t>PANDO</t>
  </si>
  <si>
    <t>LA PAZ</t>
  </si>
  <si>
    <t xml:space="preserve">SANTA CRUZ </t>
  </si>
  <si>
    <t>CHUQUISACA</t>
  </si>
  <si>
    <t>BENI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</si>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</sst>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Bs-2C0A]\ #,##0.00"/>
    <numFmt numFmtId="165" formatCode="&quot;$b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99FF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Font="1"/>
    <xf numFmtId="0" fontId="1" fillId="2" borderId="7" xfId="0" applyFont="1" applyFill="1" applyBorder="1"/>
    <xf numFmtId="0" fontId="1" fillId="2" borderId="2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right" vertical="center"/>
    </xf>
    <xf numFmtId="0" fontId="1" fillId="2" borderId="10" xfId="0" applyFont="1" applyFill="1" applyBorder="1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1" fillId="2" borderId="12" xfId="0" applyFont="1" applyFill="1" applyBorder="1" applyAlignment="1">
      <alignment horizontal="center" vertical="center"/>
    </xf>
    <xf numFmtId="4" fontId="1" fillId="2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/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7" xfId="0" applyFont="1" applyFill="1" applyBorder="1" applyAlignment="1">
      <alignment horizontal="left" vertical="center"/>
    </xf>
    <xf numFmtId="4" fontId="1" fillId="2" borderId="14" xfId="0" applyNumberFormat="1" applyFont="1" applyFill="1" applyBorder="1" applyAlignment="1">
      <alignment horizontal="center" vertical="center"/>
    </xf>
    <xf numFmtId="4" fontId="1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/>
    <xf numFmtId="0" fontId="2" fillId="2" borderId="18" xfId="0" applyFont="1" applyFill="1" applyBorder="1"/>
    <xf numFmtId="0" fontId="0" fillId="0" borderId="0" xfId="0" applyFont="1" applyBorder="1"/>
    <xf numFmtId="164" fontId="0" fillId="0" borderId="0" xfId="0" applyNumberFormat="1" applyBorder="1"/>
    <xf numFmtId="164" fontId="0" fillId="4" borderId="0" xfId="0" applyNumberFormat="1" applyFill="1" applyBorder="1"/>
    <xf numFmtId="164" fontId="2" fillId="2" borderId="16" xfId="0" applyNumberFormat="1" applyFont="1" applyFill="1" applyBorder="1"/>
    <xf numFmtId="164" fontId="2" fillId="2" borderId="8" xfId="0" applyNumberFormat="1" applyFont="1" applyFill="1" applyBorder="1"/>
    <xf numFmtId="164" fontId="4" fillId="0" borderId="0" xfId="0" applyNumberFormat="1" applyFont="1" applyBorder="1"/>
    <xf numFmtId="164" fontId="5" fillId="2" borderId="16" xfId="0" applyNumberFormat="1" applyFont="1" applyFill="1" applyBorder="1"/>
    <xf numFmtId="164" fontId="5" fillId="2" borderId="8" xfId="0" applyNumberFormat="1" applyFont="1" applyFill="1" applyBorder="1"/>
    <xf numFmtId="0" fontId="1" fillId="2" borderId="6" xfId="0" applyFont="1" applyFill="1" applyBorder="1" applyAlignment="1">
      <alignment horizontal="center" vertical="center"/>
    </xf>
    <xf numFmtId="164" fontId="3" fillId="4" borderId="0" xfId="0" applyNumberFormat="1" applyFont="1" applyFill="1"/>
    <xf numFmtId="164" fontId="6" fillId="4" borderId="0" xfId="0" applyNumberFormat="1" applyFont="1" applyFill="1"/>
    <xf numFmtId="2" fontId="0" fillId="0" borderId="0" xfId="0" applyNumberFormat="1"/>
    <xf numFmtId="165" fontId="0" fillId="0" borderId="0" xfId="0" applyNumberFormat="1"/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164" fontId="3" fillId="6" borderId="0" xfId="0" applyNumberFormat="1" applyFont="1" applyFill="1" applyBorder="1"/>
    <xf numFmtId="164" fontId="3" fillId="6" borderId="0" xfId="0" applyNumberFormat="1" applyFont="1" applyFill="1"/>
    <xf numFmtId="4" fontId="0" fillId="0" borderId="0" xfId="0" applyNumberFormat="1"/>
    <xf numFmtId="0" fontId="0" fillId="7" borderId="0" xfId="0" applyFill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4" fontId="0" fillId="0" borderId="24" xfId="0" applyNumberFormat="1" applyBorder="1" applyAlignment="1">
      <alignment horizontal="right" wrapText="1"/>
    </xf>
    <xf numFmtId="43" fontId="2" fillId="2" borderId="16" xfId="1" applyFont="1" applyFill="1" applyBorder="1"/>
    <xf numFmtId="43" fontId="4" fillId="0" borderId="0" xfId="1" applyFont="1" applyBorder="1"/>
    <xf numFmtId="43" fontId="4" fillId="0" borderId="0" xfId="1" applyFont="1" applyBorder="1" applyAlignment="1"/>
    <xf numFmtId="164" fontId="5" fillId="2" borderId="16" xfId="0" applyNumberFormat="1" applyFont="1" applyFill="1" applyBorder="1" applyAlignment="1"/>
    <xf numFmtId="2" fontId="4" fillId="0" borderId="0" xfId="1" applyNumberFormat="1" applyFont="1" applyBorder="1"/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</xdr:col>
      <xdr:colOff>1371600</xdr:colOff>
      <xdr:row>3</xdr:row>
      <xdr:rowOff>180140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725"/>
          <a:ext cx="2752725" cy="665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23816</xdr:rowOff>
    </xdr:from>
    <xdr:to>
      <xdr:col>2</xdr:col>
      <xdr:colOff>949053</xdr:colOff>
      <xdr:row>4</xdr:row>
      <xdr:rowOff>178594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6"/>
          <a:ext cx="3651772" cy="9167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284630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334434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981075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0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topLeftCell="A7" workbookViewId="0">
      <selection activeCell="L29" sqref="L29"/>
    </sheetView>
  </sheetViews>
  <sheetFormatPr baseColWidth="10" defaultRowHeight="15" x14ac:dyDescent="0.25"/>
  <cols>
    <col min="4" max="4" width="16.42578125" customWidth="1"/>
    <col min="5" max="5" width="16.42578125" style="48" customWidth="1"/>
    <col min="6" max="6" width="16.85546875" style="48" customWidth="1"/>
    <col min="7" max="7" width="16.5703125" style="48" customWidth="1"/>
    <col min="8" max="8" width="22.5703125" style="48" customWidth="1"/>
    <col min="9" max="9" width="15.140625" style="48" customWidth="1"/>
    <col min="10" max="10" width="23.28515625" style="48" customWidth="1"/>
    <col min="11" max="11" width="13.140625" style="48" customWidth="1"/>
    <col min="12" max="12" width="15.85546875" style="48" customWidth="1"/>
    <col min="13" max="13" width="13.42578125" style="48" customWidth="1"/>
    <col min="14" max="15" width="13.5703125" style="48" customWidth="1"/>
    <col min="16" max="16" width="13.140625" style="48" customWidth="1"/>
    <col min="17" max="17" width="13.85546875" style="48" customWidth="1"/>
  </cols>
  <sheetData>
    <row r="1" spans="1:17" x14ac:dyDescent="0.25">
      <c r="A1" t="s">
        <v>56</v>
      </c>
      <c r="B1" t="s">
        <v>57</v>
      </c>
      <c r="C1" t="s">
        <v>58</v>
      </c>
      <c r="D1" t="s">
        <v>59</v>
      </c>
      <c r="E1" s="48" t="s">
        <v>3</v>
      </c>
      <c r="F1" s="48" t="s">
        <v>4</v>
      </c>
      <c r="G1" s="48" t="s">
        <v>5</v>
      </c>
      <c r="H1" s="48" t="s">
        <v>6</v>
      </c>
      <c r="I1" s="48" t="s">
        <v>7</v>
      </c>
      <c r="J1" s="48" t="s">
        <v>8</v>
      </c>
      <c r="K1" s="48" t="s">
        <v>9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10</v>
      </c>
    </row>
    <row r="2" spans="1:17" x14ac:dyDescent="0.25">
      <c r="A2">
        <v>2024</v>
      </c>
      <c r="B2" t="s">
        <v>64</v>
      </c>
      <c r="C2" t="s">
        <v>62</v>
      </c>
      <c r="D2" t="s">
        <v>61</v>
      </c>
      <c r="E2" s="49">
        <f>+'SR - Planilla Desagregado'!C13</f>
        <v>34345247.469999999</v>
      </c>
      <c r="F2" s="49">
        <f>+'SR - Planilla Desagregado'!D13</f>
        <v>34537556.409999996</v>
      </c>
      <c r="G2" s="49">
        <f>+'SR - Planilla Desagregado'!E13</f>
        <v>36311652.740000002</v>
      </c>
      <c r="H2" s="49">
        <f>+'SR - Planilla Desagregado'!F13</f>
        <v>35447286.670000002</v>
      </c>
      <c r="I2" s="49">
        <f>+'SR - Planilla Desagregado'!G13</f>
        <v>35576891.359999999</v>
      </c>
      <c r="J2" s="49">
        <f>+'SR - Planilla Desagregado'!H13</f>
        <v>36091575.57</v>
      </c>
      <c r="K2" s="49">
        <f>+'SR - Planilla Desagregado'!I13</f>
        <v>35586946.640000001</v>
      </c>
      <c r="L2" s="49">
        <f>+'SR - Planilla Desagregado'!J13</f>
        <v>35837399.780000001</v>
      </c>
      <c r="M2" s="49">
        <f>+'SR - Planilla Desagregado'!K13</f>
        <v>0</v>
      </c>
      <c r="N2" s="49">
        <f>+'SR - Planilla Desagregado'!L13</f>
        <v>0</v>
      </c>
      <c r="O2" s="49">
        <f>+'SR - Planilla Desagregado'!M13</f>
        <v>0</v>
      </c>
      <c r="P2" s="49">
        <f>+'SR - Planilla Desagregado'!N13</f>
        <v>0</v>
      </c>
      <c r="Q2" s="49">
        <f>+'SR - Planilla Desagregado'!O13</f>
        <v>0</v>
      </c>
    </row>
    <row r="3" spans="1:17" x14ac:dyDescent="0.25">
      <c r="A3">
        <v>2024</v>
      </c>
      <c r="B3" t="s">
        <v>64</v>
      </c>
      <c r="C3" t="s">
        <v>62</v>
      </c>
      <c r="D3" t="s">
        <v>60</v>
      </c>
      <c r="E3" s="49">
        <f>+'SR - Planilla Desagregado'!C14</f>
        <v>198464572.27000001</v>
      </c>
      <c r="F3" s="49">
        <f>+'SR - Planilla Desagregado'!D14</f>
        <v>192157826.72</v>
      </c>
      <c r="G3" s="49">
        <f>+'SR - Planilla Desagregado'!E14</f>
        <v>200815394.55000001</v>
      </c>
      <c r="H3" s="49">
        <f>+'SR - Planilla Desagregado'!F14</f>
        <v>192327293.15000001</v>
      </c>
      <c r="I3" s="49">
        <f>+'SR - Planilla Desagregado'!G14</f>
        <v>191895784.80000001</v>
      </c>
      <c r="J3" s="49">
        <f>+'SR - Planilla Desagregado'!H14</f>
        <v>194933036.71000001</v>
      </c>
      <c r="K3" s="49">
        <f>+'SR - Planilla Desagregado'!I14</f>
        <v>194311606.18000001</v>
      </c>
      <c r="L3" s="49">
        <f>+'SR - Planilla Desagregado'!J14</f>
        <v>195054542.31999999</v>
      </c>
      <c r="M3" s="49">
        <f>+'SR - Planilla Desagregado'!K14</f>
        <v>0</v>
      </c>
      <c r="N3" s="49">
        <f>+'SR - Planilla Desagregado'!L14</f>
        <v>0</v>
      </c>
      <c r="O3" s="49">
        <f>+'SR - Planilla Desagregado'!M14</f>
        <v>0</v>
      </c>
      <c r="P3" s="49">
        <f>+'SR - Planilla Desagregado'!N14</f>
        <v>0</v>
      </c>
      <c r="Q3" s="49">
        <f>+'SR - Planilla Desagregado'!O14</f>
        <v>0</v>
      </c>
    </row>
    <row r="4" spans="1:17" x14ac:dyDescent="0.25">
      <c r="A4">
        <v>2024</v>
      </c>
      <c r="B4" t="s">
        <v>64</v>
      </c>
      <c r="C4" t="s">
        <v>63</v>
      </c>
      <c r="D4" t="s">
        <v>61</v>
      </c>
      <c r="E4" s="49">
        <f>+'SR - Planilla Desagregado'!C16</f>
        <v>4393837.5599999996</v>
      </c>
      <c r="F4" s="49">
        <f>+'SR - Planilla Desagregado'!D16</f>
        <v>4388855.7300000004</v>
      </c>
      <c r="G4" s="49">
        <f>+'SR - Planilla Desagregado'!E16</f>
        <v>4513410.67</v>
      </c>
      <c r="H4" s="49">
        <f>+'SR - Planilla Desagregado'!F16</f>
        <v>4667863.58</v>
      </c>
      <c r="I4" s="49">
        <f>+'SR - Planilla Desagregado'!G16</f>
        <v>4646237.05</v>
      </c>
      <c r="J4" s="49">
        <f>+'SR - Planilla Desagregado'!H16</f>
        <v>4599747.2300000004</v>
      </c>
      <c r="K4" s="49">
        <f>+'SR - Planilla Desagregado'!I16</f>
        <v>4639796.53</v>
      </c>
      <c r="L4" s="49">
        <f>+'SR - Planilla Desagregado'!J16</f>
        <v>4791001.76</v>
      </c>
      <c r="M4" s="49">
        <f>+'SR - Planilla Desagregado'!K16</f>
        <v>0</v>
      </c>
      <c r="N4" s="49">
        <f>+'SR - Planilla Desagregado'!L16</f>
        <v>0</v>
      </c>
      <c r="O4" s="49">
        <f>+'SR - Planilla Desagregado'!M16</f>
        <v>0</v>
      </c>
      <c r="P4" s="49">
        <f>+'SR - Planilla Desagregado'!N16</f>
        <v>0</v>
      </c>
      <c r="Q4" s="49">
        <f>+'SR - Planilla Desagregado'!O16</f>
        <v>0</v>
      </c>
    </row>
    <row r="5" spans="1:17" x14ac:dyDescent="0.25">
      <c r="A5">
        <v>2024</v>
      </c>
      <c r="B5" t="s">
        <v>64</v>
      </c>
      <c r="C5" t="s">
        <v>63</v>
      </c>
      <c r="D5" t="s">
        <v>60</v>
      </c>
      <c r="E5" s="49">
        <f>+'SR - Planilla Desagregado'!C17</f>
        <v>57417739.189999998</v>
      </c>
      <c r="F5" s="49">
        <f>+'SR - Planilla Desagregado'!D17</f>
        <v>65103393.57</v>
      </c>
      <c r="G5" s="49">
        <f>+'SR - Planilla Desagregado'!E17</f>
        <v>61644567.07</v>
      </c>
      <c r="H5" s="49">
        <f>+'SR - Planilla Desagregado'!F17</f>
        <v>61561444.909999996</v>
      </c>
      <c r="I5" s="49">
        <f>+'SR - Planilla Desagregado'!G17</f>
        <v>61754157.93</v>
      </c>
      <c r="J5" s="49">
        <f>+'SR - Planilla Desagregado'!H17</f>
        <v>61362893.520000003</v>
      </c>
      <c r="K5" s="49">
        <f>+'SR - Planilla Desagregado'!I17</f>
        <v>61182934.219999999</v>
      </c>
      <c r="L5" s="49">
        <f>+'SR - Planilla Desagregado'!J17</f>
        <v>61913715.840000004</v>
      </c>
      <c r="M5" s="49">
        <f>+'SR - Planilla Desagregado'!K17</f>
        <v>0</v>
      </c>
      <c r="N5" s="49">
        <f>+'SR - Planilla Desagregado'!L17</f>
        <v>0</v>
      </c>
      <c r="O5" s="49">
        <f>+'SR - Planilla Desagregado'!M17</f>
        <v>0</v>
      </c>
      <c r="P5" s="49">
        <f>+'SR - Planilla Desagregado'!N17</f>
        <v>0</v>
      </c>
      <c r="Q5" s="49">
        <f>+'SR - Planilla Desagregado'!O17</f>
        <v>0</v>
      </c>
    </row>
    <row r="6" spans="1:17" x14ac:dyDescent="0.25">
      <c r="A6">
        <v>2024</v>
      </c>
      <c r="B6" t="s">
        <v>70</v>
      </c>
      <c r="C6" t="s">
        <v>60</v>
      </c>
      <c r="D6" t="s">
        <v>65</v>
      </c>
      <c r="E6" s="49">
        <f>+'SR - Tit - DH'!C22</f>
        <v>53216332.189999998</v>
      </c>
      <c r="F6" s="49">
        <f>+'SR - Tit - DH'!D22</f>
        <v>50312166.920000002</v>
      </c>
      <c r="G6" s="49">
        <f>+'SR - Tit - DH'!E22</f>
        <v>51787266.909999996</v>
      </c>
      <c r="H6" s="49">
        <f>+'SR - Tit - DH'!F22</f>
        <v>50564261.630000003</v>
      </c>
      <c r="I6" s="49">
        <f>+'SR - Tit - DH'!G22</f>
        <v>50431688.909999996</v>
      </c>
      <c r="J6" s="49">
        <f>+'SR - Tit - DH'!H22</f>
        <v>51402644.259999998</v>
      </c>
      <c r="K6" s="49">
        <f>+'SR - Tit - DH'!I22</f>
        <v>51139592.68</v>
      </c>
      <c r="L6" s="49">
        <f>+'SR - Tit - DH'!J22</f>
        <v>51745063.509999998</v>
      </c>
      <c r="M6" s="49">
        <f>+'SR - Tit - DH'!K22</f>
        <v>0</v>
      </c>
      <c r="N6" s="49">
        <f>+'SR - Tit - DH'!L22</f>
        <v>0</v>
      </c>
      <c r="O6" s="49">
        <f>+'SR - Tit - DH'!M22</f>
        <v>0</v>
      </c>
      <c r="P6" s="49">
        <f>+'SR - Tit - DH'!N22</f>
        <v>0</v>
      </c>
      <c r="Q6" s="49">
        <f>+'SR - Tit - DH'!O22</f>
        <v>0</v>
      </c>
    </row>
    <row r="7" spans="1:17" x14ac:dyDescent="0.25">
      <c r="A7">
        <v>2024</v>
      </c>
      <c r="B7" t="s">
        <v>70</v>
      </c>
      <c r="C7" t="s">
        <v>60</v>
      </c>
      <c r="D7" t="s">
        <v>66</v>
      </c>
      <c r="E7" s="49">
        <f>+'SR - Tit - DH'!C23</f>
        <v>202665979.27000001</v>
      </c>
      <c r="F7" s="49">
        <f>+'SR - Tit - DH'!D23</f>
        <v>206949053.37</v>
      </c>
      <c r="G7" s="49">
        <f>+'SR - Tit - DH'!E23</f>
        <v>210672694.71000001</v>
      </c>
      <c r="H7" s="49">
        <f>+'SR - Tit - DH'!F23</f>
        <v>203324476.43000001</v>
      </c>
      <c r="I7" s="49">
        <f>+'SR - Tit - DH'!G23</f>
        <v>203218253.81999999</v>
      </c>
      <c r="J7" s="49">
        <f>+'SR - Tit - DH'!H23</f>
        <v>204893285.97</v>
      </c>
      <c r="K7" s="49">
        <f>+'SR - Tit - DH'!I23</f>
        <v>204354947.72</v>
      </c>
      <c r="L7" s="49">
        <f>+'SR - Tit - DH'!J23</f>
        <v>205223194.65000001</v>
      </c>
      <c r="M7" s="49">
        <f>+'SR - Tit - DH'!K23</f>
        <v>0</v>
      </c>
      <c r="N7" s="49">
        <f>+'SR - Tit - DH'!L23</f>
        <v>0</v>
      </c>
      <c r="O7" s="49">
        <f>+'SR - Tit - DH'!M23</f>
        <v>0</v>
      </c>
      <c r="P7" s="49">
        <f>+'SR - Tit - DH'!N23</f>
        <v>0</v>
      </c>
      <c r="Q7" s="49">
        <f>+'SR - Tit - DH'!O23</f>
        <v>0</v>
      </c>
    </row>
    <row r="8" spans="1:17" x14ac:dyDescent="0.25">
      <c r="A8">
        <v>2024</v>
      </c>
      <c r="B8" t="s">
        <v>70</v>
      </c>
      <c r="C8" t="s">
        <v>61</v>
      </c>
      <c r="D8" t="s">
        <v>65</v>
      </c>
      <c r="E8" s="49">
        <f>+'SR - Tit - DH'!C25</f>
        <v>35271904.710000001</v>
      </c>
      <c r="F8" s="49">
        <f>+'SR - Tit - DH'!D25</f>
        <v>35847904.469999999</v>
      </c>
      <c r="G8" s="49">
        <f>+'SR - Tit - DH'!E25</f>
        <v>38147115.07</v>
      </c>
      <c r="H8" s="49">
        <f>+'SR - Tit - DH'!F25</f>
        <v>37306264.299999997</v>
      </c>
      <c r="I8" s="49">
        <f>+'SR - Tit - DH'!G25</f>
        <v>36939311.299999997</v>
      </c>
      <c r="J8" s="49">
        <f>+'SR - Tit - DH'!H25</f>
        <v>37336916.899999999</v>
      </c>
      <c r="K8" s="49">
        <f>+'SR - Tit - DH'!I25</f>
        <v>36957595.950000003</v>
      </c>
      <c r="L8" s="49">
        <f>+'SR - Tit - DH'!J25</f>
        <v>37350821.530000001</v>
      </c>
      <c r="M8" s="49">
        <f>+'SR - Tit - DH'!K25</f>
        <v>0</v>
      </c>
      <c r="N8" s="49">
        <f>+'SR - Tit - DH'!L25</f>
        <v>0</v>
      </c>
      <c r="O8" s="49">
        <f>+'SR - Tit - DH'!M25</f>
        <v>0</v>
      </c>
      <c r="P8" s="49">
        <f>+'SR - Tit - DH'!N25</f>
        <v>0</v>
      </c>
      <c r="Q8" s="49">
        <f>+'SR - Tit - DH'!O25</f>
        <v>0</v>
      </c>
    </row>
    <row r="9" spans="1:17" x14ac:dyDescent="0.25">
      <c r="A9">
        <v>2024</v>
      </c>
      <c r="B9" t="s">
        <v>70</v>
      </c>
      <c r="C9" t="s">
        <v>61</v>
      </c>
      <c r="D9" t="s">
        <v>66</v>
      </c>
      <c r="E9" s="49">
        <f>+'SR - Tit - DH'!C26</f>
        <v>3467180.32</v>
      </c>
      <c r="F9" s="49">
        <f>+'SR - Tit - DH'!D26</f>
        <v>3078507.67</v>
      </c>
      <c r="G9" s="49">
        <f>+'SR - Tit - DH'!E26</f>
        <v>2677948.34</v>
      </c>
      <c r="H9" s="49">
        <f>+'SR - Tit - DH'!F26</f>
        <v>2808885.95</v>
      </c>
      <c r="I9" s="49">
        <f>+'SR - Tit - DH'!G26</f>
        <v>3283817.11</v>
      </c>
      <c r="J9" s="49">
        <f>+'SR - Tit - DH'!H26</f>
        <v>3354405.9</v>
      </c>
      <c r="K9" s="49">
        <f>+'SR - Tit - DH'!I26</f>
        <v>3269147.22</v>
      </c>
      <c r="L9" s="49">
        <f>+'SR - Tit - DH'!J26</f>
        <v>3277580.01</v>
      </c>
      <c r="M9" s="49">
        <f>+'SR - Tit - DH'!K26</f>
        <v>0</v>
      </c>
      <c r="N9" s="49">
        <f>+'SR - Tit - DH'!L26</f>
        <v>0</v>
      </c>
      <c r="O9" s="49">
        <f>+'SR - Tit - DH'!M26</f>
        <v>0</v>
      </c>
      <c r="P9" s="49">
        <f>+'SR - Tit - DH'!N26</f>
        <v>0</v>
      </c>
      <c r="Q9" s="49">
        <f>+'SR - Tit - DH'!O26</f>
        <v>0</v>
      </c>
    </row>
    <row r="10" spans="1:17" x14ac:dyDescent="0.25">
      <c r="A10">
        <v>2024</v>
      </c>
      <c r="B10" t="s">
        <v>67</v>
      </c>
      <c r="C10" t="s">
        <v>67</v>
      </c>
      <c r="D10" t="s">
        <v>36</v>
      </c>
      <c r="E10" s="49">
        <f>+'SR - Clase de Renta'!B14</f>
        <v>34949696.909999996</v>
      </c>
      <c r="F10" s="49">
        <f>+'SR - Clase de Renta'!C14</f>
        <v>35372607.759999998</v>
      </c>
      <c r="G10" s="49">
        <f>+'SR - Clase de Renta'!D14</f>
        <v>37360296.530000001</v>
      </c>
      <c r="H10" s="49">
        <f>+'SR - Clase de Renta'!E14</f>
        <v>36621993.340000004</v>
      </c>
      <c r="I10" s="49">
        <f>+'SR - Clase de Renta'!F14</f>
        <v>37656194.75</v>
      </c>
      <c r="J10" s="49">
        <f>+'SR - Clase de Renta'!G14</f>
        <v>38023102.780000001</v>
      </c>
      <c r="K10" s="49">
        <f>+'SR - Clase de Renta'!H14</f>
        <v>37710110.549999997</v>
      </c>
      <c r="L10" s="49">
        <f>+'SR - Clase de Renta'!I14</f>
        <v>38036197.390000001</v>
      </c>
      <c r="M10" s="49">
        <f>+'SR - Clase de Renta'!J14</f>
        <v>0</v>
      </c>
      <c r="N10" s="49">
        <f>+'SR - Clase de Renta'!K14</f>
        <v>0</v>
      </c>
      <c r="O10" s="49">
        <f>+'SR - Clase de Renta'!L14</f>
        <v>0</v>
      </c>
      <c r="P10" s="49">
        <f>+'SR - Clase de Renta'!M14</f>
        <v>0</v>
      </c>
      <c r="Q10" s="49">
        <f>+'SR - Clase de Renta'!N14</f>
        <v>0</v>
      </c>
    </row>
    <row r="11" spans="1:17" x14ac:dyDescent="0.25">
      <c r="A11">
        <v>2024</v>
      </c>
      <c r="B11" t="s">
        <v>67</v>
      </c>
      <c r="C11" t="s">
        <v>67</v>
      </c>
      <c r="D11" t="s">
        <v>37</v>
      </c>
      <c r="E11" s="49">
        <f>+'SR - Clase de Renta'!B15</f>
        <v>3767195.27</v>
      </c>
      <c r="F11" s="49">
        <f>+'SR - Clase de Renta'!C15</f>
        <v>3532062.7</v>
      </c>
      <c r="G11" s="49">
        <f>+'SR - Clase de Renta'!D15</f>
        <v>3443025.2</v>
      </c>
      <c r="H11" s="49">
        <f>+'SR - Clase de Renta'!E15</f>
        <v>3467707.49</v>
      </c>
      <c r="I11" s="49">
        <f>+'SR - Clase de Renta'!F15</f>
        <v>2546848.34</v>
      </c>
      <c r="J11" s="49">
        <f>+'SR - Clase de Renta'!G15</f>
        <v>2647528.87</v>
      </c>
      <c r="K11" s="49">
        <f>+'SR - Clase de Renta'!H15</f>
        <v>2494856.63</v>
      </c>
      <c r="L11" s="49">
        <f>+'SR - Clase de Renta'!I15</f>
        <v>2572070.15</v>
      </c>
      <c r="M11" s="49">
        <f>+'SR - Clase de Renta'!J15</f>
        <v>0</v>
      </c>
      <c r="N11" s="49">
        <f>+'SR - Clase de Renta'!K15</f>
        <v>0</v>
      </c>
      <c r="O11" s="49">
        <f>+'SR - Clase de Renta'!L15</f>
        <v>0</v>
      </c>
      <c r="P11" s="49">
        <f>+'SR - Clase de Renta'!M15</f>
        <v>0</v>
      </c>
      <c r="Q11" s="49">
        <f>+'SR - Clase de Renta'!N15</f>
        <v>0</v>
      </c>
    </row>
    <row r="12" spans="1:17" x14ac:dyDescent="0.25">
      <c r="A12">
        <v>2024</v>
      </c>
      <c r="B12" t="s">
        <v>67</v>
      </c>
      <c r="C12" t="s">
        <v>67</v>
      </c>
      <c r="D12" t="s">
        <v>33</v>
      </c>
      <c r="E12" s="49">
        <f>+'SR - Clase de Renta'!B16</f>
        <v>20384.099999999999</v>
      </c>
      <c r="F12" s="49">
        <f>+'SR - Clase de Renta'!C16</f>
        <v>20516.3</v>
      </c>
      <c r="G12" s="49">
        <f>+'SR - Clase de Renta'!D16</f>
        <v>20138.669999999998</v>
      </c>
      <c r="H12" s="49">
        <f>+'SR - Clase de Renta'!E16</f>
        <v>17258.310000000001</v>
      </c>
      <c r="I12" s="49">
        <f>+'SR - Clase de Renta'!F16</f>
        <v>17202.11</v>
      </c>
      <c r="J12" s="49">
        <f>+'SR - Clase de Renta'!G16</f>
        <v>17807.939999999999</v>
      </c>
      <c r="K12" s="49">
        <f>+'SR - Clase de Renta'!H16</f>
        <v>18892.78</v>
      </c>
      <c r="L12" s="49">
        <f>+'SR - Clase de Renta'!I16</f>
        <v>17250.79</v>
      </c>
      <c r="M12" s="49">
        <f>+'SR - Clase de Renta'!J16</f>
        <v>0</v>
      </c>
      <c r="N12" s="49">
        <f>+'SR - Clase de Renta'!K16</f>
        <v>0</v>
      </c>
      <c r="O12" s="49">
        <f>+'SR - Clase de Renta'!L16</f>
        <v>0</v>
      </c>
      <c r="P12" s="49">
        <f>+'SR - Clase de Renta'!M16</f>
        <v>0</v>
      </c>
      <c r="Q12" s="49">
        <f>+'SR - Clase de Renta'!N16</f>
        <v>0</v>
      </c>
    </row>
    <row r="13" spans="1:17" x14ac:dyDescent="0.25">
      <c r="A13">
        <v>2024</v>
      </c>
      <c r="B13" t="s">
        <v>67</v>
      </c>
      <c r="C13" t="s">
        <v>67</v>
      </c>
      <c r="D13" t="s">
        <v>34</v>
      </c>
      <c r="E13" s="49">
        <f>+'SR - Clase de Renta'!B17</f>
        <v>1808.75</v>
      </c>
      <c r="F13" s="49">
        <f>+'SR - Clase de Renta'!C17</f>
        <v>1225.3800000000001</v>
      </c>
      <c r="G13" s="49">
        <f>+'SR - Clase de Renta'!D17</f>
        <v>1603.01</v>
      </c>
      <c r="H13" s="49">
        <f>+'SR - Clase de Renta'!E17</f>
        <v>8191.11</v>
      </c>
      <c r="I13" s="49">
        <f>+'SR - Clase de Renta'!F17</f>
        <v>2883.21</v>
      </c>
      <c r="J13" s="49">
        <f>+'SR - Clase de Renta'!G17</f>
        <v>2883.21</v>
      </c>
      <c r="K13" s="49">
        <f>+'SR - Clase de Renta'!H17</f>
        <v>2883.21</v>
      </c>
      <c r="L13" s="49">
        <f>+'SR - Clase de Renta'!I17</f>
        <v>2883.21</v>
      </c>
      <c r="M13" s="49">
        <f>+'SR - Clase de Renta'!J17</f>
        <v>0</v>
      </c>
      <c r="N13" s="49">
        <f>+'SR - Clase de Renta'!K17</f>
        <v>0</v>
      </c>
      <c r="O13" s="49">
        <f>+'SR - Clase de Renta'!L17</f>
        <v>0</v>
      </c>
      <c r="P13" s="49">
        <f>+'SR - Clase de Renta'!M17</f>
        <v>0</v>
      </c>
      <c r="Q13" s="49">
        <f>+'SR - Clase de Renta'!N17</f>
        <v>0</v>
      </c>
    </row>
    <row r="14" spans="1:17" x14ac:dyDescent="0.25">
      <c r="A14">
        <v>2024</v>
      </c>
      <c r="B14" t="s">
        <v>67</v>
      </c>
      <c r="C14" t="s">
        <v>67</v>
      </c>
      <c r="D14" t="s">
        <v>1</v>
      </c>
      <c r="E14" s="49">
        <f>+'SR - Clase de Renta'!B18</f>
        <v>255882311.46000001</v>
      </c>
      <c r="F14" s="49">
        <f>+'SR - Clase de Renta'!C18</f>
        <v>257261220.28999999</v>
      </c>
      <c r="G14" s="49">
        <f>+'SR - Clase de Renta'!D18</f>
        <v>0</v>
      </c>
      <c r="H14" s="49">
        <f>+'SR - Clase de Renta'!E18</f>
        <v>253888738.06</v>
      </c>
      <c r="I14" s="49">
        <f>+'SR - Clase de Renta'!F18</f>
        <v>253649942.72999999</v>
      </c>
      <c r="J14" s="49">
        <f>+'SR - Clase de Renta'!G18</f>
        <v>256295930.22999999</v>
      </c>
      <c r="K14" s="49">
        <f>+'SR - Clase de Renta'!H18</f>
        <v>255494540.40000001</v>
      </c>
      <c r="L14" s="49">
        <f>+'SR - Clase de Renta'!I18</f>
        <v>256968258.16</v>
      </c>
      <c r="M14" s="49">
        <f>+'SR - Clase de Renta'!J18</f>
        <v>0</v>
      </c>
      <c r="N14" s="49">
        <f>+'SR - Clase de Renta'!K18</f>
        <v>0</v>
      </c>
      <c r="O14" s="49">
        <f>+'SR - Clase de Renta'!L18</f>
        <v>0</v>
      </c>
      <c r="P14" s="49">
        <f>+'SR - Clase de Renta'!M18</f>
        <v>0</v>
      </c>
      <c r="Q14" s="49">
        <f>+'SR - Clase de Renta'!N18</f>
        <v>0</v>
      </c>
    </row>
    <row r="15" spans="1:17" x14ac:dyDescent="0.25">
      <c r="A15">
        <v>2024</v>
      </c>
      <c r="B15" t="s">
        <v>67</v>
      </c>
      <c r="C15" t="s">
        <v>67</v>
      </c>
      <c r="D15" t="s">
        <v>38</v>
      </c>
      <c r="E15" s="49">
        <f>+'SR - Clase de Renta'!B19</f>
        <v>0</v>
      </c>
      <c r="F15" s="49">
        <f>+'SR - Clase de Renta'!C19</f>
        <v>0</v>
      </c>
      <c r="G15" s="49">
        <f>+'SR - Clase de Renta'!D19</f>
        <v>262459961.62</v>
      </c>
      <c r="H15" s="49">
        <f>+'SR - Clase de Renta'!E19</f>
        <v>0</v>
      </c>
      <c r="I15" s="49">
        <f>+'SR - Clase de Renta'!F19</f>
        <v>0</v>
      </c>
      <c r="J15" s="49">
        <f>+'SR - Clase de Renta'!G19</f>
        <v>0</v>
      </c>
      <c r="K15" s="49">
        <f>+'SR - Clase de Renta'!H19</f>
        <v>0</v>
      </c>
      <c r="L15" s="49">
        <f>+'SR - Clase de Renta'!I19</f>
        <v>0</v>
      </c>
      <c r="M15" s="49">
        <f>+'SR - Clase de Renta'!J19</f>
        <v>0</v>
      </c>
      <c r="N15" s="49">
        <f>+'SR - Clase de Renta'!K19</f>
        <v>0</v>
      </c>
      <c r="O15" s="49">
        <f>+'SR - Clase de Renta'!L19</f>
        <v>0</v>
      </c>
      <c r="P15" s="49">
        <f>+'SR - Clase de Renta'!M19</f>
        <v>0</v>
      </c>
      <c r="Q15" s="49">
        <f>+'SR - Clase de Renta'!N19</f>
        <v>0</v>
      </c>
    </row>
    <row r="16" spans="1:17" x14ac:dyDescent="0.25">
      <c r="A16">
        <v>2024</v>
      </c>
      <c r="B16" t="s">
        <v>67</v>
      </c>
      <c r="C16" t="s">
        <v>70</v>
      </c>
      <c r="D16" t="s">
        <v>68</v>
      </c>
      <c r="E16" s="49">
        <f>+'SR - Tipo de Renta'!B14</f>
        <v>13809650.01</v>
      </c>
      <c r="F16" s="49">
        <f>+'SR - Tipo de Renta'!C14</f>
        <v>6156330.5899999999</v>
      </c>
      <c r="G16" s="49">
        <f>+'SR - Tipo de Renta'!D14</f>
        <v>14702956.35</v>
      </c>
      <c r="H16" s="49">
        <f>+'SR - Tipo de Renta'!E14</f>
        <v>5473829.7199999997</v>
      </c>
      <c r="I16" s="49">
        <f>+'SR - Tipo de Renta'!F14</f>
        <v>6150008.7000000002</v>
      </c>
      <c r="J16" s="49">
        <f>+'SR - Tipo de Renta'!G14</f>
        <v>9306557.0899999999</v>
      </c>
      <c r="K16" s="49">
        <f>+'SR - Tipo de Renta'!H14</f>
        <v>65822730.75</v>
      </c>
      <c r="L16" s="49">
        <f>+'SR - Tipo de Renta'!I14</f>
        <v>10066415.960000001</v>
      </c>
      <c r="M16" s="49">
        <f>+'SR - Tipo de Renta'!J14</f>
        <v>0</v>
      </c>
      <c r="N16" s="49">
        <f>+'SR - Tipo de Renta'!K14</f>
        <v>0</v>
      </c>
      <c r="O16" s="49">
        <f>+'SR - Tipo de Renta'!L14</f>
        <v>0</v>
      </c>
      <c r="P16" s="49">
        <f>+'SR - Tipo de Renta'!M14</f>
        <v>0</v>
      </c>
      <c r="Q16" s="49">
        <f>+'SR - Tipo de Renta'!N14</f>
        <v>0</v>
      </c>
    </row>
    <row r="17" spans="1:17" x14ac:dyDescent="0.25">
      <c r="A17">
        <v>2024</v>
      </c>
      <c r="B17" t="s">
        <v>67</v>
      </c>
      <c r="C17" t="s">
        <v>70</v>
      </c>
      <c r="D17" t="s">
        <v>69</v>
      </c>
      <c r="E17" s="49">
        <f>+'SR - Tipo de Renta'!B15</f>
        <v>280811746.48000002</v>
      </c>
      <c r="F17" s="49">
        <f>+'SR - Tipo de Renta'!C15</f>
        <v>290031301.83999997</v>
      </c>
      <c r="G17" s="49">
        <f>+'SR - Tipo de Renta'!D15</f>
        <v>288582068.68000001</v>
      </c>
      <c r="H17" s="49">
        <f>+'SR - Tipo de Renta'!E15</f>
        <v>288530058.58999997</v>
      </c>
      <c r="I17" s="49">
        <f>+'SR - Tipo de Renta'!F15</f>
        <v>287723062.44</v>
      </c>
      <c r="J17" s="49">
        <f>+'SR - Tipo de Renta'!G15</f>
        <v>287680695.94</v>
      </c>
      <c r="K17" s="49">
        <f>+'SR - Tipo de Renta'!H15</f>
        <v>229898552.81999999</v>
      </c>
      <c r="L17" s="49">
        <f>+'SR - Tipo de Renta'!I15</f>
        <v>287530243.74000001</v>
      </c>
      <c r="M17" s="49">
        <f>+'SR - Tipo de Renta'!J15</f>
        <v>0</v>
      </c>
      <c r="N17" s="49">
        <f>+'SR - Tipo de Renta'!K15</f>
        <v>0</v>
      </c>
      <c r="O17" s="49">
        <f>+'SR - Tipo de Renta'!L15</f>
        <v>0</v>
      </c>
      <c r="P17" s="49">
        <f>+'SR - Tipo de Renta'!M15</f>
        <v>0</v>
      </c>
      <c r="Q17" s="49">
        <f>+'SR - Tipo de Renta'!N15</f>
        <v>0</v>
      </c>
    </row>
    <row r="18" spans="1:17" x14ac:dyDescent="0.25">
      <c r="A18">
        <v>2024</v>
      </c>
      <c r="B18" t="s">
        <v>76</v>
      </c>
      <c r="C18" t="s">
        <v>76</v>
      </c>
      <c r="D18" t="s">
        <v>71</v>
      </c>
      <c r="E18" s="49">
        <f>+'SR - Regional'!B13</f>
        <v>1525865.74</v>
      </c>
      <c r="F18" s="49">
        <f>+'SR - Regional'!C13</f>
        <v>1503155.94</v>
      </c>
      <c r="G18" s="49">
        <f>+'SR - Regional'!D13</f>
        <v>1559704.41</v>
      </c>
      <c r="H18" s="49">
        <f>+'SR - Regional'!E13</f>
        <v>1559017.26</v>
      </c>
      <c r="I18" s="49">
        <f>+'SR - Regional'!F13</f>
        <v>1538712.8</v>
      </c>
      <c r="J18" s="49">
        <f>+'SR - Regional'!G13</f>
        <v>1558276.87</v>
      </c>
      <c r="K18" s="49">
        <f>+'SR - Regional'!H13</f>
        <v>1507635.9</v>
      </c>
      <c r="L18" s="49">
        <f>+'SR - Regional'!I13</f>
        <v>1524328.98</v>
      </c>
      <c r="M18" s="49">
        <f>+'SR - Regional'!J13</f>
        <v>0</v>
      </c>
      <c r="N18" s="49">
        <f>+'SR - Regional'!K13</f>
        <v>0</v>
      </c>
      <c r="O18" s="49">
        <f>+'SR - Regional'!L13</f>
        <v>0</v>
      </c>
      <c r="P18" s="49">
        <f>+'SR - Regional'!M13</f>
        <v>0</v>
      </c>
      <c r="Q18" s="49">
        <f>+'SR - Regional'!N13</f>
        <v>0</v>
      </c>
    </row>
    <row r="19" spans="1:17" x14ac:dyDescent="0.25">
      <c r="A19">
        <v>2024</v>
      </c>
      <c r="B19" t="s">
        <v>76</v>
      </c>
      <c r="C19" t="s">
        <v>76</v>
      </c>
      <c r="D19" t="s">
        <v>43</v>
      </c>
      <c r="E19" s="49">
        <f>+'SR - Regional'!B14</f>
        <v>60049719.549999997</v>
      </c>
      <c r="F19" s="49">
        <f>+'SR - Regional'!C14</f>
        <v>61511287.32</v>
      </c>
      <c r="G19" s="49">
        <f>+'SR - Regional'!D14</f>
        <v>62634264.649999999</v>
      </c>
      <c r="H19" s="49">
        <f>+'SR - Regional'!E14</f>
        <v>60488609.149999999</v>
      </c>
      <c r="I19" s="49">
        <f>+'SR - Regional'!F14</f>
        <v>60551970.899999999</v>
      </c>
      <c r="J19" s="49">
        <f>+'SR - Regional'!G14</f>
        <v>60932593.439999998</v>
      </c>
      <c r="K19" s="49">
        <f>+'SR - Regional'!H14</f>
        <v>61219198.740000002</v>
      </c>
      <c r="L19" s="49">
        <f>+'SR - Regional'!I14</f>
        <v>61141649.990000002</v>
      </c>
      <c r="M19" s="49">
        <f>+'SR - Regional'!J14</f>
        <v>0</v>
      </c>
      <c r="N19" s="49">
        <f>+'SR - Regional'!K14</f>
        <v>0</v>
      </c>
      <c r="O19" s="49">
        <f>+'SR - Regional'!L14</f>
        <v>0</v>
      </c>
      <c r="P19" s="49">
        <f>+'SR - Regional'!M14</f>
        <v>0</v>
      </c>
      <c r="Q19" s="49">
        <f>+'SR - Regional'!N14</f>
        <v>0</v>
      </c>
    </row>
    <row r="20" spans="1:17" x14ac:dyDescent="0.25">
      <c r="A20">
        <v>2024</v>
      </c>
      <c r="B20" t="s">
        <v>76</v>
      </c>
      <c r="C20" t="s">
        <v>76</v>
      </c>
      <c r="D20" t="s">
        <v>72</v>
      </c>
      <c r="E20" s="49">
        <f>+'SR - Regional'!B15</f>
        <v>119669194.97</v>
      </c>
      <c r="F20" s="49">
        <f>+'SR - Regional'!C15</f>
        <v>121275444.7</v>
      </c>
      <c r="G20" s="49">
        <f>+'SR - Regional'!D15</f>
        <v>123874293.62</v>
      </c>
      <c r="H20" s="49">
        <f>+'SR - Regional'!E15</f>
        <v>120336391.73</v>
      </c>
      <c r="I20" s="49">
        <f>+'SR - Regional'!F15</f>
        <v>120256496.61</v>
      </c>
      <c r="J20" s="49">
        <f>+'SR - Regional'!G15</f>
        <v>120466647.12</v>
      </c>
      <c r="K20" s="49">
        <f>+'SR - Regional'!H15</f>
        <v>120772333.37</v>
      </c>
      <c r="L20" s="49">
        <f>+'SR - Regional'!I15</f>
        <v>122038772.77</v>
      </c>
      <c r="M20" s="49">
        <f>+'SR - Regional'!J15</f>
        <v>0</v>
      </c>
      <c r="N20" s="49">
        <f>+'SR - Regional'!K15</f>
        <v>0</v>
      </c>
      <c r="O20" s="49">
        <f>+'SR - Regional'!L15</f>
        <v>0</v>
      </c>
      <c r="P20" s="49">
        <f>+'SR - Regional'!M15</f>
        <v>0</v>
      </c>
      <c r="Q20" s="49">
        <f>+'SR - Regional'!N15</f>
        <v>0</v>
      </c>
    </row>
    <row r="21" spans="1:17" x14ac:dyDescent="0.25">
      <c r="A21">
        <v>2024</v>
      </c>
      <c r="B21" t="s">
        <v>76</v>
      </c>
      <c r="C21" t="s">
        <v>76</v>
      </c>
      <c r="D21" t="s">
        <v>45</v>
      </c>
      <c r="E21" s="49">
        <f>+'SR - Regional'!B16</f>
        <v>13880933.810000001</v>
      </c>
      <c r="F21" s="49">
        <f>+'SR - Regional'!C16</f>
        <v>13674666.73</v>
      </c>
      <c r="G21" s="49">
        <f>+'SR - Regional'!D16</f>
        <v>14177105.25</v>
      </c>
      <c r="H21" s="49">
        <f>+'SR - Regional'!E16</f>
        <v>13846310.960000001</v>
      </c>
      <c r="I21" s="49">
        <f>+'SR - Regional'!F16</f>
        <v>13680041.220000001</v>
      </c>
      <c r="J21" s="49">
        <f>+'SR - Regional'!G16</f>
        <v>13889093.5</v>
      </c>
      <c r="K21" s="49">
        <f>+'SR - Regional'!H16</f>
        <v>13814153.939999999</v>
      </c>
      <c r="L21" s="49">
        <f>+'SR - Regional'!I16</f>
        <v>14095193.439999999</v>
      </c>
      <c r="M21" s="49">
        <f>+'SR - Regional'!J16</f>
        <v>0</v>
      </c>
      <c r="N21" s="49">
        <f>+'SR - Regional'!K16</f>
        <v>0</v>
      </c>
      <c r="O21" s="49">
        <f>+'SR - Regional'!L16</f>
        <v>0</v>
      </c>
      <c r="P21" s="49">
        <f>+'SR - Regional'!M16</f>
        <v>0</v>
      </c>
      <c r="Q21" s="49">
        <f>+'SR - Regional'!N16</f>
        <v>0</v>
      </c>
    </row>
    <row r="22" spans="1:17" x14ac:dyDescent="0.25">
      <c r="A22">
        <v>2024</v>
      </c>
      <c r="B22" t="s">
        <v>76</v>
      </c>
      <c r="C22" t="s">
        <v>76</v>
      </c>
      <c r="D22" t="s">
        <v>46</v>
      </c>
      <c r="E22" s="49">
        <f>+'SR - Regional'!B17</f>
        <v>10322316.699999999</v>
      </c>
      <c r="F22" s="49">
        <f>+'SR - Regional'!C17</f>
        <v>10520374.949999999</v>
      </c>
      <c r="G22" s="49">
        <f>+'SR - Regional'!D17</f>
        <v>11007067.529999999</v>
      </c>
      <c r="H22" s="49">
        <f>+'SR - Regional'!E17</f>
        <v>10267206.619999999</v>
      </c>
      <c r="I22" s="49">
        <f>+'SR - Regional'!F17</f>
        <v>10340859.82</v>
      </c>
      <c r="J22" s="49">
        <f>+'SR - Regional'!G17</f>
        <v>10599619.210000001</v>
      </c>
      <c r="K22" s="49">
        <f>+'SR - Regional'!H17</f>
        <v>10477187.66</v>
      </c>
      <c r="L22" s="49">
        <f>+'SR - Regional'!I17</f>
        <v>10717477.49</v>
      </c>
      <c r="M22" s="49">
        <f>+'SR - Regional'!J17</f>
        <v>0</v>
      </c>
      <c r="N22" s="49">
        <f>+'SR - Regional'!K17</f>
        <v>0</v>
      </c>
      <c r="O22" s="49">
        <f>+'SR - Regional'!L17</f>
        <v>0</v>
      </c>
      <c r="P22" s="49">
        <f>+'SR - Regional'!M17</f>
        <v>0</v>
      </c>
      <c r="Q22" s="49">
        <f>+'SR - Regional'!N17</f>
        <v>0</v>
      </c>
    </row>
    <row r="23" spans="1:17" x14ac:dyDescent="0.25">
      <c r="A23">
        <v>2024</v>
      </c>
      <c r="B23" t="s">
        <v>76</v>
      </c>
      <c r="C23" t="s">
        <v>76</v>
      </c>
      <c r="D23" t="s">
        <v>73</v>
      </c>
      <c r="E23" s="49">
        <f>+'SR - Regional'!B19</f>
        <v>60273575.600000001</v>
      </c>
      <c r="F23" s="49">
        <f>+'SR - Regional'!C19</f>
        <v>59447602.82</v>
      </c>
      <c r="G23" s="49">
        <f>+'SR - Regional'!D19</f>
        <v>60827036.780000001</v>
      </c>
      <c r="H23" s="49">
        <f>+'SR - Regional'!E19</f>
        <v>58962074.170000002</v>
      </c>
      <c r="I23" s="49">
        <f>+'SR - Regional'!F19</f>
        <v>59221368.590000004</v>
      </c>
      <c r="J23" s="49">
        <f>+'SR - Regional'!G19</f>
        <v>60440739.020000003</v>
      </c>
      <c r="K23" s="49">
        <f>+'SR - Regional'!H19</f>
        <v>59281786.43</v>
      </c>
      <c r="L23" s="49">
        <f>+'SR - Regional'!I19</f>
        <v>59636225.950000003</v>
      </c>
      <c r="M23" s="49">
        <f>+'SR - Regional'!J19</f>
        <v>0</v>
      </c>
      <c r="N23" s="49">
        <f>+'SR - Regional'!K19</f>
        <v>0</v>
      </c>
      <c r="O23" s="49">
        <f>+'SR - Regional'!L19</f>
        <v>0</v>
      </c>
      <c r="P23" s="49">
        <f>+'SR - Regional'!M19</f>
        <v>0</v>
      </c>
      <c r="Q23" s="49">
        <f>+'SR - Regional'!N19</f>
        <v>0</v>
      </c>
    </row>
    <row r="24" spans="1:17" x14ac:dyDescent="0.25">
      <c r="A24">
        <v>2024</v>
      </c>
      <c r="B24" t="s">
        <v>76</v>
      </c>
      <c r="C24" t="s">
        <v>76</v>
      </c>
      <c r="D24" t="s">
        <v>74</v>
      </c>
      <c r="E24" s="49">
        <f>+'SR - Regional'!B20</f>
        <v>11441323.630000001</v>
      </c>
      <c r="F24" s="49">
        <f>+'SR - Regional'!C20</f>
        <v>11199030.59</v>
      </c>
      <c r="G24" s="49">
        <f>+'SR - Regional'!D20</f>
        <v>11679807.52</v>
      </c>
      <c r="H24" s="49">
        <f>+'SR - Regional'!E20</f>
        <v>11357535.27</v>
      </c>
      <c r="I24" s="49">
        <f>+'SR - Regional'!F20</f>
        <v>11252423.189999999</v>
      </c>
      <c r="J24" s="49">
        <f>+'SR - Regional'!G20</f>
        <v>11642252.949999999</v>
      </c>
      <c r="K24" s="49">
        <f>+'SR - Regional'!H20</f>
        <v>11564137.93</v>
      </c>
      <c r="L24" s="49">
        <f>+'SR - Regional'!I20</f>
        <v>11329000.41</v>
      </c>
      <c r="M24" s="49">
        <f>+'SR - Regional'!J20</f>
        <v>0</v>
      </c>
      <c r="N24" s="49">
        <f>+'SR - Regional'!K20</f>
        <v>0</v>
      </c>
      <c r="O24" s="49">
        <f>+'SR - Regional'!L20</f>
        <v>0</v>
      </c>
      <c r="P24" s="49">
        <f>+'SR - Regional'!M20</f>
        <v>0</v>
      </c>
      <c r="Q24" s="49">
        <f>+'SR - Regional'!N20</f>
        <v>0</v>
      </c>
    </row>
    <row r="25" spans="1:17" x14ac:dyDescent="0.25">
      <c r="A25">
        <v>2024</v>
      </c>
      <c r="B25" t="s">
        <v>76</v>
      </c>
      <c r="C25" t="s">
        <v>76</v>
      </c>
      <c r="D25" t="s">
        <v>50</v>
      </c>
      <c r="E25" s="49">
        <f>+'SR - Regional'!B21</f>
        <v>12895006.09</v>
      </c>
      <c r="F25" s="49">
        <f>+'SR - Regional'!C21</f>
        <v>12576373.5</v>
      </c>
      <c r="G25" s="49">
        <f>+'SR - Regional'!D21</f>
        <v>12763501.09</v>
      </c>
      <c r="H25" s="49">
        <f>+'SR - Regional'!E21</f>
        <v>12581543.199999999</v>
      </c>
      <c r="I25" s="49">
        <f>+'SR - Regional'!F21</f>
        <v>12530523.050000001</v>
      </c>
      <c r="J25" s="49">
        <f>+'SR - Regional'!G21</f>
        <v>12839115.76</v>
      </c>
      <c r="K25" s="49">
        <f>+'SR - Regional'!H21</f>
        <v>12563172.43</v>
      </c>
      <c r="L25" s="49">
        <f>+'SR - Regional'!I21</f>
        <v>12541664.68</v>
      </c>
      <c r="M25" s="49">
        <f>+'SR - Regional'!J21</f>
        <v>0</v>
      </c>
      <c r="N25" s="49">
        <f>+'SR - Regional'!K21</f>
        <v>0</v>
      </c>
      <c r="O25" s="49">
        <f>+'SR - Regional'!L21</f>
        <v>0</v>
      </c>
      <c r="P25" s="49">
        <f>+'SR - Regional'!M21</f>
        <v>0</v>
      </c>
      <c r="Q25" s="49">
        <f>+'SR - Regional'!N21</f>
        <v>0</v>
      </c>
    </row>
    <row r="26" spans="1:17" x14ac:dyDescent="0.25">
      <c r="A26">
        <v>2024</v>
      </c>
      <c r="B26" t="s">
        <v>76</v>
      </c>
      <c r="C26" t="s">
        <v>76</v>
      </c>
      <c r="D26" t="s">
        <v>75</v>
      </c>
      <c r="E26" s="49">
        <f>+'SR - Regional'!B18+'SR - Regional'!B22</f>
        <v>4563460.3999999994</v>
      </c>
      <c r="F26" s="49">
        <f>+'SR - Regional'!C18+'SR - Regional'!C22</f>
        <v>4479695.88</v>
      </c>
      <c r="G26" s="49">
        <f>+'SR - Regional'!D18+'SR - Regional'!D22</f>
        <v>4762244.18</v>
      </c>
      <c r="H26" s="49">
        <f>+'SR - Regional'!E18+'SR - Regional'!E22</f>
        <v>4605199.95</v>
      </c>
      <c r="I26" s="49">
        <f>+'SR - Regional'!F18+'SR - Regional'!F22</f>
        <v>4500674.96</v>
      </c>
      <c r="J26" s="49">
        <f>+'SR - Regional'!G18+'SR - Regional'!G22</f>
        <v>4618915.16</v>
      </c>
      <c r="K26" s="49">
        <f>+'SR - Regional'!H18+'SR - Regional'!H22</f>
        <v>4521677.17</v>
      </c>
      <c r="L26" s="49">
        <f>+'SR - Regional'!I18+'SR - Regional'!I22</f>
        <v>4572345.99</v>
      </c>
      <c r="M26" s="49">
        <f>+'SR - Regional'!J18+'SR - Regional'!J22</f>
        <v>0</v>
      </c>
      <c r="N26" s="49">
        <f>+'SR - Regional'!K18+'SR - Regional'!K22</f>
        <v>0</v>
      </c>
      <c r="O26" s="49">
        <f>+'SR - Regional'!L18+'SR - Regional'!L22</f>
        <v>0</v>
      </c>
      <c r="P26" s="49">
        <f>+'SR - Regional'!M18+'SR - Regional'!M22</f>
        <v>0</v>
      </c>
      <c r="Q26" s="49">
        <f>+'SR - Regional'!N18+'SR - Regional'!N22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20"/>
  <sheetViews>
    <sheetView topLeftCell="G1" zoomScale="85" zoomScaleNormal="85" workbookViewId="0">
      <selection activeCell="K17" sqref="K17"/>
    </sheetView>
  </sheetViews>
  <sheetFormatPr baseColWidth="10" defaultRowHeight="15" x14ac:dyDescent="0.25"/>
  <cols>
    <col min="1" max="1" width="20.7109375" bestFit="1" customWidth="1"/>
    <col min="2" max="2" width="20.7109375" customWidth="1"/>
    <col min="3" max="12" width="17.28515625" customWidth="1"/>
    <col min="13" max="13" width="17.7109375" customWidth="1"/>
    <col min="14" max="14" width="18.140625" customWidth="1"/>
    <col min="15" max="15" width="17.7109375" bestFit="1" customWidth="1"/>
    <col min="16" max="16" width="19" bestFit="1" customWidth="1"/>
  </cols>
  <sheetData>
    <row r="6" spans="1:16" x14ac:dyDescent="0.25">
      <c r="A6" s="62" t="s">
        <v>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</row>
    <row r="7" spans="1:16" x14ac:dyDescent="0.25">
      <c r="A7" s="62" t="s">
        <v>52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6" x14ac:dyDescent="0.25">
      <c r="A9" s="62" t="s">
        <v>35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</row>
    <row r="10" spans="1:16" x14ac:dyDescent="0.25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</row>
    <row r="11" spans="1:16" x14ac:dyDescent="0.25">
      <c r="A11" s="9"/>
      <c r="B11" s="3" t="s">
        <v>16</v>
      </c>
      <c r="C11" s="59">
        <v>2024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1"/>
      <c r="P11" s="12"/>
    </row>
    <row r="12" spans="1:16" ht="15.75" thickBot="1" x14ac:dyDescent="0.3">
      <c r="A12" s="31" t="s">
        <v>54</v>
      </c>
      <c r="B12" s="7" t="s">
        <v>31</v>
      </c>
      <c r="C12" s="15" t="s">
        <v>3</v>
      </c>
      <c r="D12" s="15" t="s">
        <v>4</v>
      </c>
      <c r="E12" s="15" t="s">
        <v>5</v>
      </c>
      <c r="F12" s="15" t="s">
        <v>6</v>
      </c>
      <c r="G12" s="15" t="s">
        <v>7</v>
      </c>
      <c r="H12" s="15" t="s">
        <v>8</v>
      </c>
      <c r="I12" s="15" t="s">
        <v>9</v>
      </c>
      <c r="J12" s="15" t="s">
        <v>11</v>
      </c>
      <c r="K12" s="15" t="s">
        <v>12</v>
      </c>
      <c r="L12" s="15" t="s">
        <v>13</v>
      </c>
      <c r="M12" s="15" t="s">
        <v>14</v>
      </c>
      <c r="N12" s="15" t="s">
        <v>15</v>
      </c>
      <c r="O12" s="16" t="s">
        <v>10</v>
      </c>
      <c r="P12" s="12" t="s">
        <v>18</v>
      </c>
    </row>
    <row r="13" spans="1:16" ht="15.75" thickBot="1" x14ac:dyDescent="0.3">
      <c r="A13" s="65" t="s">
        <v>28</v>
      </c>
      <c r="B13" s="14" t="s">
        <v>30</v>
      </c>
      <c r="C13" s="50">
        <v>34345247.469999999</v>
      </c>
      <c r="D13" s="50">
        <v>34537556.409999996</v>
      </c>
      <c r="E13" s="24">
        <v>36311652.740000002</v>
      </c>
      <c r="F13" s="24">
        <v>35447286.670000002</v>
      </c>
      <c r="G13" s="24">
        <v>35576891.359999999</v>
      </c>
      <c r="H13" s="24">
        <v>36091575.57</v>
      </c>
      <c r="I13" s="24">
        <v>35586946.640000001</v>
      </c>
      <c r="J13" s="24">
        <v>35837399.780000001</v>
      </c>
      <c r="K13" s="24"/>
      <c r="L13" s="24"/>
      <c r="M13" s="24"/>
      <c r="N13" s="24"/>
      <c r="O13" s="24"/>
      <c r="P13" s="32">
        <f>SUM(C13:O13)</f>
        <v>283734556.63999999</v>
      </c>
    </row>
    <row r="14" spans="1:16" ht="15.75" thickBot="1" x14ac:dyDescent="0.3">
      <c r="A14" s="66"/>
      <c r="B14" s="14" t="s">
        <v>29</v>
      </c>
      <c r="C14" s="50">
        <v>198464572.27000001</v>
      </c>
      <c r="D14" s="50">
        <v>192157826.72</v>
      </c>
      <c r="E14" s="24">
        <v>200815394.55000001</v>
      </c>
      <c r="F14" s="24">
        <v>192327293.15000001</v>
      </c>
      <c r="G14" s="24">
        <v>191895784.80000001</v>
      </c>
      <c r="H14" s="24">
        <v>194933036.71000001</v>
      </c>
      <c r="I14" s="24">
        <v>194311606.18000001</v>
      </c>
      <c r="J14" s="24">
        <v>195054542.31999999</v>
      </c>
      <c r="K14" s="24"/>
      <c r="L14" s="24"/>
      <c r="M14" s="24"/>
      <c r="N14" s="24"/>
      <c r="O14" s="24"/>
      <c r="P14" s="32">
        <f>SUM(C14:O14)</f>
        <v>1559960056.7</v>
      </c>
    </row>
    <row r="15" spans="1:16" ht="15.75" thickBot="1" x14ac:dyDescent="0.3">
      <c r="A15" s="63" t="s">
        <v>53</v>
      </c>
      <c r="B15" s="64"/>
      <c r="C15" s="25">
        <f t="shared" ref="C15:O15" si="0">SUM(C13:C14)</f>
        <v>232809819.74000001</v>
      </c>
      <c r="D15" s="25">
        <f t="shared" si="0"/>
        <v>226695383.13</v>
      </c>
      <c r="E15" s="25">
        <f t="shared" si="0"/>
        <v>237127047.29000002</v>
      </c>
      <c r="F15" s="25">
        <f t="shared" si="0"/>
        <v>227774579.81999999</v>
      </c>
      <c r="G15" s="25">
        <f t="shared" si="0"/>
        <v>227472676.16000003</v>
      </c>
      <c r="H15" s="25">
        <f t="shared" si="0"/>
        <v>231024612.28</v>
      </c>
      <c r="I15" s="25">
        <f t="shared" si="0"/>
        <v>229898552.81999999</v>
      </c>
      <c r="J15" s="25">
        <f>SUM(J13:J14)</f>
        <v>230891942.09999999</v>
      </c>
      <c r="K15" s="25">
        <f t="shared" si="0"/>
        <v>0</v>
      </c>
      <c r="L15" s="25">
        <f t="shared" si="0"/>
        <v>0</v>
      </c>
      <c r="M15" s="25">
        <f t="shared" si="0"/>
        <v>0</v>
      </c>
      <c r="N15" s="25">
        <f t="shared" si="0"/>
        <v>0</v>
      </c>
      <c r="O15" s="25">
        <f t="shared" si="0"/>
        <v>0</v>
      </c>
      <c r="P15" s="44">
        <f>SUM(P13:P14)</f>
        <v>1843694613.3400002</v>
      </c>
    </row>
    <row r="16" spans="1:16" ht="15.75" thickBot="1" x14ac:dyDescent="0.3">
      <c r="A16" s="65" t="s">
        <v>41</v>
      </c>
      <c r="B16" s="14" t="s">
        <v>30</v>
      </c>
      <c r="C16" s="50">
        <v>4393837.5599999996</v>
      </c>
      <c r="D16" s="24">
        <v>4388855.7300000004</v>
      </c>
      <c r="E16" s="24">
        <v>4513410.67</v>
      </c>
      <c r="F16" s="24">
        <v>4667863.58</v>
      </c>
      <c r="G16" s="24">
        <v>4646237.05</v>
      </c>
      <c r="H16" s="24">
        <v>4599747.2300000004</v>
      </c>
      <c r="I16" s="24">
        <v>4639796.53</v>
      </c>
      <c r="J16" s="24">
        <v>4791001.76</v>
      </c>
      <c r="K16" s="24"/>
      <c r="L16" s="24"/>
      <c r="M16" s="24"/>
      <c r="N16" s="24"/>
      <c r="O16" s="24"/>
      <c r="P16" s="32">
        <f>SUM(C16:O16)</f>
        <v>36640750.109999999</v>
      </c>
    </row>
    <row r="17" spans="1:16" ht="15.75" thickBot="1" x14ac:dyDescent="0.3">
      <c r="A17" s="66"/>
      <c r="B17" s="14" t="s">
        <v>29</v>
      </c>
      <c r="C17" s="50">
        <v>57417739.189999998</v>
      </c>
      <c r="D17" s="24">
        <v>65103393.57</v>
      </c>
      <c r="E17" s="24">
        <v>61644567.07</v>
      </c>
      <c r="F17" s="24">
        <v>61561444.909999996</v>
      </c>
      <c r="G17" s="24">
        <v>61754157.93</v>
      </c>
      <c r="H17" s="24">
        <v>61362893.520000003</v>
      </c>
      <c r="I17" s="24">
        <v>61182934.219999999</v>
      </c>
      <c r="J17" s="24">
        <v>61913715.840000004</v>
      </c>
      <c r="K17" s="24"/>
      <c r="L17" s="24"/>
      <c r="M17" s="24"/>
      <c r="N17" s="24"/>
      <c r="O17" s="24"/>
      <c r="P17" s="32">
        <f>SUM(C17:O17)</f>
        <v>491940846.25</v>
      </c>
    </row>
    <row r="18" spans="1:16" x14ac:dyDescent="0.25">
      <c r="A18" s="63" t="s">
        <v>53</v>
      </c>
      <c r="B18" s="64"/>
      <c r="C18" s="25">
        <f t="shared" ref="C18:O18" si="1">SUM(C16:C17)</f>
        <v>61811576.75</v>
      </c>
      <c r="D18" s="25">
        <f t="shared" si="1"/>
        <v>69492249.299999997</v>
      </c>
      <c r="E18" s="25">
        <f t="shared" si="1"/>
        <v>66157977.740000002</v>
      </c>
      <c r="F18" s="25">
        <f t="shared" si="1"/>
        <v>66229308.489999995</v>
      </c>
      <c r="G18" s="25">
        <f t="shared" si="1"/>
        <v>66400394.979999997</v>
      </c>
      <c r="H18" s="25">
        <f t="shared" si="1"/>
        <v>65962640.75</v>
      </c>
      <c r="I18" s="25">
        <f t="shared" si="1"/>
        <v>65822730.75</v>
      </c>
      <c r="J18" s="25">
        <f>SUM(J16:J17)</f>
        <v>66704717.600000001</v>
      </c>
      <c r="K18" s="25">
        <f t="shared" si="1"/>
        <v>0</v>
      </c>
      <c r="L18" s="25">
        <f t="shared" si="1"/>
        <v>0</v>
      </c>
      <c r="M18" s="25">
        <f t="shared" si="1"/>
        <v>0</v>
      </c>
      <c r="N18" s="25">
        <f t="shared" si="1"/>
        <v>0</v>
      </c>
      <c r="O18" s="25">
        <f t="shared" si="1"/>
        <v>0</v>
      </c>
      <c r="P18" s="44">
        <f>SUM(P16:P17)</f>
        <v>528581596.36000001</v>
      </c>
    </row>
    <row r="19" spans="1:16" x14ac:dyDescent="0.25">
      <c r="A19" s="56" t="s">
        <v>18</v>
      </c>
      <c r="B19" s="57"/>
      <c r="C19" s="26">
        <f t="shared" ref="C19:N19" si="2">C15+C18</f>
        <v>294621396.49000001</v>
      </c>
      <c r="D19" s="26">
        <f t="shared" si="2"/>
        <v>296187632.43000001</v>
      </c>
      <c r="E19" s="26">
        <f t="shared" si="2"/>
        <v>303285025.03000003</v>
      </c>
      <c r="F19" s="26">
        <f t="shared" si="2"/>
        <v>294003888.31</v>
      </c>
      <c r="G19" s="26">
        <f t="shared" si="2"/>
        <v>293873071.14000005</v>
      </c>
      <c r="H19" s="26">
        <f t="shared" si="2"/>
        <v>296987253.02999997</v>
      </c>
      <c r="I19" s="26">
        <f t="shared" si="2"/>
        <v>295721283.56999999</v>
      </c>
      <c r="J19" s="26">
        <f>J15+J18</f>
        <v>297596659.69999999</v>
      </c>
      <c r="K19" s="26">
        <f t="shared" si="2"/>
        <v>0</v>
      </c>
      <c r="L19" s="26">
        <f t="shared" si="2"/>
        <v>0</v>
      </c>
      <c r="M19" s="26">
        <f t="shared" si="2"/>
        <v>0</v>
      </c>
      <c r="N19" s="26">
        <f t="shared" si="2"/>
        <v>0</v>
      </c>
      <c r="O19" s="26">
        <f>O15+O18</f>
        <v>0</v>
      </c>
      <c r="P19" s="26">
        <f>P15+P18</f>
        <v>2372276209.7000003</v>
      </c>
    </row>
    <row r="20" spans="1:16" x14ac:dyDescent="0.25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</sheetData>
  <mergeCells count="10">
    <mergeCell ref="A19:B19"/>
    <mergeCell ref="A10:O10"/>
    <mergeCell ref="C11:O11"/>
    <mergeCell ref="A9:P9"/>
    <mergeCell ref="A6:P6"/>
    <mergeCell ref="A7:P7"/>
    <mergeCell ref="A15:B15"/>
    <mergeCell ref="A18:B18"/>
    <mergeCell ref="A13:A14"/>
    <mergeCell ref="A16:A17"/>
  </mergeCells>
  <pageMargins left="0.7" right="0.7" top="0.75" bottom="0.75" header="0.3" footer="0.3"/>
  <pageSetup paperSize="12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F7" zoomScale="80" zoomScaleNormal="80" workbookViewId="0">
      <selection activeCell="J22" activeCellId="1" sqref="J13:J14 J22:J26"/>
    </sheetView>
  </sheetViews>
  <sheetFormatPr baseColWidth="10" defaultRowHeight="15" x14ac:dyDescent="0.25"/>
  <cols>
    <col min="1" max="1" width="19.85546875" customWidth="1"/>
    <col min="2" max="2" width="20.7109375" bestFit="1" customWidth="1"/>
    <col min="3" max="4" width="19.28515625" customWidth="1"/>
    <col min="5" max="10" width="17.42578125" customWidth="1"/>
    <col min="11" max="12" width="17.42578125" bestFit="1" customWidth="1"/>
    <col min="13" max="15" width="17.7109375" bestFit="1" customWidth="1"/>
    <col min="16" max="16" width="19.140625" bestFit="1" customWidth="1"/>
    <col min="17" max="17" width="20.28515625" bestFit="1" customWidth="1"/>
  </cols>
  <sheetData>
    <row r="1" spans="1:17" x14ac:dyDescent="0.25">
      <c r="A1" t="s">
        <v>55</v>
      </c>
    </row>
    <row r="6" spans="1:17" x14ac:dyDescent="0.25">
      <c r="A6" s="62" t="s">
        <v>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</row>
    <row r="7" spans="1:17" x14ac:dyDescent="0.25">
      <c r="A7" s="62" t="s">
        <v>52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</row>
    <row r="8" spans="1:17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7" x14ac:dyDescent="0.25">
      <c r="A9" s="62" t="s">
        <v>25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</row>
    <row r="10" spans="1:17" x14ac:dyDescent="0.25"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</row>
    <row r="11" spans="1:17" x14ac:dyDescent="0.25">
      <c r="A11" s="67" t="s">
        <v>16</v>
      </c>
      <c r="B11" s="68"/>
      <c r="C11" s="59">
        <v>2024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1"/>
      <c r="P11" s="12"/>
      <c r="Q11" s="47"/>
    </row>
    <row r="12" spans="1:17" x14ac:dyDescent="0.25">
      <c r="A12" s="67" t="s">
        <v>17</v>
      </c>
      <c r="B12" s="68"/>
      <c r="C12" s="15" t="s">
        <v>3</v>
      </c>
      <c r="D12" s="15" t="s">
        <v>4</v>
      </c>
      <c r="E12" s="15" t="s">
        <v>5</v>
      </c>
      <c r="F12" s="15" t="s">
        <v>6</v>
      </c>
      <c r="G12" s="15" t="s">
        <v>7</v>
      </c>
      <c r="H12" s="15" t="s">
        <v>8</v>
      </c>
      <c r="I12" s="15" t="s">
        <v>9</v>
      </c>
      <c r="J12" s="15" t="s">
        <v>11</v>
      </c>
      <c r="K12" s="15" t="s">
        <v>12</v>
      </c>
      <c r="L12" s="15" t="s">
        <v>13</v>
      </c>
      <c r="M12" s="15" t="s">
        <v>14</v>
      </c>
      <c r="N12" s="15" t="s">
        <v>15</v>
      </c>
      <c r="O12" s="16" t="s">
        <v>10</v>
      </c>
      <c r="P12" s="12" t="s">
        <v>18</v>
      </c>
      <c r="Q12" s="47"/>
    </row>
    <row r="13" spans="1:17" x14ac:dyDescent="0.25">
      <c r="A13" s="69" t="s">
        <v>2</v>
      </c>
      <c r="B13" s="70"/>
      <c r="C13" s="24">
        <v>38739085.030000001</v>
      </c>
      <c r="D13" s="24">
        <v>38926412.140000001</v>
      </c>
      <c r="E13" s="24">
        <v>40825063.409999996</v>
      </c>
      <c r="F13" s="24">
        <v>40115150.25</v>
      </c>
      <c r="G13" s="24">
        <v>40223128.409999996</v>
      </c>
      <c r="H13" s="24">
        <v>40691322.799999997</v>
      </c>
      <c r="I13" s="24">
        <v>40226743.170000002</v>
      </c>
      <c r="J13" s="24">
        <v>40628401.539999999</v>
      </c>
      <c r="K13" s="24"/>
      <c r="L13" s="24"/>
      <c r="M13" s="24"/>
      <c r="N13" s="24"/>
      <c r="O13" s="24"/>
      <c r="P13" s="32">
        <f>SUM(C13:O13)</f>
        <v>320375306.75</v>
      </c>
      <c r="Q13" s="47"/>
    </row>
    <row r="14" spans="1:17" x14ac:dyDescent="0.25">
      <c r="A14" s="69" t="s">
        <v>1</v>
      </c>
      <c r="B14" s="70"/>
      <c r="C14" s="24">
        <v>255882311.46000001</v>
      </c>
      <c r="D14" s="24">
        <v>257261220.28999999</v>
      </c>
      <c r="E14" s="24">
        <v>262459961.62</v>
      </c>
      <c r="F14" s="24">
        <v>253888738.06</v>
      </c>
      <c r="G14" s="24">
        <v>253649942.72999999</v>
      </c>
      <c r="H14" s="24">
        <v>256295930.22999999</v>
      </c>
      <c r="I14" s="24">
        <v>255494540.40000001</v>
      </c>
      <c r="J14" s="24">
        <v>256968258.16</v>
      </c>
      <c r="K14" s="24"/>
      <c r="L14" s="24"/>
      <c r="M14" s="24"/>
      <c r="N14" s="24"/>
      <c r="O14" s="24"/>
      <c r="P14" s="32">
        <f>SUM(C14:O14)</f>
        <v>2051900902.9500003</v>
      </c>
      <c r="Q14" s="47"/>
    </row>
    <row r="15" spans="1:17" x14ac:dyDescent="0.25">
      <c r="A15" s="69" t="s">
        <v>18</v>
      </c>
      <c r="B15" s="70"/>
      <c r="C15" s="51">
        <f>+C14+C13</f>
        <v>294621396.49000001</v>
      </c>
      <c r="D15" s="26">
        <f t="shared" ref="D15:P15" si="0">SUM(D13:D14)</f>
        <v>296187632.43000001</v>
      </c>
      <c r="E15" s="26">
        <f t="shared" si="0"/>
        <v>303285025.02999997</v>
      </c>
      <c r="F15" s="26">
        <f t="shared" si="0"/>
        <v>294003888.31</v>
      </c>
      <c r="G15" s="26">
        <f t="shared" si="0"/>
        <v>293873071.13999999</v>
      </c>
      <c r="H15" s="26">
        <f t="shared" si="0"/>
        <v>296987253.02999997</v>
      </c>
      <c r="I15" s="26">
        <f t="shared" si="0"/>
        <v>295721283.56999999</v>
      </c>
      <c r="J15" s="26">
        <f t="shared" si="0"/>
        <v>297596659.69999999</v>
      </c>
      <c r="K15" s="26">
        <f t="shared" si="0"/>
        <v>0</v>
      </c>
      <c r="L15" s="26">
        <f t="shared" si="0"/>
        <v>0</v>
      </c>
      <c r="M15" s="26">
        <f t="shared" si="0"/>
        <v>0</v>
      </c>
      <c r="N15" s="26">
        <f t="shared" si="0"/>
        <v>0</v>
      </c>
      <c r="O15" s="26">
        <f t="shared" si="0"/>
        <v>0</v>
      </c>
      <c r="P15" s="27">
        <f t="shared" si="0"/>
        <v>2372276209.7000003</v>
      </c>
      <c r="Q15" s="47"/>
    </row>
    <row r="17" spans="1:16" x14ac:dyDescent="0.25">
      <c r="C17" s="35"/>
    </row>
    <row r="18" spans="1:16" x14ac:dyDescent="0.25">
      <c r="A18" s="37" t="s">
        <v>25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</row>
    <row r="20" spans="1:16" x14ac:dyDescent="0.25">
      <c r="A20" s="3"/>
      <c r="B20" s="5" t="s">
        <v>16</v>
      </c>
      <c r="C20" s="59">
        <v>2024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12"/>
    </row>
    <row r="21" spans="1:16" x14ac:dyDescent="0.25">
      <c r="A21" s="4" t="s">
        <v>17</v>
      </c>
      <c r="B21" s="8" t="s">
        <v>22</v>
      </c>
      <c r="C21" s="15" t="s">
        <v>3</v>
      </c>
      <c r="D21" s="15" t="s">
        <v>4</v>
      </c>
      <c r="E21" s="15" t="s">
        <v>5</v>
      </c>
      <c r="F21" s="15" t="s">
        <v>6</v>
      </c>
      <c r="G21" s="15" t="s">
        <v>7</v>
      </c>
      <c r="H21" s="15" t="s">
        <v>8</v>
      </c>
      <c r="I21" s="15" t="s">
        <v>9</v>
      </c>
      <c r="J21" s="15" t="s">
        <v>11</v>
      </c>
      <c r="K21" s="15" t="s">
        <v>12</v>
      </c>
      <c r="L21" s="15" t="s">
        <v>13</v>
      </c>
      <c r="M21" s="15" t="s">
        <v>14</v>
      </c>
      <c r="N21" s="15" t="s">
        <v>15</v>
      </c>
      <c r="O21" s="16" t="s">
        <v>10</v>
      </c>
      <c r="P21" s="12" t="s">
        <v>18</v>
      </c>
    </row>
    <row r="22" spans="1:16" x14ac:dyDescent="0.25">
      <c r="A22" s="40" t="s">
        <v>1</v>
      </c>
      <c r="B22" s="14" t="s">
        <v>24</v>
      </c>
      <c r="C22" s="24">
        <v>53216332.189999998</v>
      </c>
      <c r="D22" s="24">
        <v>50312166.920000002</v>
      </c>
      <c r="E22" s="24">
        <v>51787266.909999996</v>
      </c>
      <c r="F22" s="24">
        <v>50564261.630000003</v>
      </c>
      <c r="G22" s="24">
        <v>50431688.909999996</v>
      </c>
      <c r="H22" s="24">
        <v>51402644.259999998</v>
      </c>
      <c r="I22" s="24">
        <v>51139592.68</v>
      </c>
      <c r="J22" s="24">
        <v>51745063.509999998</v>
      </c>
      <c r="K22" s="24"/>
      <c r="L22" s="24"/>
      <c r="M22" s="24"/>
      <c r="N22" s="24"/>
      <c r="O22" s="24"/>
      <c r="P22" s="32">
        <f t="shared" ref="P22:P27" si="1">SUM(C22:O22)</f>
        <v>410599017.00999999</v>
      </c>
    </row>
    <row r="23" spans="1:16" x14ac:dyDescent="0.25">
      <c r="A23" s="41"/>
      <c r="B23" s="14" t="s">
        <v>23</v>
      </c>
      <c r="C23" s="24">
        <v>202665979.27000001</v>
      </c>
      <c r="D23" s="24">
        <v>206949053.37</v>
      </c>
      <c r="E23" s="24">
        <v>210672694.71000001</v>
      </c>
      <c r="F23" s="24">
        <v>203324476.43000001</v>
      </c>
      <c r="G23" s="24">
        <v>203218253.81999999</v>
      </c>
      <c r="H23" s="24">
        <v>204893285.97</v>
      </c>
      <c r="I23" s="24">
        <v>204354947.72</v>
      </c>
      <c r="J23" s="24">
        <v>205223194.65000001</v>
      </c>
      <c r="K23" s="24"/>
      <c r="L23" s="24"/>
      <c r="M23" s="24"/>
      <c r="N23" s="24"/>
      <c r="O23" s="24"/>
      <c r="P23" s="32">
        <f t="shared" si="1"/>
        <v>1641301885.9400001</v>
      </c>
    </row>
    <row r="24" spans="1:16" x14ac:dyDescent="0.25">
      <c r="A24" s="38" t="s">
        <v>53</v>
      </c>
      <c r="B24" s="39"/>
      <c r="C24" s="25">
        <f t="shared" ref="C24" si="2">SUM(C22:C23)</f>
        <v>255882311.46000001</v>
      </c>
      <c r="D24" s="25">
        <f t="shared" ref="D24:O24" si="3">SUM(D22:D23)</f>
        <v>257261220.29000002</v>
      </c>
      <c r="E24" s="25">
        <f t="shared" si="3"/>
        <v>262459961.62</v>
      </c>
      <c r="F24" s="25">
        <f t="shared" si="3"/>
        <v>253888738.06</v>
      </c>
      <c r="G24" s="25">
        <f t="shared" si="3"/>
        <v>253649942.72999999</v>
      </c>
      <c r="H24" s="25">
        <f t="shared" si="3"/>
        <v>256295930.22999999</v>
      </c>
      <c r="I24" s="25">
        <f t="shared" si="3"/>
        <v>255494540.40000001</v>
      </c>
      <c r="J24" s="25">
        <f t="shared" si="3"/>
        <v>256968258.16</v>
      </c>
      <c r="K24" s="25">
        <f t="shared" si="3"/>
        <v>0</v>
      </c>
      <c r="L24" s="25">
        <f t="shared" si="3"/>
        <v>0</v>
      </c>
      <c r="M24" s="25">
        <f t="shared" si="3"/>
        <v>0</v>
      </c>
      <c r="N24" s="25">
        <f>SUM(N22:N23)</f>
        <v>0</v>
      </c>
      <c r="O24" s="25">
        <f t="shared" si="3"/>
        <v>0</v>
      </c>
      <c r="P24" s="45">
        <f t="shared" si="1"/>
        <v>2051900902.9500003</v>
      </c>
    </row>
    <row r="25" spans="1:16" x14ac:dyDescent="0.25">
      <c r="A25" s="42" t="s">
        <v>2</v>
      </c>
      <c r="B25" s="14" t="s">
        <v>24</v>
      </c>
      <c r="C25" s="24">
        <v>35271904.710000001</v>
      </c>
      <c r="D25" s="24">
        <v>35847904.469999999</v>
      </c>
      <c r="E25" s="24">
        <v>38147115.07</v>
      </c>
      <c r="F25" s="24">
        <v>37306264.299999997</v>
      </c>
      <c r="G25" s="24">
        <v>36939311.299999997</v>
      </c>
      <c r="H25" s="24">
        <v>37336916.899999999</v>
      </c>
      <c r="I25" s="24">
        <v>36957595.950000003</v>
      </c>
      <c r="J25" s="24">
        <v>37350821.530000001</v>
      </c>
      <c r="K25" s="24"/>
      <c r="L25" s="24"/>
      <c r="M25" s="24"/>
      <c r="N25" s="24"/>
      <c r="O25" s="24"/>
      <c r="P25" s="32">
        <f t="shared" si="1"/>
        <v>295157834.23000002</v>
      </c>
    </row>
    <row r="26" spans="1:16" x14ac:dyDescent="0.25">
      <c r="A26" s="43"/>
      <c r="B26" s="14" t="s">
        <v>23</v>
      </c>
      <c r="C26" s="24">
        <v>3467180.32</v>
      </c>
      <c r="D26" s="24">
        <v>3078507.67</v>
      </c>
      <c r="E26" s="24">
        <v>2677948.34</v>
      </c>
      <c r="F26" s="24">
        <v>2808885.95</v>
      </c>
      <c r="G26" s="24">
        <v>3283817.11</v>
      </c>
      <c r="H26" s="24">
        <v>3354405.9</v>
      </c>
      <c r="I26" s="24">
        <v>3269147.22</v>
      </c>
      <c r="J26" s="24">
        <v>3277580.01</v>
      </c>
      <c r="K26" s="24"/>
      <c r="L26" s="24"/>
      <c r="M26" s="24"/>
      <c r="N26" s="24"/>
      <c r="O26" s="24"/>
      <c r="P26" s="32">
        <f t="shared" si="1"/>
        <v>25217472.519999996</v>
      </c>
    </row>
    <row r="27" spans="1:16" x14ac:dyDescent="0.25">
      <c r="A27" s="39" t="s">
        <v>53</v>
      </c>
      <c r="B27" s="39"/>
      <c r="C27" s="25">
        <f t="shared" ref="C27" si="4">SUM(C25:C26)</f>
        <v>38739085.030000001</v>
      </c>
      <c r="D27" s="25">
        <f t="shared" ref="D27:O27" si="5">SUM(D25:D26)</f>
        <v>38926412.140000001</v>
      </c>
      <c r="E27" s="25">
        <f t="shared" si="5"/>
        <v>40825063.409999996</v>
      </c>
      <c r="F27" s="25">
        <f t="shared" si="5"/>
        <v>40115150.25</v>
      </c>
      <c r="G27" s="25">
        <f t="shared" si="5"/>
        <v>40223128.409999996</v>
      </c>
      <c r="H27" s="25">
        <f t="shared" si="5"/>
        <v>40691322.799999997</v>
      </c>
      <c r="I27" s="25">
        <f t="shared" si="5"/>
        <v>40226743.170000002</v>
      </c>
      <c r="J27" s="25">
        <f t="shared" si="5"/>
        <v>40628401.539999999</v>
      </c>
      <c r="K27" s="25">
        <f t="shared" si="5"/>
        <v>0</v>
      </c>
      <c r="L27" s="25">
        <f t="shared" si="5"/>
        <v>0</v>
      </c>
      <c r="M27" s="25">
        <f t="shared" si="5"/>
        <v>0</v>
      </c>
      <c r="N27" s="25">
        <f>SUM(N25:N26)</f>
        <v>0</v>
      </c>
      <c r="O27" s="25">
        <f t="shared" si="5"/>
        <v>0</v>
      </c>
      <c r="P27" s="45">
        <f t="shared" si="1"/>
        <v>320375306.75</v>
      </c>
    </row>
    <row r="28" spans="1:16" x14ac:dyDescent="0.25">
      <c r="A28" s="2" t="s">
        <v>18</v>
      </c>
      <c r="B28" s="6"/>
      <c r="C28" s="26">
        <f t="shared" ref="C28" si="6">C27+C24</f>
        <v>294621396.49000001</v>
      </c>
      <c r="D28" s="26">
        <f t="shared" ref="D28:O28" si="7">D27+D24</f>
        <v>296187632.43000001</v>
      </c>
      <c r="E28" s="26">
        <f t="shared" si="7"/>
        <v>303285025.02999997</v>
      </c>
      <c r="F28" s="26">
        <f t="shared" si="7"/>
        <v>294003888.31</v>
      </c>
      <c r="G28" s="26">
        <f t="shared" si="7"/>
        <v>293873071.13999999</v>
      </c>
      <c r="H28" s="26">
        <f t="shared" si="7"/>
        <v>296987253.02999997</v>
      </c>
      <c r="I28" s="26">
        <f t="shared" si="7"/>
        <v>295721283.56999999</v>
      </c>
      <c r="J28" s="26">
        <f t="shared" si="7"/>
        <v>297596659.69999999</v>
      </c>
      <c r="K28" s="26">
        <f t="shared" si="7"/>
        <v>0</v>
      </c>
      <c r="L28" s="26">
        <f t="shared" si="7"/>
        <v>0</v>
      </c>
      <c r="M28" s="26">
        <f t="shared" si="7"/>
        <v>0</v>
      </c>
      <c r="N28" s="26">
        <f t="shared" si="7"/>
        <v>0</v>
      </c>
      <c r="O28" s="26">
        <f t="shared" si="7"/>
        <v>0</v>
      </c>
      <c r="P28" s="27">
        <f>P24+P27</f>
        <v>2372276209.7000003</v>
      </c>
    </row>
  </sheetData>
  <mergeCells count="11">
    <mergeCell ref="C20:O20"/>
    <mergeCell ref="A6:P6"/>
    <mergeCell ref="A12:B12"/>
    <mergeCell ref="A13:B13"/>
    <mergeCell ref="A14:B14"/>
    <mergeCell ref="A15:B15"/>
    <mergeCell ref="B10:O10"/>
    <mergeCell ref="C11:O11"/>
    <mergeCell ref="A11:B11"/>
    <mergeCell ref="A9:P9"/>
    <mergeCell ref="A7:P7"/>
  </mergeCells>
  <pageMargins left="0.7" right="0.7" top="0.75" bottom="0.75" header="0.3" footer="0.3"/>
  <pageSetup paperSize="12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20"/>
  <sheetViews>
    <sheetView topLeftCell="E2" zoomScale="85" zoomScaleNormal="85" workbookViewId="0">
      <selection activeCell="I14" sqref="I14:I19"/>
    </sheetView>
  </sheetViews>
  <sheetFormatPr baseColWidth="10" defaultRowHeight="15" x14ac:dyDescent="0.25"/>
  <cols>
    <col min="1" max="1" width="20.7109375" bestFit="1" customWidth="1"/>
    <col min="2" max="3" width="16.28515625" customWidth="1"/>
    <col min="4" max="9" width="15.7109375" customWidth="1"/>
    <col min="10" max="14" width="15.7109375" bestFit="1" customWidth="1"/>
    <col min="15" max="15" width="17.28515625" bestFit="1" customWidth="1"/>
  </cols>
  <sheetData>
    <row r="6" spans="1:15" x14ac:dyDescent="0.25">
      <c r="A6" s="62" t="s">
        <v>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1:15" x14ac:dyDescent="0.25">
      <c r="A7" s="62" t="s">
        <v>52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 x14ac:dyDescent="0.25">
      <c r="A10" s="62" t="s">
        <v>19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</row>
    <row r="11" spans="1:15" x14ac:dyDescent="0.2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</row>
    <row r="12" spans="1:15" x14ac:dyDescent="0.25">
      <c r="A12" s="3" t="s">
        <v>16</v>
      </c>
      <c r="B12" s="59">
        <v>2024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12"/>
    </row>
    <row r="13" spans="1:15" x14ac:dyDescent="0.25">
      <c r="A13" s="4" t="s">
        <v>17</v>
      </c>
      <c r="B13" s="15" t="s">
        <v>3</v>
      </c>
      <c r="C13" s="15" t="s">
        <v>4</v>
      </c>
      <c r="D13" s="15" t="s">
        <v>5</v>
      </c>
      <c r="E13" s="15" t="s">
        <v>6</v>
      </c>
      <c r="F13" s="15" t="s">
        <v>7</v>
      </c>
      <c r="G13" s="15" t="s">
        <v>8</v>
      </c>
      <c r="H13" s="15" t="s">
        <v>9</v>
      </c>
      <c r="I13" s="15" t="s">
        <v>11</v>
      </c>
      <c r="J13" s="15" t="s">
        <v>12</v>
      </c>
      <c r="K13" s="15" t="s">
        <v>13</v>
      </c>
      <c r="L13" s="15" t="s">
        <v>14</v>
      </c>
      <c r="M13" s="15" t="s">
        <v>15</v>
      </c>
      <c r="N13" s="16" t="s">
        <v>10</v>
      </c>
      <c r="O13" s="12" t="s">
        <v>18</v>
      </c>
    </row>
    <row r="14" spans="1:15" x14ac:dyDescent="0.25">
      <c r="A14" s="18" t="s">
        <v>36</v>
      </c>
      <c r="B14" s="28">
        <v>34949696.909999996</v>
      </c>
      <c r="C14" s="28">
        <v>35372607.759999998</v>
      </c>
      <c r="D14" s="28">
        <v>37360296.530000001</v>
      </c>
      <c r="E14" s="28">
        <v>36621993.340000004</v>
      </c>
      <c r="F14" s="28">
        <v>37656194.75</v>
      </c>
      <c r="G14" s="28">
        <v>38023102.780000001</v>
      </c>
      <c r="H14" s="28">
        <v>37710110.549999997</v>
      </c>
      <c r="I14" s="28">
        <v>38036197.390000001</v>
      </c>
      <c r="J14" s="28"/>
      <c r="K14" s="28"/>
      <c r="L14" s="28"/>
      <c r="M14" s="28"/>
      <c r="N14" s="28"/>
      <c r="O14" s="33">
        <f t="shared" ref="O14:O19" si="0">SUM(B14:N14)</f>
        <v>295730200.00999999</v>
      </c>
    </row>
    <row r="15" spans="1:15" x14ac:dyDescent="0.25">
      <c r="A15" s="18" t="s">
        <v>37</v>
      </c>
      <c r="B15" s="28">
        <v>3767195.27</v>
      </c>
      <c r="C15" s="28">
        <v>3532062.7</v>
      </c>
      <c r="D15" s="28">
        <v>3443025.2</v>
      </c>
      <c r="E15" s="28">
        <v>3467707.49</v>
      </c>
      <c r="F15" s="28">
        <v>2546848.34</v>
      </c>
      <c r="G15" s="28">
        <v>2647528.87</v>
      </c>
      <c r="H15" s="28">
        <v>2494856.63</v>
      </c>
      <c r="I15" s="28">
        <v>2572070.15</v>
      </c>
      <c r="J15" s="28"/>
      <c r="K15" s="28"/>
      <c r="L15" s="28"/>
      <c r="M15" s="28"/>
      <c r="N15" s="28"/>
      <c r="O15" s="33">
        <f t="shared" si="0"/>
        <v>24471294.649999999</v>
      </c>
    </row>
    <row r="16" spans="1:15" x14ac:dyDescent="0.25">
      <c r="A16" s="18" t="s">
        <v>33</v>
      </c>
      <c r="B16" s="28">
        <v>20384.099999999999</v>
      </c>
      <c r="C16" s="28">
        <v>20516.3</v>
      </c>
      <c r="D16" s="28">
        <v>20138.669999999998</v>
      </c>
      <c r="E16" s="28">
        <v>17258.310000000001</v>
      </c>
      <c r="F16" s="28">
        <v>17202.11</v>
      </c>
      <c r="G16" s="28">
        <v>17807.939999999999</v>
      </c>
      <c r="H16" s="28">
        <v>18892.78</v>
      </c>
      <c r="I16" s="28">
        <v>17250.79</v>
      </c>
      <c r="J16" s="28"/>
      <c r="K16" s="28"/>
      <c r="L16" s="28"/>
      <c r="M16" s="28"/>
      <c r="N16" s="28"/>
      <c r="O16" s="33">
        <f t="shared" si="0"/>
        <v>149451</v>
      </c>
    </row>
    <row r="17" spans="1:15" x14ac:dyDescent="0.25">
      <c r="A17" s="18" t="s">
        <v>34</v>
      </c>
      <c r="B17" s="28">
        <v>1808.75</v>
      </c>
      <c r="C17" s="28">
        <v>1225.3800000000001</v>
      </c>
      <c r="D17" s="28">
        <v>1603.01</v>
      </c>
      <c r="E17" s="28">
        <v>8191.11</v>
      </c>
      <c r="F17" s="28">
        <v>2883.21</v>
      </c>
      <c r="G17" s="28">
        <v>2883.21</v>
      </c>
      <c r="H17" s="28">
        <v>2883.21</v>
      </c>
      <c r="I17" s="28">
        <v>2883.21</v>
      </c>
      <c r="J17" s="28"/>
      <c r="K17" s="28"/>
      <c r="L17" s="28"/>
      <c r="M17" s="28"/>
      <c r="N17" s="28"/>
      <c r="O17" s="33">
        <f t="shared" si="0"/>
        <v>24361.089999999997</v>
      </c>
    </row>
    <row r="18" spans="1:15" x14ac:dyDescent="0.25">
      <c r="A18" s="18" t="s">
        <v>1</v>
      </c>
      <c r="B18" s="28">
        <v>255882311.46000001</v>
      </c>
      <c r="C18" s="28">
        <v>257261220.28999999</v>
      </c>
      <c r="D18" s="28">
        <v>0</v>
      </c>
      <c r="E18" s="28">
        <v>253888738.06</v>
      </c>
      <c r="F18" s="28">
        <v>253649942.72999999</v>
      </c>
      <c r="G18" s="28">
        <v>256295930.22999999</v>
      </c>
      <c r="H18" s="28">
        <v>255494540.40000001</v>
      </c>
      <c r="I18" s="28">
        <v>256968258.16</v>
      </c>
      <c r="J18" s="28"/>
      <c r="K18" s="28"/>
      <c r="L18" s="28"/>
      <c r="M18" s="28"/>
      <c r="N18" s="28"/>
      <c r="O18" s="33">
        <f t="shared" si="0"/>
        <v>1789440941.3300002</v>
      </c>
    </row>
    <row r="19" spans="1:15" x14ac:dyDescent="0.25">
      <c r="A19" s="18" t="s">
        <v>38</v>
      </c>
      <c r="B19" s="28">
        <v>0</v>
      </c>
      <c r="C19" s="28">
        <v>0</v>
      </c>
      <c r="D19" s="28">
        <v>262459961.62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/>
      <c r="K19" s="28"/>
      <c r="L19" s="28"/>
      <c r="M19" s="28"/>
      <c r="N19" s="28"/>
      <c r="O19" s="33">
        <f t="shared" si="0"/>
        <v>262459961.62</v>
      </c>
    </row>
    <row r="20" spans="1:15" x14ac:dyDescent="0.25">
      <c r="A20" s="2" t="s">
        <v>18</v>
      </c>
      <c r="B20" s="29">
        <f t="shared" ref="B20:N20" si="1">SUM(B14:B19)</f>
        <v>294621396.49000001</v>
      </c>
      <c r="C20" s="29">
        <f t="shared" si="1"/>
        <v>296187632.43000001</v>
      </c>
      <c r="D20" s="29">
        <f t="shared" si="1"/>
        <v>303285025.03000003</v>
      </c>
      <c r="E20" s="29">
        <f t="shared" si="1"/>
        <v>294003888.31</v>
      </c>
      <c r="F20" s="29">
        <f t="shared" si="1"/>
        <v>293873071.13999999</v>
      </c>
      <c r="G20" s="29">
        <f t="shared" si="1"/>
        <v>296987253.02999997</v>
      </c>
      <c r="H20" s="29">
        <f t="shared" si="1"/>
        <v>295721283.56999999</v>
      </c>
      <c r="I20" s="29">
        <f t="shared" si="1"/>
        <v>297596659.69999999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30">
        <f>SUM(O14:O19)</f>
        <v>2372276209.7000003</v>
      </c>
    </row>
  </sheetData>
  <mergeCells count="5">
    <mergeCell ref="A11:N11"/>
    <mergeCell ref="B12:N12"/>
    <mergeCell ref="A6:O6"/>
    <mergeCell ref="A7:O7"/>
    <mergeCell ref="A10:O10"/>
  </mergeCells>
  <pageMargins left="0.7" right="0.7" top="0.75" bottom="0.75" header="0.3" footer="0.3"/>
  <pageSetup paperSize="12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topLeftCell="E1" zoomScale="90" zoomScaleNormal="90" workbookViewId="0">
      <selection activeCell="I14" sqref="I14:I15"/>
    </sheetView>
  </sheetViews>
  <sheetFormatPr baseColWidth="10" defaultRowHeight="15" x14ac:dyDescent="0.25"/>
  <cols>
    <col min="1" max="1" width="20.7109375" bestFit="1" customWidth="1"/>
    <col min="2" max="9" width="15.5703125" customWidth="1"/>
    <col min="10" max="14" width="15.5703125" bestFit="1" customWidth="1"/>
    <col min="15" max="15" width="17.140625" bestFit="1" customWidth="1"/>
  </cols>
  <sheetData>
    <row r="6" spans="1:15" x14ac:dyDescent="0.25">
      <c r="A6" s="62" t="s">
        <v>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1:15" x14ac:dyDescent="0.25">
      <c r="A7" s="62" t="s">
        <v>52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 x14ac:dyDescent="0.25">
      <c r="A10" s="62" t="s">
        <v>32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</row>
    <row r="11" spans="1:15" x14ac:dyDescent="0.2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</row>
    <row r="12" spans="1:15" x14ac:dyDescent="0.25">
      <c r="A12" s="3" t="s">
        <v>16</v>
      </c>
      <c r="B12" s="59">
        <v>2024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13"/>
    </row>
    <row r="13" spans="1:15" ht="15.75" thickBot="1" x14ac:dyDescent="0.3">
      <c r="A13" s="4" t="s">
        <v>17</v>
      </c>
      <c r="B13" s="19" t="s">
        <v>3</v>
      </c>
      <c r="C13" s="19" t="s">
        <v>4</v>
      </c>
      <c r="D13" s="19" t="s">
        <v>5</v>
      </c>
      <c r="E13" s="19" t="s">
        <v>6</v>
      </c>
      <c r="F13" s="19" t="s">
        <v>7</v>
      </c>
      <c r="G13" s="19" t="s">
        <v>8</v>
      </c>
      <c r="H13" s="19" t="s">
        <v>9</v>
      </c>
      <c r="I13" s="19" t="s">
        <v>11</v>
      </c>
      <c r="J13" s="19" t="s">
        <v>12</v>
      </c>
      <c r="K13" s="19" t="s">
        <v>13</v>
      </c>
      <c r="L13" s="19" t="s">
        <v>14</v>
      </c>
      <c r="M13" s="19" t="s">
        <v>15</v>
      </c>
      <c r="N13" s="20" t="s">
        <v>10</v>
      </c>
      <c r="O13" s="13" t="s">
        <v>18</v>
      </c>
    </row>
    <row r="14" spans="1:15" ht="15.75" thickBot="1" x14ac:dyDescent="0.3">
      <c r="A14" s="17" t="s">
        <v>40</v>
      </c>
      <c r="B14" s="53">
        <v>13809650.01</v>
      </c>
      <c r="C14" s="53">
        <v>6156330.5899999999</v>
      </c>
      <c r="D14" s="53">
        <v>14702956.35</v>
      </c>
      <c r="E14" s="50">
        <v>5473829.7199999997</v>
      </c>
      <c r="F14" s="28">
        <v>6150008.7000000002</v>
      </c>
      <c r="G14" s="28">
        <v>9306557.0899999999</v>
      </c>
      <c r="H14" s="28">
        <v>65822730.75</v>
      </c>
      <c r="I14" s="28">
        <v>10066415.960000001</v>
      </c>
      <c r="J14" s="28"/>
      <c r="K14" s="28"/>
      <c r="L14" s="28"/>
      <c r="M14" s="28"/>
      <c r="N14" s="28"/>
      <c r="O14" s="33">
        <f>SUM(B14:N14)</f>
        <v>131488479.17000002</v>
      </c>
    </row>
    <row r="15" spans="1:15" ht="18" customHeight="1" thickBot="1" x14ac:dyDescent="0.3">
      <c r="A15" s="17" t="s">
        <v>39</v>
      </c>
      <c r="B15" s="53">
        <v>280811746.48000002</v>
      </c>
      <c r="C15" s="53">
        <v>290031301.83999997</v>
      </c>
      <c r="D15" s="53">
        <v>288582068.68000001</v>
      </c>
      <c r="E15" s="50">
        <v>288530058.58999997</v>
      </c>
      <c r="F15" s="28">
        <v>287723062.44</v>
      </c>
      <c r="G15" s="28">
        <v>287680695.94</v>
      </c>
      <c r="H15" s="28">
        <v>229898552.81999999</v>
      </c>
      <c r="I15" s="28">
        <v>287530243.74000001</v>
      </c>
      <c r="J15" s="28"/>
      <c r="K15" s="28"/>
      <c r="L15" s="28"/>
      <c r="M15" s="28"/>
      <c r="N15" s="34"/>
      <c r="O15" s="33">
        <f>SUM(B15:N15)</f>
        <v>2240787730.5299997</v>
      </c>
    </row>
    <row r="16" spans="1:15" x14ac:dyDescent="0.25">
      <c r="A16" s="2" t="s">
        <v>18</v>
      </c>
      <c r="B16" s="54">
        <f t="shared" ref="B16:N16" si="0">SUM(B14:B15)</f>
        <v>294621396.49000001</v>
      </c>
      <c r="C16" s="54">
        <f t="shared" si="0"/>
        <v>296187632.42999995</v>
      </c>
      <c r="D16" s="29">
        <f t="shared" si="0"/>
        <v>303285025.03000003</v>
      </c>
      <c r="E16" s="29">
        <f t="shared" si="0"/>
        <v>294003888.31</v>
      </c>
      <c r="F16" s="29">
        <f t="shared" si="0"/>
        <v>293873071.13999999</v>
      </c>
      <c r="G16" s="29">
        <f t="shared" si="0"/>
        <v>296987253.02999997</v>
      </c>
      <c r="H16" s="29">
        <f t="shared" si="0"/>
        <v>295721283.56999999</v>
      </c>
      <c r="I16" s="29">
        <f t="shared" si="0"/>
        <v>297596659.69999999</v>
      </c>
      <c r="J16" s="29">
        <f t="shared" si="0"/>
        <v>0</v>
      </c>
      <c r="K16" s="29">
        <f t="shared" si="0"/>
        <v>0</v>
      </c>
      <c r="L16" s="29">
        <f t="shared" si="0"/>
        <v>0</v>
      </c>
      <c r="M16" s="29">
        <f t="shared" si="0"/>
        <v>0</v>
      </c>
      <c r="N16" s="29">
        <f t="shared" si="0"/>
        <v>0</v>
      </c>
      <c r="O16" s="30">
        <f>SUM(O14:O15)</f>
        <v>2372276209.6999998</v>
      </c>
    </row>
  </sheetData>
  <mergeCells count="5">
    <mergeCell ref="A11:N11"/>
    <mergeCell ref="B12:N12"/>
    <mergeCell ref="A6:O6"/>
    <mergeCell ref="A7:O7"/>
    <mergeCell ref="A10:O10"/>
  </mergeCells>
  <pageMargins left="0.7" right="0.7" top="0.75" bottom="0.75" header="0.3" footer="0.3"/>
  <pageSetup paperSize="12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25"/>
  <sheetViews>
    <sheetView topLeftCell="D7" zoomScale="90" zoomScaleNormal="90" workbookViewId="0">
      <selection activeCell="I13" sqref="I13:I22"/>
    </sheetView>
  </sheetViews>
  <sheetFormatPr baseColWidth="10" defaultRowHeight="15" x14ac:dyDescent="0.25"/>
  <cols>
    <col min="1" max="1" width="26.5703125" bestFit="1" customWidth="1"/>
    <col min="2" max="7" width="15.5703125" customWidth="1"/>
    <col min="8" max="14" width="15.5703125" bestFit="1" customWidth="1"/>
    <col min="15" max="15" width="17.140625" bestFit="1" customWidth="1"/>
    <col min="17" max="17" width="20.28515625" style="46" bestFit="1" customWidth="1"/>
    <col min="18" max="18" width="14.85546875" bestFit="1" customWidth="1"/>
  </cols>
  <sheetData>
    <row r="6" spans="1:15" x14ac:dyDescent="0.25">
      <c r="A6" s="62" t="s">
        <v>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1:15" x14ac:dyDescent="0.25">
      <c r="A7" s="62" t="s">
        <v>52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62" t="s">
        <v>27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</row>
    <row r="10" spans="1:15" x14ac:dyDescent="0.25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</row>
    <row r="11" spans="1:15" x14ac:dyDescent="0.25">
      <c r="A11" s="3" t="s">
        <v>16</v>
      </c>
      <c r="B11" s="59">
        <v>2024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1"/>
      <c r="O11" s="12"/>
    </row>
    <row r="12" spans="1:15" x14ac:dyDescent="0.25">
      <c r="A12" s="4" t="s">
        <v>21</v>
      </c>
      <c r="B12" s="15" t="s">
        <v>3</v>
      </c>
      <c r="C12" s="15" t="s">
        <v>4</v>
      </c>
      <c r="D12" s="15" t="s">
        <v>5</v>
      </c>
      <c r="E12" s="15" t="s">
        <v>6</v>
      </c>
      <c r="F12" s="15" t="s">
        <v>7</v>
      </c>
      <c r="G12" s="15" t="s">
        <v>8</v>
      </c>
      <c r="H12" s="15" t="s">
        <v>9</v>
      </c>
      <c r="I12" s="15" t="s">
        <v>11</v>
      </c>
      <c r="J12" s="15" t="s">
        <v>12</v>
      </c>
      <c r="K12" s="15" t="s">
        <v>13</v>
      </c>
      <c r="L12" s="15" t="s">
        <v>14</v>
      </c>
      <c r="M12" s="15" t="s">
        <v>15</v>
      </c>
      <c r="N12" s="16" t="s">
        <v>10</v>
      </c>
      <c r="O12" s="12" t="s">
        <v>18</v>
      </c>
    </row>
    <row r="13" spans="1:15" x14ac:dyDescent="0.25">
      <c r="A13" s="17" t="s">
        <v>42</v>
      </c>
      <c r="B13" s="52">
        <v>1525865.74</v>
      </c>
      <c r="C13" s="52">
        <v>1503155.94</v>
      </c>
      <c r="D13" s="28">
        <v>1559704.41</v>
      </c>
      <c r="E13" s="28">
        <v>1559017.26</v>
      </c>
      <c r="F13" s="28">
        <v>1538712.8</v>
      </c>
      <c r="G13" s="28">
        <v>1558276.87</v>
      </c>
      <c r="H13" s="28">
        <v>1507635.9</v>
      </c>
      <c r="I13" s="28">
        <v>1524328.98</v>
      </c>
      <c r="J13" s="28"/>
      <c r="K13" s="28"/>
      <c r="L13" s="28"/>
      <c r="M13" s="28"/>
      <c r="N13" s="28"/>
      <c r="O13" s="33">
        <f t="shared" ref="O13:O22" si="0">SUM(B13:N13)</f>
        <v>12276697.9</v>
      </c>
    </row>
    <row r="14" spans="1:15" x14ac:dyDescent="0.25">
      <c r="A14" s="17" t="s">
        <v>43</v>
      </c>
      <c r="B14" s="52">
        <v>60049719.549999997</v>
      </c>
      <c r="C14" s="52">
        <v>61511287.32</v>
      </c>
      <c r="D14" s="28">
        <v>62634264.649999999</v>
      </c>
      <c r="E14" s="28">
        <v>60488609.149999999</v>
      </c>
      <c r="F14" s="28">
        <v>60551970.899999999</v>
      </c>
      <c r="G14" s="28">
        <v>60932593.439999998</v>
      </c>
      <c r="H14" s="28">
        <v>61219198.740000002</v>
      </c>
      <c r="I14" s="28">
        <v>61141649.990000002</v>
      </c>
      <c r="J14" s="28"/>
      <c r="K14" s="28"/>
      <c r="L14" s="28"/>
      <c r="M14" s="28"/>
      <c r="N14" s="28"/>
      <c r="O14" s="33">
        <f t="shared" si="0"/>
        <v>488529293.74000001</v>
      </c>
    </row>
    <row r="15" spans="1:15" x14ac:dyDescent="0.25">
      <c r="A15" s="17" t="s">
        <v>44</v>
      </c>
      <c r="B15" s="52">
        <v>119669194.97</v>
      </c>
      <c r="C15" s="52">
        <v>121275444.7</v>
      </c>
      <c r="D15" s="28">
        <v>123874293.62</v>
      </c>
      <c r="E15" s="28">
        <v>120336391.73</v>
      </c>
      <c r="F15" s="28">
        <v>120256496.61</v>
      </c>
      <c r="G15" s="28">
        <v>120466647.12</v>
      </c>
      <c r="H15" s="28">
        <v>120772333.37</v>
      </c>
      <c r="I15" s="28">
        <v>122038772.77</v>
      </c>
      <c r="J15" s="28"/>
      <c r="K15" s="28"/>
      <c r="L15" s="28"/>
      <c r="M15" s="28"/>
      <c r="N15" s="28"/>
      <c r="O15" s="33">
        <f t="shared" si="0"/>
        <v>968689574.88999999</v>
      </c>
    </row>
    <row r="16" spans="1:15" x14ac:dyDescent="0.25">
      <c r="A16" s="17" t="s">
        <v>45</v>
      </c>
      <c r="B16" s="52">
        <v>13880933.810000001</v>
      </c>
      <c r="C16" s="52">
        <v>13674666.73</v>
      </c>
      <c r="D16" s="28">
        <v>14177105.25</v>
      </c>
      <c r="E16" s="28">
        <v>13846310.960000001</v>
      </c>
      <c r="F16" s="28">
        <v>13680041.220000001</v>
      </c>
      <c r="G16" s="28">
        <v>13889093.5</v>
      </c>
      <c r="H16" s="28">
        <v>13814153.939999999</v>
      </c>
      <c r="I16" s="28">
        <v>14095193.439999999</v>
      </c>
      <c r="J16" s="28"/>
      <c r="K16" s="28"/>
      <c r="L16" s="28"/>
      <c r="M16" s="28"/>
      <c r="N16" s="28"/>
      <c r="O16" s="33">
        <f t="shared" si="0"/>
        <v>111057498.84999999</v>
      </c>
    </row>
    <row r="17" spans="1:18" x14ac:dyDescent="0.25">
      <c r="A17" s="17" t="s">
        <v>46</v>
      </c>
      <c r="B17" s="52">
        <v>10322316.699999999</v>
      </c>
      <c r="C17" s="52">
        <v>10520374.949999999</v>
      </c>
      <c r="D17" s="28">
        <v>11007067.529999999</v>
      </c>
      <c r="E17" s="28">
        <v>10267206.619999999</v>
      </c>
      <c r="F17" s="28">
        <v>10340859.82</v>
      </c>
      <c r="G17" s="28">
        <v>10599619.210000001</v>
      </c>
      <c r="H17" s="28">
        <v>10477187.66</v>
      </c>
      <c r="I17" s="28">
        <v>10717477.49</v>
      </c>
      <c r="J17" s="28"/>
      <c r="K17" s="28"/>
      <c r="L17" s="28"/>
      <c r="M17" s="28"/>
      <c r="N17" s="28"/>
      <c r="O17" s="33">
        <f t="shared" si="0"/>
        <v>84252109.979999989</v>
      </c>
    </row>
    <row r="18" spans="1:18" x14ac:dyDescent="0.25">
      <c r="A18" s="17" t="s">
        <v>47</v>
      </c>
      <c r="B18" s="52">
        <v>3141.6</v>
      </c>
      <c r="C18" s="55">
        <v>0</v>
      </c>
      <c r="D18" s="28">
        <v>66681.16</v>
      </c>
      <c r="E18" s="28">
        <v>7987.74</v>
      </c>
      <c r="F18" s="28">
        <v>0</v>
      </c>
      <c r="G18" s="28">
        <v>0</v>
      </c>
      <c r="H18" s="28">
        <v>0</v>
      </c>
      <c r="I18" s="28">
        <v>0</v>
      </c>
      <c r="J18" s="28"/>
      <c r="K18" s="28"/>
      <c r="L18" s="28"/>
      <c r="M18" s="28"/>
      <c r="N18" s="28"/>
      <c r="O18" s="33">
        <f t="shared" si="0"/>
        <v>77810.500000000015</v>
      </c>
    </row>
    <row r="19" spans="1:18" x14ac:dyDescent="0.25">
      <c r="A19" s="17" t="s">
        <v>48</v>
      </c>
      <c r="B19" s="52">
        <v>60273575.600000001</v>
      </c>
      <c r="C19" s="52">
        <v>59447602.82</v>
      </c>
      <c r="D19" s="28">
        <v>60827036.780000001</v>
      </c>
      <c r="E19" s="28">
        <v>58962074.170000002</v>
      </c>
      <c r="F19" s="28">
        <v>59221368.590000004</v>
      </c>
      <c r="G19" s="28">
        <v>60440739.020000003</v>
      </c>
      <c r="H19" s="28">
        <v>59281786.43</v>
      </c>
      <c r="I19" s="28">
        <v>59636225.950000003</v>
      </c>
      <c r="J19" s="28"/>
      <c r="K19" s="28"/>
      <c r="L19" s="28"/>
      <c r="M19" s="28"/>
      <c r="N19" s="28"/>
      <c r="O19" s="33">
        <f t="shared" si="0"/>
        <v>478090409.36000001</v>
      </c>
    </row>
    <row r="20" spans="1:18" x14ac:dyDescent="0.25">
      <c r="A20" s="17" t="s">
        <v>49</v>
      </c>
      <c r="B20" s="52">
        <v>11441323.630000001</v>
      </c>
      <c r="C20" s="52">
        <v>11199030.59</v>
      </c>
      <c r="D20" s="28">
        <v>11679807.52</v>
      </c>
      <c r="E20" s="28">
        <v>11357535.27</v>
      </c>
      <c r="F20" s="28">
        <v>11252423.189999999</v>
      </c>
      <c r="G20" s="28">
        <v>11642252.949999999</v>
      </c>
      <c r="H20" s="28">
        <v>11564137.93</v>
      </c>
      <c r="I20" s="28">
        <v>11329000.41</v>
      </c>
      <c r="J20" s="28"/>
      <c r="K20" s="28"/>
      <c r="L20" s="28"/>
      <c r="M20" s="28"/>
      <c r="N20" s="28"/>
      <c r="O20" s="33">
        <f t="shared" si="0"/>
        <v>91465511.48999998</v>
      </c>
    </row>
    <row r="21" spans="1:18" x14ac:dyDescent="0.25">
      <c r="A21" s="17" t="s">
        <v>50</v>
      </c>
      <c r="B21" s="52">
        <v>12895006.09</v>
      </c>
      <c r="C21" s="52">
        <v>12576373.5</v>
      </c>
      <c r="D21" s="28">
        <v>12763501.09</v>
      </c>
      <c r="E21" s="28">
        <v>12581543.199999999</v>
      </c>
      <c r="F21" s="28">
        <v>12530523.050000001</v>
      </c>
      <c r="G21" s="28">
        <v>12839115.76</v>
      </c>
      <c r="H21" s="28">
        <v>12563172.43</v>
      </c>
      <c r="I21" s="28">
        <v>12541664.68</v>
      </c>
      <c r="J21" s="28"/>
      <c r="K21" s="28"/>
      <c r="L21" s="28"/>
      <c r="M21" s="28"/>
      <c r="N21" s="28"/>
      <c r="O21" s="33">
        <f t="shared" si="0"/>
        <v>101290899.80000001</v>
      </c>
    </row>
    <row r="22" spans="1:18" x14ac:dyDescent="0.25">
      <c r="A22" s="17" t="s">
        <v>51</v>
      </c>
      <c r="B22" s="52">
        <v>4560318.8</v>
      </c>
      <c r="C22" s="52">
        <v>4479695.88</v>
      </c>
      <c r="D22" s="28">
        <v>4695563.0199999996</v>
      </c>
      <c r="E22" s="28">
        <v>4597212.21</v>
      </c>
      <c r="F22" s="28">
        <v>4500674.96</v>
      </c>
      <c r="G22" s="28">
        <v>4618915.16</v>
      </c>
      <c r="H22" s="28">
        <v>4521677.17</v>
      </c>
      <c r="I22" s="28">
        <v>4572345.99</v>
      </c>
      <c r="J22" s="28"/>
      <c r="K22" s="28"/>
      <c r="L22" s="28"/>
      <c r="M22" s="28"/>
      <c r="N22" s="28"/>
      <c r="O22" s="33">
        <f t="shared" si="0"/>
        <v>36546403.190000005</v>
      </c>
    </row>
    <row r="23" spans="1:18" x14ac:dyDescent="0.25">
      <c r="A23" s="2" t="s">
        <v>18</v>
      </c>
      <c r="B23" s="29">
        <f t="shared" ref="B23:N23" si="1">SUM(B13:B22)</f>
        <v>294621396.48999995</v>
      </c>
      <c r="C23" s="29">
        <f t="shared" si="1"/>
        <v>296187632.42999995</v>
      </c>
      <c r="D23" s="29">
        <f t="shared" si="1"/>
        <v>303285025.02999991</v>
      </c>
      <c r="E23" s="29">
        <f t="shared" si="1"/>
        <v>294003888.30999994</v>
      </c>
      <c r="F23" s="29">
        <f t="shared" si="1"/>
        <v>293873071.13999999</v>
      </c>
      <c r="G23" s="29">
        <f t="shared" si="1"/>
        <v>296987253.03000003</v>
      </c>
      <c r="H23" s="29">
        <f t="shared" si="1"/>
        <v>295721283.56999999</v>
      </c>
      <c r="I23" s="29">
        <f t="shared" si="1"/>
        <v>297596659.70000005</v>
      </c>
      <c r="J23" s="29">
        <f t="shared" si="1"/>
        <v>0</v>
      </c>
      <c r="K23" s="29">
        <f t="shared" si="1"/>
        <v>0</v>
      </c>
      <c r="L23" s="29">
        <f t="shared" si="1"/>
        <v>0</v>
      </c>
      <c r="M23" s="29">
        <f t="shared" si="1"/>
        <v>0</v>
      </c>
      <c r="N23" s="29">
        <f t="shared" si="1"/>
        <v>0</v>
      </c>
      <c r="O23" s="30">
        <f>SUM(O13:O22)</f>
        <v>2372276209.6999998</v>
      </c>
    </row>
    <row r="24" spans="1:18" x14ac:dyDescent="0.25">
      <c r="R24" s="34"/>
    </row>
    <row r="25" spans="1:18" x14ac:dyDescent="0.25">
      <c r="R25" s="34"/>
    </row>
  </sheetData>
  <mergeCells count="5">
    <mergeCell ref="A10:N10"/>
    <mergeCell ref="B11:N11"/>
    <mergeCell ref="A6:O6"/>
    <mergeCell ref="A7:O7"/>
    <mergeCell ref="A9:O9"/>
  </mergeCells>
  <pageMargins left="0.7" right="0.7" top="0.75" bottom="0.75" header="0.3" footer="0.3"/>
  <pageSetup paperSize="12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6"/>
  <sheetViews>
    <sheetView workbookViewId="0">
      <selection activeCell="B12" sqref="B12:N12"/>
    </sheetView>
  </sheetViews>
  <sheetFormatPr baseColWidth="10" defaultRowHeight="15" x14ac:dyDescent="0.25"/>
  <cols>
    <col min="1" max="1" width="20.7109375" bestFit="1" customWidth="1"/>
    <col min="2" max="12" width="5.140625" bestFit="1" customWidth="1"/>
    <col min="13" max="13" width="6.42578125" bestFit="1" customWidth="1"/>
    <col min="14" max="14" width="5.140625" bestFit="1" customWidth="1"/>
  </cols>
  <sheetData>
    <row r="6" spans="1:14" x14ac:dyDescent="0.25">
      <c r="A6" s="62" t="s">
        <v>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</row>
    <row r="7" spans="1:14" x14ac:dyDescent="0.25">
      <c r="A7" s="62" t="s">
        <v>52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62" t="s">
        <v>26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</row>
    <row r="11" spans="1:14" x14ac:dyDescent="0.2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</row>
    <row r="12" spans="1:14" x14ac:dyDescent="0.25">
      <c r="A12" s="3" t="s">
        <v>16</v>
      </c>
      <c r="B12" s="59">
        <v>2024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1"/>
    </row>
    <row r="13" spans="1:14" x14ac:dyDescent="0.25">
      <c r="A13" s="4" t="s">
        <v>20</v>
      </c>
      <c r="B13" s="15" t="s">
        <v>3</v>
      </c>
      <c r="C13" s="15" t="s">
        <v>4</v>
      </c>
      <c r="D13" s="15" t="s">
        <v>5</v>
      </c>
      <c r="E13" s="15" t="s">
        <v>6</v>
      </c>
      <c r="F13" s="15" t="s">
        <v>7</v>
      </c>
      <c r="G13" s="15" t="s">
        <v>8</v>
      </c>
      <c r="H13" s="15" t="s">
        <v>9</v>
      </c>
      <c r="I13" s="15" t="s">
        <v>11</v>
      </c>
      <c r="J13" s="15" t="s">
        <v>12</v>
      </c>
      <c r="K13" s="15" t="s">
        <v>13</v>
      </c>
      <c r="L13" s="15" t="s">
        <v>14</v>
      </c>
      <c r="M13" s="15" t="s">
        <v>15</v>
      </c>
      <c r="N13" s="16" t="s">
        <v>10</v>
      </c>
    </row>
    <row r="14" spans="1:14" x14ac:dyDescent="0.25">
      <c r="A14" s="17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1:14" x14ac:dyDescent="0.25">
      <c r="A15" s="17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 spans="1:14" x14ac:dyDescent="0.25">
      <c r="A16" s="2" t="s">
        <v>18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2"/>
    </row>
  </sheetData>
  <mergeCells count="5">
    <mergeCell ref="A11:N11"/>
    <mergeCell ref="B12:N12"/>
    <mergeCell ref="A6:N6"/>
    <mergeCell ref="A7:N7"/>
    <mergeCell ref="A10:N10"/>
  </mergeCells>
  <pageMargins left="0.7" right="0.7" top="0.75" bottom="0.75" header="0.3" footer="0.3"/>
  <pageSetup paperSize="1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BD_CC_M_UTI</vt:lpstr>
      <vt:lpstr>SR - Planilla Desagregado</vt:lpstr>
      <vt:lpstr>SR - Tit - DH</vt:lpstr>
      <vt:lpstr>SR - Clase de Renta</vt:lpstr>
      <vt:lpstr>SR - Tipo de Renta</vt:lpstr>
      <vt:lpstr>SR - Regional</vt:lpstr>
      <vt:lpstr>SR - 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2024-09-23T13:48:45Z</dcterms:modified>
</cp:coreProperties>
</file>