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F:\TEMPORAL\4D4R\TRABAJO\dashboard\ABRIL\CC\2023\"/>
    </mc:Choice>
  </mc:AlternateContent>
  <xr:revisionPtr revIDLastSave="0" documentId="13_ncr:1_{49F2B43C-DB7A-40F9-8588-69B749CF58C0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BD_CC_M_UTI" sheetId="10" r:id="rId1"/>
    <sheet name="SR - Planilla Desagregado" sheetId="8" r:id="rId2"/>
    <sheet name="SR - Tit - DH" sheetId="5" r:id="rId3"/>
    <sheet name="SR - Clase de Renta" sheetId="1" r:id="rId4"/>
    <sheet name="SR - Tipo de Renta" sheetId="9" r:id="rId5"/>
    <sheet name="SR - Regional" sheetId="4" r:id="rId6"/>
    <sheet name="SR - Sector" sheetId="3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2" i="4" l="1"/>
  <c r="O21" i="4"/>
  <c r="O20" i="4"/>
  <c r="O19" i="4"/>
  <c r="O18" i="4"/>
  <c r="O17" i="4"/>
  <c r="O16" i="4"/>
  <c r="O15" i="4"/>
  <c r="O14" i="4"/>
  <c r="O13" i="4"/>
  <c r="O15" i="9"/>
  <c r="O14" i="9"/>
  <c r="O19" i="1"/>
  <c r="O18" i="1"/>
  <c r="O17" i="1"/>
  <c r="O16" i="1"/>
  <c r="O15" i="1"/>
  <c r="O14" i="1"/>
  <c r="O27" i="5"/>
  <c r="N27" i="5"/>
  <c r="M27" i="5"/>
  <c r="L27" i="5"/>
  <c r="K27" i="5"/>
  <c r="J27" i="5"/>
  <c r="I27" i="5"/>
  <c r="H27" i="5"/>
  <c r="G27" i="5"/>
  <c r="F27" i="5"/>
  <c r="E27" i="5"/>
  <c r="D27" i="5"/>
  <c r="P27" i="5" s="1"/>
  <c r="C27" i="5"/>
  <c r="P26" i="5"/>
  <c r="P25" i="5"/>
  <c r="O24" i="5"/>
  <c r="N24" i="5"/>
  <c r="M24" i="5"/>
  <c r="L24" i="5"/>
  <c r="K24" i="5"/>
  <c r="J24" i="5"/>
  <c r="I24" i="5"/>
  <c r="H24" i="5"/>
  <c r="G24" i="5"/>
  <c r="F24" i="5"/>
  <c r="E24" i="5"/>
  <c r="D24" i="5"/>
  <c r="P24" i="5" s="1"/>
  <c r="C24" i="5"/>
  <c r="P23" i="5"/>
  <c r="P22" i="5"/>
  <c r="P14" i="5"/>
  <c r="P13" i="5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P17" i="8"/>
  <c r="P16" i="8"/>
  <c r="P18" i="8" s="1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P14" i="8"/>
  <c r="P13" i="8"/>
  <c r="C15" i="5"/>
  <c r="F18" i="10" l="1"/>
  <c r="G18" i="10"/>
  <c r="H18" i="10"/>
  <c r="I18" i="10"/>
  <c r="J18" i="10"/>
  <c r="K18" i="10"/>
  <c r="L18" i="10"/>
  <c r="M18" i="10"/>
  <c r="N18" i="10"/>
  <c r="O18" i="10"/>
  <c r="P18" i="10"/>
  <c r="Q18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E26" i="10"/>
  <c r="E24" i="10"/>
  <c r="E25" i="10"/>
  <c r="E23" i="10"/>
  <c r="E19" i="10"/>
  <c r="E20" i="10"/>
  <c r="E21" i="10"/>
  <c r="E22" i="10"/>
  <c r="E18" i="10"/>
  <c r="F16" i="10" l="1"/>
  <c r="G16" i="10"/>
  <c r="H16" i="10"/>
  <c r="I16" i="10"/>
  <c r="J16" i="10"/>
  <c r="K16" i="10"/>
  <c r="L16" i="10"/>
  <c r="M16" i="10"/>
  <c r="N16" i="10"/>
  <c r="O16" i="10"/>
  <c r="P16" i="10"/>
  <c r="Q16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E17" i="10"/>
  <c r="E16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E11" i="10"/>
  <c r="E12" i="10"/>
  <c r="E13" i="10"/>
  <c r="E14" i="10"/>
  <c r="E15" i="10"/>
  <c r="E10" i="10"/>
  <c r="F6" i="10"/>
  <c r="G6" i="10"/>
  <c r="H6" i="10"/>
  <c r="I6" i="10"/>
  <c r="J6" i="10"/>
  <c r="K6" i="10"/>
  <c r="L6" i="10"/>
  <c r="M6" i="10"/>
  <c r="N6" i="10"/>
  <c r="O6" i="10"/>
  <c r="P6" i="10"/>
  <c r="Q6" i="10"/>
  <c r="F7" i="10"/>
  <c r="G7" i="10"/>
  <c r="H7" i="10"/>
  <c r="I7" i="10"/>
  <c r="J7" i="10"/>
  <c r="K7" i="10"/>
  <c r="L7" i="10"/>
  <c r="M7" i="10"/>
  <c r="N7" i="10"/>
  <c r="O7" i="10"/>
  <c r="P7" i="10"/>
  <c r="Q7" i="10"/>
  <c r="F8" i="10"/>
  <c r="G8" i="10"/>
  <c r="H8" i="10"/>
  <c r="I8" i="10"/>
  <c r="J8" i="10"/>
  <c r="K8" i="10"/>
  <c r="L8" i="10"/>
  <c r="M8" i="10"/>
  <c r="N8" i="10"/>
  <c r="O8" i="10"/>
  <c r="P8" i="10"/>
  <c r="Q8" i="10"/>
  <c r="F9" i="10"/>
  <c r="G9" i="10"/>
  <c r="H9" i="10"/>
  <c r="I9" i="10"/>
  <c r="J9" i="10"/>
  <c r="K9" i="10"/>
  <c r="L9" i="10"/>
  <c r="M9" i="10"/>
  <c r="N9" i="10"/>
  <c r="O9" i="10"/>
  <c r="P9" i="10"/>
  <c r="Q9" i="10"/>
  <c r="E9" i="10"/>
  <c r="E8" i="10"/>
  <c r="E7" i="10"/>
  <c r="E6" i="10"/>
  <c r="F4" i="10"/>
  <c r="G4" i="10"/>
  <c r="H4" i="10"/>
  <c r="I4" i="10"/>
  <c r="J4" i="10"/>
  <c r="K4" i="10"/>
  <c r="L4" i="10"/>
  <c r="M4" i="10"/>
  <c r="N4" i="10"/>
  <c r="O4" i="10"/>
  <c r="P4" i="10"/>
  <c r="Q4" i="10"/>
  <c r="F5" i="10"/>
  <c r="G5" i="10"/>
  <c r="H5" i="10"/>
  <c r="I5" i="10"/>
  <c r="J5" i="10"/>
  <c r="K5" i="10"/>
  <c r="L5" i="10"/>
  <c r="M5" i="10"/>
  <c r="N5" i="10"/>
  <c r="O5" i="10"/>
  <c r="P5" i="10"/>
  <c r="Q5" i="10"/>
  <c r="E5" i="10"/>
  <c r="E4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F2" i="10"/>
  <c r="G2" i="10"/>
  <c r="H2" i="10"/>
  <c r="I2" i="10"/>
  <c r="J2" i="10"/>
  <c r="K2" i="10"/>
  <c r="L2" i="10"/>
  <c r="M2" i="10"/>
  <c r="N2" i="10"/>
  <c r="O2" i="10"/>
  <c r="P2" i="10"/>
  <c r="Q2" i="10"/>
  <c r="E2" i="10"/>
  <c r="H20" i="1" l="1"/>
  <c r="O16" i="9" l="1"/>
  <c r="P19" i="8" l="1"/>
  <c r="J19" i="8"/>
  <c r="C28" i="5" l="1"/>
  <c r="O28" i="5" l="1"/>
  <c r="M28" i="5"/>
  <c r="N28" i="5"/>
  <c r="O20" i="1" l="1"/>
  <c r="O23" i="4"/>
  <c r="C19" i="8"/>
  <c r="F28" i="5" l="1"/>
  <c r="I28" i="5"/>
  <c r="E28" i="5"/>
  <c r="D28" i="5"/>
  <c r="O19" i="8"/>
  <c r="L19" i="8"/>
  <c r="D19" i="8"/>
  <c r="I19" i="8"/>
  <c r="L28" i="5"/>
  <c r="J28" i="5"/>
  <c r="K28" i="5"/>
  <c r="H28" i="5"/>
  <c r="H19" i="8"/>
  <c r="G28" i="5"/>
  <c r="G19" i="8"/>
  <c r="F19" i="8"/>
  <c r="E19" i="8"/>
  <c r="K19" i="8"/>
  <c r="N19" i="8"/>
  <c r="M19" i="8"/>
  <c r="P28" i="5" l="1"/>
  <c r="P15" i="5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O15" i="5" l="1"/>
  <c r="N15" i="5"/>
  <c r="M15" i="5"/>
  <c r="L15" i="5"/>
  <c r="K15" i="5"/>
  <c r="J15" i="5"/>
  <c r="I15" i="5"/>
  <c r="H15" i="5"/>
  <c r="G15" i="5"/>
  <c r="F15" i="5"/>
  <c r="E15" i="5"/>
  <c r="D15" i="5"/>
  <c r="N20" i="1"/>
  <c r="M20" i="1"/>
  <c r="L20" i="1"/>
  <c r="K20" i="1"/>
  <c r="J20" i="1"/>
  <c r="I20" i="1"/>
  <c r="G20" i="1"/>
  <c r="F20" i="1"/>
  <c r="E20" i="1"/>
  <c r="D20" i="1"/>
  <c r="C20" i="1"/>
  <c r="B20" i="1"/>
  <c r="N16" i="9"/>
  <c r="M16" i="9"/>
  <c r="L16" i="9"/>
  <c r="K16" i="9"/>
  <c r="J16" i="9"/>
  <c r="I16" i="9"/>
  <c r="H16" i="9"/>
  <c r="G16" i="9"/>
  <c r="F16" i="9"/>
  <c r="E16" i="9"/>
  <c r="D16" i="9"/>
  <c r="C16" i="9"/>
  <c r="B16" i="9"/>
</calcChain>
</file>

<file path=xl/sharedStrings.xml><?xml version="1.0" encoding="utf-8"?>
<sst xmlns="http://schemas.openxmlformats.org/spreadsheetml/2006/main" count="268" uniqueCount="77">
  <si>
    <t>ESTADISTICA PROCESAMIENTO DE PRESTACIONES</t>
  </si>
  <si>
    <t>TITULAR</t>
  </si>
  <si>
    <t>DERECHOHABIENTE</t>
  </si>
  <si>
    <t>ENE</t>
  </si>
  <si>
    <t>FEB</t>
  </si>
  <si>
    <t>MAR</t>
  </si>
  <si>
    <t>ABR</t>
  </si>
  <si>
    <t>MAY</t>
  </si>
  <si>
    <t>JUN</t>
  </si>
  <si>
    <t>JUL</t>
  </si>
  <si>
    <t>DIC</t>
  </si>
  <si>
    <t>AGO</t>
  </si>
  <si>
    <t>SEP</t>
  </si>
  <si>
    <t>OCT</t>
  </si>
  <si>
    <t>NOV</t>
  </si>
  <si>
    <t>AGUI</t>
  </si>
  <si>
    <t>GESTION</t>
  </si>
  <si>
    <t>TIPO DE RENTA</t>
  </si>
  <si>
    <t>TOTAL</t>
  </si>
  <si>
    <t>MONTO PAGADO POR TIPO DE RENTA</t>
  </si>
  <si>
    <t>SECTOR</t>
  </si>
  <si>
    <t>REGIONAL</t>
  </si>
  <si>
    <t>SEXO</t>
  </si>
  <si>
    <t>MASCULINO</t>
  </si>
  <si>
    <t>FEMENINO</t>
  </si>
  <si>
    <t>MONTO PAGADO POR TIPO DE BENEFICIARIO</t>
  </si>
  <si>
    <t>MONTO PAGADO POR SECTOR</t>
  </si>
  <si>
    <t>MONTO PAGADO POR REGIONAL</t>
  </si>
  <si>
    <t>REGULARES</t>
  </si>
  <si>
    <t>TITULARES</t>
  </si>
  <si>
    <t>DERECHOHABIENTES</t>
  </si>
  <si>
    <t>MES</t>
  </si>
  <si>
    <t>MONTO PAGADO POR CLASE DE RENTA</t>
  </si>
  <si>
    <t>MADRE</t>
  </si>
  <si>
    <t>PADRE</t>
  </si>
  <si>
    <t>MONTOS DESAGREGADO PROCESAMIENTO DE PLANILLA</t>
  </si>
  <si>
    <t>CONYUGUE</t>
  </si>
  <si>
    <t>HIJO</t>
  </si>
  <si>
    <t>HERMANO</t>
  </si>
  <si>
    <t>MENSUAL</t>
  </si>
  <si>
    <t>GLOBAL</t>
  </si>
  <si>
    <t>FUERZAS ARMADAS</t>
  </si>
  <si>
    <t>COBIJA</t>
  </si>
  <si>
    <t>COCHABAMBA</t>
  </si>
  <si>
    <t>NUESTRA SEÑORA DE LA PAZ</t>
  </si>
  <si>
    <t>ORURO</t>
  </si>
  <si>
    <t>POTOSÍ</t>
  </si>
  <si>
    <t>RIBERALTA</t>
  </si>
  <si>
    <t>SANTA CRUZ DE LA SIERRA</t>
  </si>
  <si>
    <t>SUCRE</t>
  </si>
  <si>
    <t>TARIJA</t>
  </si>
  <si>
    <t>TRINIDAD</t>
  </si>
  <si>
    <t>COMPENSACION DE COTIZACIONES</t>
  </si>
  <si>
    <t>SUB TOTAL</t>
  </si>
  <si>
    <t>PLANILLA</t>
  </si>
  <si>
    <t xml:space="preserve"> </t>
  </si>
  <si>
    <t>gestion</t>
  </si>
  <si>
    <t>clase</t>
  </si>
  <si>
    <t>tipo</t>
  </si>
  <si>
    <t>tipo_CC</t>
  </si>
  <si>
    <t>Titular</t>
  </si>
  <si>
    <t>Derechohabiente</t>
  </si>
  <si>
    <t>Regulares</t>
  </si>
  <si>
    <t>FFAA</t>
  </si>
  <si>
    <t>Planilla</t>
  </si>
  <si>
    <t>Femenino</t>
  </si>
  <si>
    <t>Masculino</t>
  </si>
  <si>
    <t>Clase de Renta</t>
  </si>
  <si>
    <t>Global</t>
  </si>
  <si>
    <t>Mensual</t>
  </si>
  <si>
    <t>Tipo de Renta</t>
  </si>
  <si>
    <t>PANDO</t>
  </si>
  <si>
    <t>LA PAZ</t>
  </si>
  <si>
    <t xml:space="preserve">SANTA CRUZ </t>
  </si>
  <si>
    <t>CHUQUISACA</t>
  </si>
  <si>
    <t>BENI</t>
  </si>
  <si>
    <t>Departamento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</si>
</sst>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Bs-2C0A]\ #,##0.00"/>
    <numFmt numFmtId="166" formatCode="&quot;$b&quot;\ #,##0.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0"/>
      <color theme="1"/>
      <name val="Calibri"/>
    </font>
    <font>
      <b/>
      <sz val="10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B4C6E7"/>
        <bgColor rgb="FFB4C6E7"/>
      </patternFill>
    </fill>
  </fills>
  <borders count="24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Font="1"/>
    <xf numFmtId="0" fontId="1" fillId="2" borderId="7" xfId="0" applyFont="1" applyFill="1" applyBorder="1"/>
    <xf numFmtId="0" fontId="1" fillId="2" borderId="2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right" vertical="center"/>
    </xf>
    <xf numFmtId="0" fontId="1" fillId="2" borderId="10" xfId="0" applyFont="1" applyFill="1" applyBorder="1"/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right"/>
    </xf>
    <xf numFmtId="0" fontId="2" fillId="3" borderId="0" xfId="0" applyFont="1" applyFill="1" applyBorder="1"/>
    <xf numFmtId="0" fontId="1" fillId="2" borderId="12" xfId="0" applyFont="1" applyFill="1" applyBorder="1" applyAlignment="1">
      <alignment horizontal="center" vertical="center"/>
    </xf>
    <xf numFmtId="4" fontId="1" fillId="2" borderId="12" xfId="0" applyNumberFormat="1" applyFont="1" applyFill="1" applyBorder="1" applyAlignment="1">
      <alignment horizontal="center" vertical="center"/>
    </xf>
    <xf numFmtId="0" fontId="1" fillId="2" borderId="13" xfId="0" applyFont="1" applyFill="1" applyBorder="1"/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7" xfId="0" applyFont="1" applyFill="1" applyBorder="1"/>
    <xf numFmtId="0" fontId="1" fillId="2" borderId="17" xfId="0" applyFont="1" applyFill="1" applyBorder="1" applyAlignment="1">
      <alignment horizontal="left" vertical="center"/>
    </xf>
    <xf numFmtId="4" fontId="1" fillId="2" borderId="14" xfId="0" applyNumberFormat="1" applyFont="1" applyFill="1" applyBorder="1" applyAlignment="1">
      <alignment horizontal="center" vertical="center"/>
    </xf>
    <xf numFmtId="4" fontId="1" fillId="2" borderId="15" xfId="0" applyNumberFormat="1" applyFont="1" applyFill="1" applyBorder="1" applyAlignment="1">
      <alignment horizontal="center" vertical="center"/>
    </xf>
    <xf numFmtId="0" fontId="2" fillId="2" borderId="16" xfId="0" applyFont="1" applyFill="1" applyBorder="1"/>
    <xf numFmtId="0" fontId="2" fillId="2" borderId="18" xfId="0" applyFont="1" applyFill="1" applyBorder="1"/>
    <xf numFmtId="0" fontId="0" fillId="0" borderId="0" xfId="0" applyFont="1" applyBorder="1"/>
    <xf numFmtId="165" fontId="2" fillId="2" borderId="16" xfId="0" applyNumberFormat="1" applyFont="1" applyFill="1" applyBorder="1"/>
    <xf numFmtId="165" fontId="2" fillId="2" borderId="8" xfId="0" applyNumberFormat="1" applyFont="1" applyFill="1" applyBorder="1"/>
    <xf numFmtId="165" fontId="3" fillId="2" borderId="16" xfId="0" applyNumberFormat="1" applyFont="1" applyFill="1" applyBorder="1"/>
    <xf numFmtId="165" fontId="3" fillId="2" borderId="8" xfId="0" applyNumberFormat="1" applyFont="1" applyFill="1" applyBorder="1"/>
    <xf numFmtId="0" fontId="1" fillId="2" borderId="6" xfId="0" applyFont="1" applyFill="1" applyBorder="1" applyAlignment="1">
      <alignment horizontal="center" vertical="center"/>
    </xf>
    <xf numFmtId="2" fontId="0" fillId="0" borderId="0" xfId="0" applyNumberFormat="1"/>
    <xf numFmtId="166" fontId="0" fillId="0" borderId="0" xfId="0" applyNumberFormat="1"/>
    <xf numFmtId="0" fontId="0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4" fontId="0" fillId="0" borderId="0" xfId="0" applyNumberFormat="1"/>
    <xf numFmtId="0" fontId="0" fillId="5" borderId="0" xfId="0" applyFill="1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164" fontId="2" fillId="2" borderId="16" xfId="1" applyFont="1" applyFill="1" applyBorder="1"/>
    <xf numFmtId="165" fontId="3" fillId="2" borderId="16" xfId="0" applyNumberFormat="1" applyFont="1" applyFill="1" applyBorder="1" applyAlignment="1"/>
    <xf numFmtId="0" fontId="1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5" fillId="0" borderId="0" xfId="0" applyNumberFormat="1" applyFont="1"/>
    <xf numFmtId="165" fontId="6" fillId="6" borderId="0" xfId="0" applyNumberFormat="1" applyFont="1" applyFill="1"/>
    <xf numFmtId="165" fontId="5" fillId="6" borderId="0" xfId="0" applyNumberFormat="1" applyFont="1" applyFill="1"/>
    <xf numFmtId="165" fontId="6" fillId="7" borderId="0" xfId="0" applyNumberFormat="1" applyFont="1" applyFill="1"/>
    <xf numFmtId="165" fontId="7" fillId="0" borderId="0" xfId="0" applyNumberFormat="1" applyFont="1"/>
    <xf numFmtId="165" fontId="8" fillId="6" borderId="0" xfId="0" applyNumberFormat="1" applyFont="1" applyFill="1"/>
    <xf numFmtId="2" fontId="5" fillId="0" borderId="0" xfId="0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85725</xdr:rowOff>
    </xdr:from>
    <xdr:to>
      <xdr:col>1</xdr:col>
      <xdr:colOff>1371600</xdr:colOff>
      <xdr:row>3</xdr:row>
      <xdr:rowOff>180140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725"/>
          <a:ext cx="2752725" cy="6659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23816</xdr:rowOff>
    </xdr:from>
    <xdr:to>
      <xdr:col>2</xdr:col>
      <xdr:colOff>949053</xdr:colOff>
      <xdr:row>4</xdr:row>
      <xdr:rowOff>178594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16"/>
          <a:ext cx="3651772" cy="9167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284630</xdr:colOff>
      <xdr:row>4</xdr:row>
      <xdr:rowOff>94415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2752725" cy="6659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334434</xdr:colOff>
      <xdr:row>4</xdr:row>
      <xdr:rowOff>94415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2752725" cy="6659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981075</xdr:colOff>
      <xdr:row>4</xdr:row>
      <xdr:rowOff>94415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2752725" cy="6659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</xdr:col>
      <xdr:colOff>0</xdr:colOff>
      <xdr:row>4</xdr:row>
      <xdr:rowOff>94415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2752725" cy="6659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workbookViewId="0">
      <selection activeCell="F30" sqref="F30"/>
    </sheetView>
  </sheetViews>
  <sheetFormatPr baseColWidth="10" defaultRowHeight="15" x14ac:dyDescent="0.25"/>
  <cols>
    <col min="3" max="3" width="29.5703125" customWidth="1"/>
    <col min="4" max="4" width="16.42578125" customWidth="1"/>
    <col min="5" max="5" width="16.42578125" style="41" customWidth="1"/>
    <col min="6" max="6" width="16.85546875" style="41" customWidth="1"/>
    <col min="7" max="7" width="16.5703125" style="41" customWidth="1"/>
    <col min="8" max="8" width="22.5703125" style="41" customWidth="1"/>
    <col min="9" max="9" width="15.140625" style="41" customWidth="1"/>
    <col min="10" max="10" width="23.28515625" style="41" customWidth="1"/>
    <col min="11" max="11" width="13.140625" style="41" customWidth="1"/>
    <col min="12" max="12" width="15.85546875" style="41" customWidth="1"/>
    <col min="13" max="13" width="13.42578125" style="41" customWidth="1"/>
    <col min="14" max="15" width="13.5703125" style="41" customWidth="1"/>
    <col min="16" max="16" width="13.140625" style="41" customWidth="1"/>
    <col min="17" max="17" width="13.85546875" style="41" customWidth="1"/>
  </cols>
  <sheetData>
    <row r="1" spans="1:17" x14ac:dyDescent="0.25">
      <c r="A1" t="s">
        <v>56</v>
      </c>
      <c r="B1" t="s">
        <v>57</v>
      </c>
      <c r="C1" t="s">
        <v>58</v>
      </c>
      <c r="D1" t="s">
        <v>59</v>
      </c>
      <c r="E1" s="41" t="s">
        <v>3</v>
      </c>
      <c r="F1" s="41" t="s">
        <v>4</v>
      </c>
      <c r="G1" s="41" t="s">
        <v>5</v>
      </c>
      <c r="H1" s="41" t="s">
        <v>6</v>
      </c>
      <c r="I1" s="41" t="s">
        <v>7</v>
      </c>
      <c r="J1" s="41" t="s">
        <v>8</v>
      </c>
      <c r="K1" s="41" t="s">
        <v>9</v>
      </c>
      <c r="L1" s="41" t="s">
        <v>11</v>
      </c>
      <c r="M1" s="41" t="s">
        <v>12</v>
      </c>
      <c r="N1" s="41" t="s">
        <v>13</v>
      </c>
      <c r="O1" s="41" t="s">
        <v>14</v>
      </c>
      <c r="P1" s="41" t="s">
        <v>15</v>
      </c>
      <c r="Q1" s="41" t="s">
        <v>10</v>
      </c>
    </row>
    <row r="2" spans="1:17" x14ac:dyDescent="0.25">
      <c r="A2">
        <v>2023</v>
      </c>
      <c r="B2" t="s">
        <v>64</v>
      </c>
      <c r="C2" t="s">
        <v>62</v>
      </c>
      <c r="D2" t="s">
        <v>61</v>
      </c>
      <c r="E2" s="42">
        <f>+'SR - Planilla Desagregado'!C13</f>
        <v>32134140.529999647</v>
      </c>
      <c r="F2" s="42">
        <f>+'SR - Planilla Desagregado'!D13</f>
        <v>32310603.329999655</v>
      </c>
      <c r="G2" s="42">
        <f>+'SR - Planilla Desagregado'!E13</f>
        <v>56535937.180000134</v>
      </c>
      <c r="H2" s="42">
        <f>+'SR - Planilla Desagregado'!F13</f>
        <v>33197935.469999582</v>
      </c>
      <c r="I2" s="42">
        <f>+'SR - Planilla Desagregado'!G13</f>
        <v>31828263.989999786</v>
      </c>
      <c r="J2" s="42">
        <f>+'SR - Planilla Desagregado'!H13</f>
        <v>31911445.469999567</v>
      </c>
      <c r="K2" s="42">
        <f>+'SR - Planilla Desagregado'!I13</f>
        <v>31745708.090000402</v>
      </c>
      <c r="L2" s="42">
        <f>+'SR - Planilla Desagregado'!J13</f>
        <v>32306921.770000335</v>
      </c>
      <c r="M2" s="42">
        <f>+'SR - Planilla Desagregado'!K13</f>
        <v>32946623.050000411</v>
      </c>
      <c r="N2" s="42">
        <f>+'SR - Planilla Desagregado'!L13</f>
        <v>33080915.760000352</v>
      </c>
      <c r="O2" s="42">
        <f>+'SR - Planilla Desagregado'!M13</f>
        <v>32925256.380000319</v>
      </c>
      <c r="P2" s="42">
        <f>+'SR - Planilla Desagregado'!N13</f>
        <v>32402829.410000328</v>
      </c>
      <c r="Q2" s="42">
        <f>+'SR - Planilla Desagregado'!O13</f>
        <v>33192745.160000332</v>
      </c>
    </row>
    <row r="3" spans="1:17" x14ac:dyDescent="0.25">
      <c r="A3">
        <v>2023</v>
      </c>
      <c r="B3" t="s">
        <v>64</v>
      </c>
      <c r="C3" t="s">
        <v>62</v>
      </c>
      <c r="D3" t="s">
        <v>60</v>
      </c>
      <c r="E3" s="42">
        <f>+'SR - Planilla Desagregado'!C14</f>
        <v>187394336.77000684</v>
      </c>
      <c r="F3" s="42">
        <f>+'SR - Planilla Desagregado'!D14</f>
        <v>189975453.78000423</v>
      </c>
      <c r="G3" s="42">
        <f>+'SR - Planilla Desagregado'!E14</f>
        <v>187365440.39000171</v>
      </c>
      <c r="H3" s="42">
        <f>+'SR - Planilla Desagregado'!F14</f>
        <v>190162943.99000111</v>
      </c>
      <c r="I3" s="42">
        <f>+'SR - Planilla Desagregado'!G14</f>
        <v>187112138.20999247</v>
      </c>
      <c r="J3" s="42">
        <f>+'SR - Planilla Desagregado'!H14</f>
        <v>187817385.84999472</v>
      </c>
      <c r="K3" s="42">
        <f>+'SR - Planilla Desagregado'!I14</f>
        <v>184955262.90001705</v>
      </c>
      <c r="L3" s="42">
        <f>+'SR - Planilla Desagregado'!J14</f>
        <v>185921581.77001709</v>
      </c>
      <c r="M3" s="42">
        <f>+'SR - Planilla Desagregado'!K14</f>
        <v>178692731.5900144</v>
      </c>
      <c r="N3" s="42">
        <f>+'SR - Planilla Desagregado'!L14</f>
        <v>194116232.88001853</v>
      </c>
      <c r="O3" s="42">
        <f>+'SR - Planilla Desagregado'!M14</f>
        <v>200348458.14001611</v>
      </c>
      <c r="P3" s="42">
        <f>+'SR - Planilla Desagregado'!N14</f>
        <v>176860464.45000115</v>
      </c>
      <c r="Q3" s="42">
        <f>+'SR - Planilla Desagregado'!O14</f>
        <v>179229958.98000562</v>
      </c>
    </row>
    <row r="4" spans="1:17" x14ac:dyDescent="0.25">
      <c r="A4">
        <v>2023</v>
      </c>
      <c r="B4" t="s">
        <v>64</v>
      </c>
      <c r="C4" t="s">
        <v>63</v>
      </c>
      <c r="D4" t="s">
        <v>61</v>
      </c>
      <c r="E4" s="42">
        <f>+'SR - Planilla Desagregado'!C16</f>
        <v>4153932.36</v>
      </c>
      <c r="F4" s="42">
        <f>+'SR - Planilla Desagregado'!D16</f>
        <v>4393155.1699999971</v>
      </c>
      <c r="G4" s="42">
        <f>+'SR - Planilla Desagregado'!E16</f>
        <v>4194901.8099999949</v>
      </c>
      <c r="H4" s="42">
        <f>+'SR - Planilla Desagregado'!F16</f>
        <v>4572767.450000003</v>
      </c>
      <c r="I4" s="42">
        <f>+'SR - Planilla Desagregado'!G16</f>
        <v>4073731.2900000005</v>
      </c>
      <c r="J4" s="42">
        <f>+'SR - Planilla Desagregado'!H16</f>
        <v>4108374.4499999988</v>
      </c>
      <c r="K4" s="42">
        <f>+'SR - Planilla Desagregado'!I16</f>
        <v>4100827.9799999995</v>
      </c>
      <c r="L4" s="42">
        <f>+'SR - Planilla Desagregado'!J16</f>
        <v>4113460.9800000023</v>
      </c>
      <c r="M4" s="42">
        <f>+'SR - Planilla Desagregado'!K16</f>
        <v>4111068.8200000012</v>
      </c>
      <c r="N4" s="42">
        <f>+'SR - Planilla Desagregado'!L16</f>
        <v>4261276.8599999966</v>
      </c>
      <c r="O4" s="42">
        <f>+'SR - Planilla Desagregado'!M16</f>
        <v>4136302.7599999993</v>
      </c>
      <c r="P4" s="42">
        <f>+'SR - Planilla Desagregado'!N16</f>
        <v>4145654.5599999982</v>
      </c>
      <c r="Q4" s="42">
        <f>+'SR - Planilla Desagregado'!O16</f>
        <v>4168156.8500000015</v>
      </c>
    </row>
    <row r="5" spans="1:17" x14ac:dyDescent="0.25">
      <c r="A5">
        <v>2023</v>
      </c>
      <c r="B5" t="s">
        <v>64</v>
      </c>
      <c r="C5" t="s">
        <v>63</v>
      </c>
      <c r="D5" t="s">
        <v>60</v>
      </c>
      <c r="E5" s="42">
        <f>+'SR - Planilla Desagregado'!C17</f>
        <v>52511647.750000209</v>
      </c>
      <c r="F5" s="42">
        <f>+'SR - Planilla Desagregado'!D17</f>
        <v>59489892.320000052</v>
      </c>
      <c r="G5" s="42">
        <f>+'SR - Planilla Desagregado'!E17</f>
        <v>32472354.039999641</v>
      </c>
      <c r="H5" s="42">
        <f>+'SR - Planilla Desagregado'!F17</f>
        <v>56207458.719999813</v>
      </c>
      <c r="I5" s="42">
        <f>+'SR - Planilla Desagregado'!G17</f>
        <v>56221460.650000051</v>
      </c>
      <c r="J5" s="42">
        <f>+'SR - Planilla Desagregado'!H17</f>
        <v>56071648.519999996</v>
      </c>
      <c r="K5" s="42">
        <f>+'SR - Planilla Desagregado'!I17</f>
        <v>56094270.779999971</v>
      </c>
      <c r="L5" s="42">
        <f>+'SR - Planilla Desagregado'!J17</f>
        <v>56046183.939999856</v>
      </c>
      <c r="M5" s="42">
        <f>+'SR - Planilla Desagregado'!K17</f>
        <v>56106884.319999851</v>
      </c>
      <c r="N5" s="42">
        <f>+'SR - Planilla Desagregado'!L17</f>
        <v>56052676.170000002</v>
      </c>
      <c r="O5" s="42">
        <f>+'SR - Planilla Desagregado'!M17</f>
        <v>56009568.339999877</v>
      </c>
      <c r="P5" s="42">
        <f>+'SR - Planilla Desagregado'!N17</f>
        <v>55958942.880000025</v>
      </c>
      <c r="Q5" s="42">
        <f>+'SR - Planilla Desagregado'!O17</f>
        <v>55853648.289999932</v>
      </c>
    </row>
    <row r="6" spans="1:17" x14ac:dyDescent="0.25">
      <c r="A6">
        <v>2023</v>
      </c>
      <c r="B6" t="s">
        <v>70</v>
      </c>
      <c r="C6" t="s">
        <v>60</v>
      </c>
      <c r="D6" t="s">
        <v>65</v>
      </c>
      <c r="E6" s="42">
        <f>+'SR - Tit - DH'!C22</f>
        <v>48772391.760000184</v>
      </c>
      <c r="F6" s="42">
        <f>+'SR - Tit - DH'!D22</f>
        <v>49298490.51000011</v>
      </c>
      <c r="G6" s="42">
        <f>+'SR - Tit - DH'!E22</f>
        <v>48051399.96000021</v>
      </c>
      <c r="H6" s="42">
        <f>+'SR - Tit - DH'!F22</f>
        <v>49367051.140000299</v>
      </c>
      <c r="I6" s="42">
        <f>+'SR - Tit - DH'!G22</f>
        <v>48981083.730000205</v>
      </c>
      <c r="J6" s="42">
        <f>+'SR - Tit - DH'!H22</f>
        <v>49240412.939998552</v>
      </c>
      <c r="K6" s="42">
        <f>+'SR - Tit - DH'!I22</f>
        <v>48388617.340001002</v>
      </c>
      <c r="L6" s="42">
        <f>+'SR - Tit - DH'!J22</f>
        <v>48788446.100000747</v>
      </c>
      <c r="M6" s="42">
        <f>+'SR - Tit - DH'!K22</f>
        <v>45932405.230000623</v>
      </c>
      <c r="N6" s="42">
        <f>+'SR - Tit - DH'!L22</f>
        <v>51421579.350001</v>
      </c>
      <c r="O6" s="42">
        <f>+'SR - Tit - DH'!M22</f>
        <v>52948247.800001435</v>
      </c>
      <c r="P6" s="42">
        <f>+'SR - Tit - DH'!N22</f>
        <v>45446440.309999965</v>
      </c>
      <c r="Q6" s="42">
        <f>+'SR - Tit - DH'!O22</f>
        <v>46143033.690000907</v>
      </c>
    </row>
    <row r="7" spans="1:17" x14ac:dyDescent="0.25">
      <c r="A7">
        <v>2023</v>
      </c>
      <c r="B7" t="s">
        <v>70</v>
      </c>
      <c r="C7" t="s">
        <v>60</v>
      </c>
      <c r="D7" t="s">
        <v>66</v>
      </c>
      <c r="E7" s="42">
        <f>+'SR - Tit - DH'!C23</f>
        <v>191133592.76000443</v>
      </c>
      <c r="F7" s="42">
        <f>+'SR - Tit - DH'!D23</f>
        <v>200166855.59000412</v>
      </c>
      <c r="G7" s="42">
        <f>+'SR - Tit - DH'!E23</f>
        <v>195849977.61000437</v>
      </c>
      <c r="H7" s="42">
        <f>+'SR - Tit - DH'!F23</f>
        <v>197003351.56999946</v>
      </c>
      <c r="I7" s="42">
        <f>+'SR - Tit - DH'!G23</f>
        <v>194352515.12999552</v>
      </c>
      <c r="J7" s="42">
        <f>+'SR - Tit - DH'!H23</f>
        <v>194648621.42999586</v>
      </c>
      <c r="K7" s="42">
        <f>+'SR - Tit - DH'!I23</f>
        <v>192660916.34000972</v>
      </c>
      <c r="L7" s="42">
        <f>+'SR - Tit - DH'!J23</f>
        <v>193179319.61001179</v>
      </c>
      <c r="M7" s="42">
        <f>+'SR - Tit - DH'!K23</f>
        <v>188867210.68000942</v>
      </c>
      <c r="N7" s="42">
        <f>+'SR - Tit - DH'!L23</f>
        <v>198747329.70001143</v>
      </c>
      <c r="O7" s="42">
        <f>+'SR - Tit - DH'!M23</f>
        <v>203409778.68001178</v>
      </c>
      <c r="P7" s="42">
        <f>+'SR - Tit - DH'!N23</f>
        <v>187372967.019997</v>
      </c>
      <c r="Q7" s="42">
        <f>+'SR - Tit - DH'!O23</f>
        <v>188940573.58000287</v>
      </c>
    </row>
    <row r="8" spans="1:17" x14ac:dyDescent="0.25">
      <c r="A8">
        <v>2023</v>
      </c>
      <c r="B8" t="s">
        <v>70</v>
      </c>
      <c r="C8" t="s">
        <v>61</v>
      </c>
      <c r="D8" t="s">
        <v>65</v>
      </c>
      <c r="E8" s="42">
        <f>+'SR - Tit - DH'!C25</f>
        <v>33451866.539999679</v>
      </c>
      <c r="F8" s="42">
        <f>+'SR - Tit - DH'!D25</f>
        <v>33166210.049999774</v>
      </c>
      <c r="G8" s="42">
        <f>+'SR - Tit - DH'!E25</f>
        <v>33470939.999999724</v>
      </c>
      <c r="H8" s="42">
        <f>+'SR - Tit - DH'!F25</f>
        <v>33942203.149999723</v>
      </c>
      <c r="I8" s="42">
        <f>+'SR - Tit - DH'!G25</f>
        <v>32952891.659999873</v>
      </c>
      <c r="J8" s="42">
        <f>+'SR - Tit - DH'!H25</f>
        <v>32733624.509999633</v>
      </c>
      <c r="K8" s="42">
        <f>+'SR - Tit - DH'!I25</f>
        <v>32879912.660000395</v>
      </c>
      <c r="L8" s="42">
        <f>+'SR - Tit - DH'!J25</f>
        <v>33009592.130000267</v>
      </c>
      <c r="M8" s="42">
        <f>+'SR - Tit - DH'!K25</f>
        <v>34065814.380000316</v>
      </c>
      <c r="N8" s="42">
        <f>+'SR - Tit - DH'!L25</f>
        <v>34148829.860000215</v>
      </c>
      <c r="O8" s="42">
        <f>+'SR - Tit - DH'!M25</f>
        <v>33113570.860000275</v>
      </c>
      <c r="P8" s="42">
        <f>+'SR - Tit - DH'!N25</f>
        <v>32999751.730000179</v>
      </c>
      <c r="Q8" s="42">
        <f>+'SR - Tit - DH'!O25</f>
        <v>33814104.070000194</v>
      </c>
    </row>
    <row r="9" spans="1:17" x14ac:dyDescent="0.25">
      <c r="A9">
        <v>2023</v>
      </c>
      <c r="B9" t="s">
        <v>70</v>
      </c>
      <c r="C9" t="s">
        <v>61</v>
      </c>
      <c r="D9" t="s">
        <v>66</v>
      </c>
      <c r="E9" s="42">
        <f>+'SR - Tit - DH'!C26</f>
        <v>2836206.350000001</v>
      </c>
      <c r="F9" s="42">
        <f>+'SR - Tit - DH'!D26</f>
        <v>3537548.4500000048</v>
      </c>
      <c r="G9" s="42">
        <f>+'SR - Tit - DH'!E26</f>
        <v>3196315.8500000113</v>
      </c>
      <c r="H9" s="42">
        <f>+'SR - Tit - DH'!F26</f>
        <v>3828499.7700000061</v>
      </c>
      <c r="I9" s="42">
        <f>+'SR - Tit - DH'!G26</f>
        <v>2949103.6200000057</v>
      </c>
      <c r="J9" s="42">
        <f>+'SR - Tit - DH'!H26</f>
        <v>3286195.4100000048</v>
      </c>
      <c r="K9" s="42">
        <f>+'SR - Tit - DH'!I26</f>
        <v>2966623.4100000053</v>
      </c>
      <c r="L9" s="42">
        <f>+'SR - Tit - DH'!J26</f>
        <v>3410790.6199999987</v>
      </c>
      <c r="M9" s="42">
        <f>+'SR - Tit - DH'!K26</f>
        <v>2991877.4900000035</v>
      </c>
      <c r="N9" s="42">
        <f>+'SR - Tit - DH'!L26</f>
        <v>3193362.7600000063</v>
      </c>
      <c r="O9" s="42">
        <f>+'SR - Tit - DH'!M26</f>
        <v>3947988.2800000021</v>
      </c>
      <c r="P9" s="42">
        <f>+'SR - Tit - DH'!N26</f>
        <v>3548732.2399999928</v>
      </c>
      <c r="Q9" s="42">
        <f>+'SR - Tit - DH'!O26</f>
        <v>3546797.9400000013</v>
      </c>
    </row>
    <row r="10" spans="1:17" x14ac:dyDescent="0.25">
      <c r="A10">
        <v>2023</v>
      </c>
      <c r="B10" t="s">
        <v>67</v>
      </c>
      <c r="C10" t="s">
        <v>67</v>
      </c>
      <c r="D10" t="s">
        <v>36</v>
      </c>
      <c r="E10" s="42">
        <f>+'SR - Clase de Renta'!B14</f>
        <v>33365230.739999678</v>
      </c>
      <c r="F10" s="42">
        <f>+'SR - Clase de Renta'!C14</f>
        <v>31128511.709999859</v>
      </c>
      <c r="G10" s="42">
        <f>+'SR - Clase de Renta'!D14</f>
        <v>31529450.089999761</v>
      </c>
      <c r="H10" s="42">
        <f>+'SR - Clase de Renta'!E14</f>
        <v>31563696.339999761</v>
      </c>
      <c r="I10" s="42">
        <f>+'SR - Clase de Renta'!F14</f>
        <v>30677736.480000027</v>
      </c>
      <c r="J10" s="42">
        <f>+'SR - Clase de Renta'!G14</f>
        <v>30818081.579999547</v>
      </c>
      <c r="K10" s="42">
        <f>+'SR - Clase de Renta'!H14</f>
        <v>31541581.570000462</v>
      </c>
      <c r="L10" s="42">
        <f>+'SR - Clase de Renta'!I14</f>
        <v>30672087.980000328</v>
      </c>
      <c r="M10" s="42">
        <f>+'SR - Clase de Renta'!J14</f>
        <v>32332264.860000361</v>
      </c>
      <c r="N10" s="42">
        <f>+'SR - Clase de Renta'!K14</f>
        <v>32011371.4400004</v>
      </c>
      <c r="O10" s="42">
        <f>+'SR - Clase de Renta'!L14</f>
        <v>31598809.910000253</v>
      </c>
      <c r="P10" s="42">
        <f>+'SR - Clase de Renta'!M14</f>
        <v>31390167.180000149</v>
      </c>
      <c r="Q10" s="42">
        <f>+'SR - Clase de Renta'!N14</f>
        <v>32024143.590000302</v>
      </c>
    </row>
    <row r="11" spans="1:17" x14ac:dyDescent="0.25">
      <c r="A11">
        <v>2023</v>
      </c>
      <c r="B11" t="s">
        <v>67</v>
      </c>
      <c r="C11" t="s">
        <v>67</v>
      </c>
      <c r="D11" t="s">
        <v>37</v>
      </c>
      <c r="E11" s="42">
        <f>+'SR - Clase de Renta'!B15</f>
        <v>2899525.7099999962</v>
      </c>
      <c r="F11" s="42">
        <f>+'SR - Clase de Renta'!C15</f>
        <v>5552730.1800000155</v>
      </c>
      <c r="G11" s="42">
        <f>+'SR - Clase de Renta'!D15</f>
        <v>5116137.3700000141</v>
      </c>
      <c r="H11" s="42">
        <f>+'SR - Clase de Renta'!E15</f>
        <v>6184265.9099999946</v>
      </c>
      <c r="I11" s="42">
        <f>+'SR - Clase de Renta'!F15</f>
        <v>5200708.7000000058</v>
      </c>
      <c r="J11" s="42">
        <f>+'SR - Clase de Renta'!G15</f>
        <v>5179808.5899999961</v>
      </c>
      <c r="K11" s="42">
        <f>+'SR - Clase de Renta'!H15</f>
        <v>4281837.8899999997</v>
      </c>
      <c r="L11" s="42">
        <f>+'SR - Clase de Renta'!I15</f>
        <v>5725995.9100000067</v>
      </c>
      <c r="M11" s="42">
        <f>+'SR - Clase de Renta'!J15</f>
        <v>4703579.3400000054</v>
      </c>
      <c r="N11" s="42">
        <f>+'SR - Clase de Renta'!K15</f>
        <v>5304586.5800000038</v>
      </c>
      <c r="O11" s="42">
        <f>+'SR - Clase de Renta'!L15</f>
        <v>5440793.0000000056</v>
      </c>
      <c r="P11" s="42">
        <f>+'SR - Clase de Renta'!M15</f>
        <v>152.91</v>
      </c>
      <c r="Q11" s="42">
        <f>+'SR - Clase de Renta'!N15</f>
        <v>5317312.0300000068</v>
      </c>
    </row>
    <row r="12" spans="1:17" x14ac:dyDescent="0.25">
      <c r="A12">
        <v>2023</v>
      </c>
      <c r="B12" t="s">
        <v>67</v>
      </c>
      <c r="C12" t="s">
        <v>67</v>
      </c>
      <c r="D12" t="s">
        <v>33</v>
      </c>
      <c r="E12" s="42">
        <f>+'SR - Clase de Renta'!B16</f>
        <v>22124.370000000003</v>
      </c>
      <c r="F12" s="42">
        <f>+'SR - Clase de Renta'!C16</f>
        <v>19626.53</v>
      </c>
      <c r="G12" s="42">
        <f>+'SR - Clase de Renta'!D16</f>
        <v>19217.88</v>
      </c>
      <c r="H12" s="42">
        <f>+'SR - Clase de Renta'!E16</f>
        <v>18437.850000000002</v>
      </c>
      <c r="I12" s="42">
        <f>+'SR - Clase de Renta'!F16</f>
        <v>22358.03</v>
      </c>
      <c r="J12" s="42">
        <f>+'SR - Clase de Renta'!G16</f>
        <v>17783.86</v>
      </c>
      <c r="K12" s="42">
        <f>+'SR - Clase de Renta'!H16</f>
        <v>20664.28000000001</v>
      </c>
      <c r="L12" s="42">
        <f>+'SR - Clase de Renta'!I16</f>
        <v>21105.899999999998</v>
      </c>
      <c r="M12" s="42">
        <f>+'SR - Clase de Renta'!J16</f>
        <v>19395.340000000004</v>
      </c>
      <c r="N12" s="42">
        <f>+'SR - Clase de Renta'!K16</f>
        <v>21115.469999999998</v>
      </c>
      <c r="O12" s="42">
        <f>+'SR - Clase de Renta'!L16</f>
        <v>19503.900000000001</v>
      </c>
      <c r="P12" s="42">
        <f>+'SR - Clase de Renta'!M16</f>
        <v>5137034.3399999971</v>
      </c>
      <c r="Q12" s="42">
        <f>+'SR - Clase de Renta'!N16</f>
        <v>16994.060000000001</v>
      </c>
    </row>
    <row r="13" spans="1:17" x14ac:dyDescent="0.25">
      <c r="A13">
        <v>2023</v>
      </c>
      <c r="B13" t="s">
        <v>67</v>
      </c>
      <c r="C13" t="s">
        <v>67</v>
      </c>
      <c r="D13" t="s">
        <v>34</v>
      </c>
      <c r="E13" s="42">
        <f>+'SR - Clase de Renta'!B17</f>
        <v>1192.0700000000002</v>
      </c>
      <c r="F13" s="42">
        <f>+'SR - Clase de Renta'!C17</f>
        <v>2890.08</v>
      </c>
      <c r="G13" s="42">
        <f>+'SR - Clase de Renta'!D17</f>
        <v>2450.5099999999998</v>
      </c>
      <c r="H13" s="42">
        <f>+'SR - Clase de Renta'!E17</f>
        <v>4302.82</v>
      </c>
      <c r="I13" s="42">
        <f>+'SR - Clase de Renta'!F17</f>
        <v>1192.0700000000002</v>
      </c>
      <c r="J13" s="42">
        <f>+'SR - Clase de Renta'!G17</f>
        <v>4145.8900000000003</v>
      </c>
      <c r="K13" s="42">
        <f>+'SR - Clase de Renta'!H17</f>
        <v>2452.33</v>
      </c>
      <c r="L13" s="42">
        <f>+'SR - Clase de Renta'!I17</f>
        <v>1192.96</v>
      </c>
      <c r="M13" s="42">
        <f>+'SR - Clase de Renta'!J17</f>
        <v>2452.33</v>
      </c>
      <c r="N13" s="42">
        <f>+'SR - Clase de Renta'!K17</f>
        <v>5119.13</v>
      </c>
      <c r="O13" s="42">
        <f>+'SR - Clase de Renta'!L17</f>
        <v>2452.33</v>
      </c>
      <c r="P13" s="42">
        <f>+'SR - Clase de Renta'!M17</f>
        <v>18677.239999999994</v>
      </c>
      <c r="Q13" s="42">
        <f>+'SR - Clase de Renta'!N17</f>
        <v>2452.33</v>
      </c>
    </row>
    <row r="14" spans="1:17" x14ac:dyDescent="0.25">
      <c r="A14">
        <v>2023</v>
      </c>
      <c r="B14" t="s">
        <v>67</v>
      </c>
      <c r="C14" t="s">
        <v>67</v>
      </c>
      <c r="D14" t="s">
        <v>1</v>
      </c>
      <c r="E14" s="42">
        <f>+'SR - Clase de Renta'!B18</f>
        <v>239905984.52000758</v>
      </c>
      <c r="F14" s="42">
        <f>+'SR - Clase de Renta'!C18</f>
        <v>249465346.10000521</v>
      </c>
      <c r="G14" s="42">
        <f>+'SR - Clase de Renta'!D18</f>
        <v>243901377.57000127</v>
      </c>
      <c r="H14" s="42">
        <f>+'SR - Clase de Renta'!E18</f>
        <v>246370402.71000007</v>
      </c>
      <c r="I14" s="42">
        <f>+'SR - Clase de Renta'!F18</f>
        <v>243333598.85999298</v>
      </c>
      <c r="J14" s="42">
        <f>+'SR - Clase de Renta'!G18</f>
        <v>243889034.36999315</v>
      </c>
      <c r="K14" s="42">
        <f>+'SR - Clase de Renta'!H18</f>
        <v>241049533.68001702</v>
      </c>
      <c r="L14" s="42">
        <f>+'SR - Clase de Renta'!I18</f>
        <v>241967765.71001753</v>
      </c>
      <c r="M14" s="42">
        <f>+'SR - Clase de Renta'!J18</f>
        <v>234799615.91001561</v>
      </c>
      <c r="N14" s="42">
        <f>+'SR - Clase de Renta'!K18</f>
        <v>250168909.05001903</v>
      </c>
      <c r="O14" s="42">
        <f>+'SR - Clase de Renta'!L18</f>
        <v>256358026.48001653</v>
      </c>
      <c r="P14" s="42">
        <f>+'SR - Clase de Renta'!M18</f>
        <v>2452.3000000000002</v>
      </c>
      <c r="Q14" s="42">
        <f>+'SR - Clase de Renta'!N18</f>
        <v>235083607.27000749</v>
      </c>
    </row>
    <row r="15" spans="1:17" x14ac:dyDescent="0.25">
      <c r="A15">
        <v>2023</v>
      </c>
      <c r="B15" t="s">
        <v>67</v>
      </c>
      <c r="C15" t="s">
        <v>67</v>
      </c>
      <c r="D15" t="s">
        <v>38</v>
      </c>
      <c r="E15" s="42">
        <f>+'SR - Clase de Renta'!B19</f>
        <v>0</v>
      </c>
      <c r="F15" s="42">
        <f>+'SR - Clase de Renta'!C19</f>
        <v>0</v>
      </c>
      <c r="G15" s="42">
        <f>+'SR - Clase de Renta'!D19</f>
        <v>0</v>
      </c>
      <c r="H15" s="42">
        <f>+'SR - Clase de Renta'!E19</f>
        <v>0</v>
      </c>
      <c r="I15" s="42">
        <f>+'SR - Clase de Renta'!F19</f>
        <v>0</v>
      </c>
      <c r="J15" s="42">
        <f>+'SR - Clase de Renta'!G19</f>
        <v>0</v>
      </c>
      <c r="K15" s="42">
        <f>+'SR - Clase de Renta'!H19</f>
        <v>0</v>
      </c>
      <c r="L15" s="42">
        <f>+'SR - Clase de Renta'!I19</f>
        <v>0</v>
      </c>
      <c r="M15" s="42">
        <f>+'SR - Clase de Renta'!J19</f>
        <v>0</v>
      </c>
      <c r="N15" s="42">
        <f>+'SR - Clase de Renta'!K19</f>
        <v>0</v>
      </c>
      <c r="O15" s="42">
        <f>+'SR - Clase de Renta'!L19</f>
        <v>0</v>
      </c>
      <c r="P15" s="42">
        <f>+'SR - Clase de Renta'!M19</f>
        <v>232819407.32998991</v>
      </c>
      <c r="Q15" s="42">
        <f>+'SR - Clase de Renta'!N19</f>
        <v>0</v>
      </c>
    </row>
    <row r="16" spans="1:17" x14ac:dyDescent="0.25">
      <c r="A16">
        <v>2023</v>
      </c>
      <c r="B16" t="s">
        <v>67</v>
      </c>
      <c r="C16" t="s">
        <v>70</v>
      </c>
      <c r="D16" t="s">
        <v>68</v>
      </c>
      <c r="E16" s="42">
        <f>+'SR - Tipo de Renta'!B14</f>
        <v>8916677.1000000071</v>
      </c>
      <c r="F16" s="42">
        <f>+'SR - Tipo de Renta'!C14</f>
        <v>9885887.479999993</v>
      </c>
      <c r="G16" s="42">
        <f>+'SR - Tipo de Renta'!D14</f>
        <v>8244154.1599999992</v>
      </c>
      <c r="H16" s="42">
        <f>+'SR - Tipo de Renta'!E14</f>
        <v>10271549.920000004</v>
      </c>
      <c r="I16" s="42">
        <f>+'SR - Tipo de Renta'!F14</f>
        <v>8213221.7800000003</v>
      </c>
      <c r="J16" s="42">
        <f>+'SR - Tipo de Renta'!G14</f>
        <v>9494029.9900000058</v>
      </c>
      <c r="K16" s="42">
        <f>+'SR - Tipo de Renta'!H14</f>
        <v>6450999.79</v>
      </c>
      <c r="L16" s="42">
        <f>+'SR - Tipo de Renta'!I14</f>
        <v>7555655.8300000001</v>
      </c>
      <c r="M16" s="42">
        <f>+'SR - Tipo de Renta'!J14</f>
        <v>0</v>
      </c>
      <c r="N16" s="42">
        <f>+'SR - Tipo de Renta'!K14</f>
        <v>15379817.609999979</v>
      </c>
      <c r="O16" s="42">
        <f>+'SR - Tipo de Renta'!L14</f>
        <v>20857025.509999994</v>
      </c>
      <c r="P16" s="42">
        <f>+'SR - Tipo de Renta'!M14</f>
        <v>0</v>
      </c>
      <c r="Q16" s="42">
        <f>+'SR - Tipo de Renta'!N14</f>
        <v>0</v>
      </c>
    </row>
    <row r="17" spans="1:17" x14ac:dyDescent="0.25">
      <c r="A17">
        <v>2023</v>
      </c>
      <c r="B17" t="s">
        <v>67</v>
      </c>
      <c r="C17" t="s">
        <v>70</v>
      </c>
      <c r="D17" t="s">
        <v>69</v>
      </c>
      <c r="E17" s="42">
        <f>+'SR - Tipo de Renta'!B15</f>
        <v>267277380.310011</v>
      </c>
      <c r="F17" s="42">
        <f>+'SR - Tipo de Renta'!C15</f>
        <v>276283217.1200037</v>
      </c>
      <c r="G17" s="42">
        <f>+'SR - Tipo de Renta'!D15</f>
        <v>272324479.25999999</v>
      </c>
      <c r="H17" s="42">
        <f>+'SR - Tipo de Renta'!E15</f>
        <v>273869555.70999962</v>
      </c>
      <c r="I17" s="42">
        <f>+'SR - Tipo de Renta'!F15</f>
        <v>271022372.35999811</v>
      </c>
      <c r="J17" s="42">
        <f>+'SR - Tipo de Renta'!G15</f>
        <v>270414824.29999107</v>
      </c>
      <c r="K17" s="42">
        <f>+'SR - Tipo de Renta'!H15</f>
        <v>270445069.96001005</v>
      </c>
      <c r="L17" s="42">
        <f>+'SR - Tipo de Renta'!I15</f>
        <v>270832492.63000882</v>
      </c>
      <c r="M17" s="42">
        <f>+'SR - Tipo de Renta'!J15</f>
        <v>271857307.78000748</v>
      </c>
      <c r="N17" s="42">
        <f>+'SR - Tipo de Renta'!K15</f>
        <v>272131284.06000882</v>
      </c>
      <c r="O17" s="42">
        <f>+'SR - Tipo de Renta'!L15</f>
        <v>272562560.11000866</v>
      </c>
      <c r="P17" s="42">
        <f>+'SR - Tipo de Renta'!M15</f>
        <v>269367891.2999869</v>
      </c>
      <c r="Q17" s="42">
        <f>+'SR - Tipo de Renta'!N15</f>
        <v>272444509.28000659</v>
      </c>
    </row>
    <row r="18" spans="1:17" x14ac:dyDescent="0.25">
      <c r="A18">
        <v>2023</v>
      </c>
      <c r="B18" t="s">
        <v>76</v>
      </c>
      <c r="C18" t="s">
        <v>76</v>
      </c>
      <c r="D18" t="s">
        <v>71</v>
      </c>
      <c r="E18" s="42">
        <f>+'SR - Regional'!B13</f>
        <v>1434430.3699999999</v>
      </c>
      <c r="F18" s="42">
        <f>+'SR - Regional'!C13</f>
        <v>1470570.1900000004</v>
      </c>
      <c r="G18" s="42">
        <f>+'SR - Regional'!D13</f>
        <v>1429076.9900000009</v>
      </c>
      <c r="H18" s="42">
        <f>+'SR - Regional'!E13</f>
        <v>1494106.7700000023</v>
      </c>
      <c r="I18" s="42">
        <f>+'SR - Regional'!F13</f>
        <v>1426117.2600000026</v>
      </c>
      <c r="J18" s="42">
        <f>+'SR - Regional'!G13</f>
        <v>1570528.8800000006</v>
      </c>
      <c r="K18" s="42">
        <f>+'SR - Regional'!H13</f>
        <v>1456538.0599999987</v>
      </c>
      <c r="L18" s="42">
        <f>+'SR - Regional'!I13</f>
        <v>1437378.1699999997</v>
      </c>
      <c r="M18" s="42">
        <f>+'SR - Regional'!J13</f>
        <v>1419121.7399999991</v>
      </c>
      <c r="N18" s="42">
        <f>+'SR - Regional'!K13</f>
        <v>1594320.5699999996</v>
      </c>
      <c r="O18" s="42">
        <f>+'SR - Regional'!L13</f>
        <v>1574911.7799999984</v>
      </c>
      <c r="P18" s="42">
        <f>+'SR - Regional'!M13</f>
        <v>1419863.5000000005</v>
      </c>
      <c r="Q18" s="42">
        <f>+'SR - Regional'!N13</f>
        <v>1440584.6100000003</v>
      </c>
    </row>
    <row r="19" spans="1:17" x14ac:dyDescent="0.25">
      <c r="A19">
        <v>2023</v>
      </c>
      <c r="B19" t="s">
        <v>76</v>
      </c>
      <c r="C19" t="s">
        <v>76</v>
      </c>
      <c r="D19" t="s">
        <v>43</v>
      </c>
      <c r="E19" s="42">
        <f>+'SR - Regional'!B14</f>
        <v>55486346.080000922</v>
      </c>
      <c r="F19" s="42">
        <f>+'SR - Regional'!C14</f>
        <v>57299020.110000834</v>
      </c>
      <c r="G19" s="42">
        <f>+'SR - Regional'!D14</f>
        <v>56515883.720000207</v>
      </c>
      <c r="H19" s="42">
        <f>+'SR - Regional'!E14</f>
        <v>56887562.560000792</v>
      </c>
      <c r="I19" s="42">
        <f>+'SR - Regional'!F14</f>
        <v>58428588.579999864</v>
      </c>
      <c r="J19" s="42">
        <f>+'SR - Regional'!G14</f>
        <v>57910409.499999106</v>
      </c>
      <c r="K19" s="42">
        <f>+'SR - Regional'!H14</f>
        <v>57257500.78000015</v>
      </c>
      <c r="L19" s="42">
        <f>+'SR - Regional'!I14</f>
        <v>56708361.369999982</v>
      </c>
      <c r="M19" s="42">
        <f>+'SR - Regional'!J14</f>
        <v>56369816.700000204</v>
      </c>
      <c r="N19" s="42">
        <f>+'SR - Regional'!K14</f>
        <v>58751787.480000265</v>
      </c>
      <c r="O19" s="42">
        <f>+'SR - Regional'!L14</f>
        <v>59664357.270000629</v>
      </c>
      <c r="P19" s="42">
        <f>+'SR - Regional'!M14</f>
        <v>55979079.869999945</v>
      </c>
      <c r="Q19" s="42">
        <f>+'SR - Regional'!N14</f>
        <v>56341874.070000462</v>
      </c>
    </row>
    <row r="20" spans="1:17" x14ac:dyDescent="0.25">
      <c r="A20">
        <v>2023</v>
      </c>
      <c r="B20" t="s">
        <v>76</v>
      </c>
      <c r="C20" t="s">
        <v>76</v>
      </c>
      <c r="D20" t="s">
        <v>72</v>
      </c>
      <c r="E20" s="42">
        <f>+'SR - Regional'!B15</f>
        <v>111273228.06000167</v>
      </c>
      <c r="F20" s="42">
        <f>+'SR - Regional'!C15</f>
        <v>116656616.71000153</v>
      </c>
      <c r="G20" s="42">
        <f>+'SR - Regional'!D15</f>
        <v>113389976.81000146</v>
      </c>
      <c r="H20" s="42">
        <f>+'SR - Regional'!E15</f>
        <v>115479061.11000271</v>
      </c>
      <c r="I20" s="42">
        <f>+'SR - Regional'!F15</f>
        <v>114900868.7199989</v>
      </c>
      <c r="J20" s="42">
        <f>+'SR - Regional'!G15</f>
        <v>111990000.5100017</v>
      </c>
      <c r="K20" s="42">
        <f>+'SR - Regional'!H15</f>
        <v>111466945.92999941</v>
      </c>
      <c r="L20" s="42">
        <f>+'SR - Regional'!I15</f>
        <v>114599056.88999905</v>
      </c>
      <c r="M20" s="42">
        <f>+'SR - Regional'!J15</f>
        <v>111124385.66999899</v>
      </c>
      <c r="N20" s="42">
        <f>+'SR - Regional'!K15</f>
        <v>117241324.69999856</v>
      </c>
      <c r="O20" s="42">
        <f>+'SR - Regional'!L15</f>
        <v>119840606.37999959</v>
      </c>
      <c r="P20" s="42">
        <f>+'SR - Regional'!M15</f>
        <v>110009737.40000387</v>
      </c>
      <c r="Q20" s="42">
        <f>+'SR - Regional'!N15</f>
        <v>111458110.13999973</v>
      </c>
    </row>
    <row r="21" spans="1:17" x14ac:dyDescent="0.25">
      <c r="A21">
        <v>2023</v>
      </c>
      <c r="B21" t="s">
        <v>76</v>
      </c>
      <c r="C21" t="s">
        <v>76</v>
      </c>
      <c r="D21" t="s">
        <v>45</v>
      </c>
      <c r="E21" s="42">
        <f>+'SR - Regional'!B16</f>
        <v>12807695.650000019</v>
      </c>
      <c r="F21" s="42">
        <f>+'SR - Regional'!C16</f>
        <v>12925405.390000025</v>
      </c>
      <c r="G21" s="42">
        <f>+'SR - Regional'!D16</f>
        <v>12982422.780000011</v>
      </c>
      <c r="H21" s="42">
        <f>+'SR - Regional'!E16</f>
        <v>12989373.179999914</v>
      </c>
      <c r="I21" s="42">
        <f>+'SR - Regional'!F16</f>
        <v>12857320.369999845</v>
      </c>
      <c r="J21" s="42">
        <f>+'SR - Regional'!G16</f>
        <v>13223097.619999876</v>
      </c>
      <c r="K21" s="42">
        <f>+'SR - Regional'!H16</f>
        <v>13202855.709999995</v>
      </c>
      <c r="L21" s="42">
        <f>+'SR - Regional'!I16</f>
        <v>13069690.169999985</v>
      </c>
      <c r="M21" s="42">
        <f>+'SR - Regional'!J16</f>
        <v>12863399.629999986</v>
      </c>
      <c r="N21" s="42">
        <f>+'SR - Regional'!K16</f>
        <v>13551905.859999979</v>
      </c>
      <c r="O21" s="42">
        <f>+'SR - Regional'!L16</f>
        <v>13705558.830000045</v>
      </c>
      <c r="P21" s="42">
        <f>+'SR - Regional'!M16</f>
        <v>12796185.309999965</v>
      </c>
      <c r="Q21" s="42">
        <f>+'SR - Regional'!N16</f>
        <v>12899517.830000015</v>
      </c>
    </row>
    <row r="22" spans="1:17" x14ac:dyDescent="0.25">
      <c r="A22">
        <v>2023</v>
      </c>
      <c r="B22" t="s">
        <v>76</v>
      </c>
      <c r="C22" t="s">
        <v>76</v>
      </c>
      <c r="D22" t="s">
        <v>46</v>
      </c>
      <c r="E22" s="42">
        <f>+'SR - Regional'!B17</f>
        <v>9316132.6200000159</v>
      </c>
      <c r="F22" s="42">
        <f>+'SR - Regional'!C17</f>
        <v>9359847.1999999899</v>
      </c>
      <c r="G22" s="42">
        <f>+'SR - Regional'!D17</f>
        <v>9314566.1999999564</v>
      </c>
      <c r="H22" s="42">
        <f>+'SR - Regional'!E17</f>
        <v>9313793.7399999872</v>
      </c>
      <c r="I22" s="42">
        <f>+'SR - Regional'!F17</f>
        <v>9227235.9399999529</v>
      </c>
      <c r="J22" s="42">
        <f>+'SR - Regional'!G17</f>
        <v>9869139.2799999509</v>
      </c>
      <c r="K22" s="42">
        <f>+'SR - Regional'!H17</f>
        <v>9655657.2100000344</v>
      </c>
      <c r="L22" s="42">
        <f>+'SR - Regional'!I17</f>
        <v>9389667.5200000592</v>
      </c>
      <c r="M22" s="42">
        <f>+'SR - Regional'!J17</f>
        <v>9253371.420000067</v>
      </c>
      <c r="N22" s="42">
        <f>+'SR - Regional'!K17</f>
        <v>9795707.400000073</v>
      </c>
      <c r="O22" s="42">
        <f>+'SR - Regional'!L17</f>
        <v>10649456.940000053</v>
      </c>
      <c r="P22" s="42">
        <f>+'SR - Regional'!M17</f>
        <v>9157690.7900000215</v>
      </c>
      <c r="Q22" s="42">
        <f>+'SR - Regional'!N17</f>
        <v>9271669.3700000234</v>
      </c>
    </row>
    <row r="23" spans="1:17" x14ac:dyDescent="0.25">
      <c r="A23">
        <v>2023</v>
      </c>
      <c r="B23" t="s">
        <v>76</v>
      </c>
      <c r="C23" t="s">
        <v>76</v>
      </c>
      <c r="D23" t="s">
        <v>73</v>
      </c>
      <c r="E23" s="42">
        <f>+'SR - Regional'!B19</f>
        <v>58519456.699999772</v>
      </c>
      <c r="F23" s="42">
        <f>+'SR - Regional'!C19</f>
        <v>60568947.149999775</v>
      </c>
      <c r="G23" s="42">
        <f>+'SR - Regional'!D19</f>
        <v>59142750.95000001</v>
      </c>
      <c r="H23" s="42">
        <f>+'SR - Regional'!E19</f>
        <v>60269630.020000085</v>
      </c>
      <c r="I23" s="42">
        <f>+'SR - Regional'!F19</f>
        <v>54503304.169999413</v>
      </c>
      <c r="J23" s="42">
        <f>+'SR - Regional'!G19</f>
        <v>56759882.039998829</v>
      </c>
      <c r="K23" s="42">
        <f>+'SR - Regional'!H19</f>
        <v>55643193.990000069</v>
      </c>
      <c r="L23" s="42">
        <f>+'SR - Regional'!I19</f>
        <v>56631441.080000155</v>
      </c>
      <c r="M23" s="42">
        <f>+'SR - Regional'!J19</f>
        <v>54545984.990000121</v>
      </c>
      <c r="N23" s="42">
        <f>+'SR - Regional'!K19</f>
        <v>58460817.170000046</v>
      </c>
      <c r="O23" s="42">
        <f>+'SR - Regional'!L19</f>
        <v>59898553.010000147</v>
      </c>
      <c r="P23" s="42">
        <f>+'SR - Regional'!M19</f>
        <v>54034312.609999403</v>
      </c>
      <c r="Q23" s="42">
        <f>+'SR - Regional'!N19</f>
        <v>54573956.639999986</v>
      </c>
    </row>
    <row r="24" spans="1:17" x14ac:dyDescent="0.25">
      <c r="A24">
        <v>2023</v>
      </c>
      <c r="B24" t="s">
        <v>76</v>
      </c>
      <c r="C24" t="s">
        <v>76</v>
      </c>
      <c r="D24" t="s">
        <v>74</v>
      </c>
      <c r="E24" s="42">
        <f>+'SR - Regional'!B20</f>
        <v>10377660.889999969</v>
      </c>
      <c r="F24" s="42">
        <f>+'SR - Regional'!C20</f>
        <v>10469875.850000024</v>
      </c>
      <c r="G24" s="42">
        <f>+'SR - Regional'!D20</f>
        <v>10505340.230000017</v>
      </c>
      <c r="H24" s="42">
        <f>+'SR - Regional'!E20</f>
        <v>10451405.659999983</v>
      </c>
      <c r="I24" s="42">
        <f>+'SR - Regional'!F20</f>
        <v>10422596.249999991</v>
      </c>
      <c r="J24" s="42">
        <f>+'SR - Regional'!G20</f>
        <v>10816586.279999934</v>
      </c>
      <c r="K24" s="42">
        <f>+'SR - Regional'!H20</f>
        <v>10685577.520000037</v>
      </c>
      <c r="L24" s="42">
        <f>+'SR - Regional'!I20</f>
        <v>10544741.980000038</v>
      </c>
      <c r="M24" s="42">
        <f>+'SR - Regional'!J20</f>
        <v>10520022.900000004</v>
      </c>
      <c r="N24" s="42">
        <f>+'SR - Regional'!K20</f>
        <v>11209329.850000018</v>
      </c>
      <c r="O24" s="42">
        <f>+'SR - Regional'!L20</f>
        <v>11173092.139999984</v>
      </c>
      <c r="P24" s="42">
        <f>+'SR - Regional'!M20</f>
        <v>10344298.799999988</v>
      </c>
      <c r="Q24" s="42">
        <f>+'SR - Regional'!N20</f>
        <v>10515374.680000015</v>
      </c>
    </row>
    <row r="25" spans="1:17" x14ac:dyDescent="0.25">
      <c r="A25">
        <v>2023</v>
      </c>
      <c r="B25" t="s">
        <v>76</v>
      </c>
      <c r="C25" t="s">
        <v>76</v>
      </c>
      <c r="D25" t="s">
        <v>50</v>
      </c>
      <c r="E25" s="42">
        <f>+'SR - Regional'!B21</f>
        <v>11557182.329999985</v>
      </c>
      <c r="F25" s="42">
        <f>+'SR - Regional'!C21</f>
        <v>11782638.369999973</v>
      </c>
      <c r="G25" s="42">
        <f>+'SR - Regional'!D21</f>
        <v>11702063.29999996</v>
      </c>
      <c r="H25" s="42">
        <f>+'SR - Regional'!E21</f>
        <v>11738939.979999969</v>
      </c>
      <c r="I25" s="42">
        <f>+'SR - Regional'!F21</f>
        <v>11666875.689999931</v>
      </c>
      <c r="J25" s="42">
        <f>+'SR - Regional'!G21</f>
        <v>12132901.709999966</v>
      </c>
      <c r="K25" s="42">
        <f>+'SR - Regional'!H21</f>
        <v>11966783.799999982</v>
      </c>
      <c r="L25" s="42">
        <f>+'SR - Regional'!I21</f>
        <v>11884024.349999994</v>
      </c>
      <c r="M25" s="42">
        <f>+'SR - Regional'!J21</f>
        <v>11671150.069999989</v>
      </c>
      <c r="N25" s="42">
        <f>+'SR - Regional'!K21</f>
        <v>12567932.700000014</v>
      </c>
      <c r="O25" s="42">
        <f>+'SR - Regional'!L21</f>
        <v>12294728.599999994</v>
      </c>
      <c r="P25" s="42">
        <f>+'SR - Regional'!M21</f>
        <v>11575720.479999976</v>
      </c>
      <c r="Q25" s="42">
        <f>+'SR - Regional'!N21</f>
        <v>11749092.099999959</v>
      </c>
    </row>
    <row r="26" spans="1:17" x14ac:dyDescent="0.25">
      <c r="A26">
        <v>2023</v>
      </c>
      <c r="B26" t="s">
        <v>76</v>
      </c>
      <c r="C26" t="s">
        <v>76</v>
      </c>
      <c r="D26" t="s">
        <v>75</v>
      </c>
      <c r="E26" s="42">
        <f>+'SR - Regional'!B18+'SR - Regional'!B22</f>
        <v>5421924.7100000028</v>
      </c>
      <c r="F26" s="42">
        <f>+'SR - Regional'!C18+'SR - Regional'!C22</f>
        <v>5636183.6299999999</v>
      </c>
      <c r="G26" s="42">
        <f>+'SR - Regional'!D18+'SR - Regional'!D22</f>
        <v>5586552.4399999958</v>
      </c>
      <c r="H26" s="42">
        <f>+'SR - Regional'!E18+'SR - Regional'!E22</f>
        <v>5517232.6099999957</v>
      </c>
      <c r="I26" s="42">
        <f>+'SR - Regional'!F18+'SR - Regional'!F22</f>
        <v>5802687.160000002</v>
      </c>
      <c r="J26" s="42">
        <f>+'SR - Regional'!G18+'SR - Regional'!G22</f>
        <v>5636308.4700000007</v>
      </c>
      <c r="K26" s="42">
        <f>+'SR - Regional'!H18+'SR - Regional'!H22</f>
        <v>5561016.7499999963</v>
      </c>
      <c r="L26" s="42">
        <f>+'SR - Regional'!I18+'SR - Regional'!I22</f>
        <v>4123786.9299999936</v>
      </c>
      <c r="M26" s="42">
        <f>+'SR - Regional'!J18+'SR - Regional'!J22</f>
        <v>4090054.6599999964</v>
      </c>
      <c r="N26" s="42">
        <f>+'SR - Regional'!K18+'SR - Regional'!K22</f>
        <v>4337975.9399999948</v>
      </c>
      <c r="O26" s="42">
        <f>+'SR - Regional'!L18+'SR - Regional'!L22</f>
        <v>4618320.6699999869</v>
      </c>
      <c r="P26" s="42">
        <f>+'SR - Regional'!M18+'SR - Regional'!M22</f>
        <v>4051002.5399999954</v>
      </c>
      <c r="Q26" s="42">
        <f>+'SR - Regional'!N18+'SR - Regional'!N22</f>
        <v>4194329.8399999924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P20"/>
  <sheetViews>
    <sheetView zoomScale="85" zoomScaleNormal="85" workbookViewId="0">
      <selection activeCell="C13" sqref="C13"/>
    </sheetView>
  </sheetViews>
  <sheetFormatPr baseColWidth="10" defaultRowHeight="15" x14ac:dyDescent="0.25"/>
  <cols>
    <col min="1" max="1" width="20.7109375" bestFit="1" customWidth="1"/>
    <col min="2" max="2" width="20.7109375" customWidth="1"/>
    <col min="3" max="12" width="17.28515625" customWidth="1"/>
    <col min="13" max="13" width="17.7109375" customWidth="1"/>
    <col min="14" max="14" width="18.140625" customWidth="1"/>
    <col min="15" max="15" width="17.7109375" bestFit="1" customWidth="1"/>
    <col min="16" max="16" width="19" bestFit="1" customWidth="1"/>
  </cols>
  <sheetData>
    <row r="6" spans="1:16" x14ac:dyDescent="0.25">
      <c r="A6" s="51" t="s">
        <v>0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</row>
    <row r="7" spans="1:16" x14ac:dyDescent="0.25">
      <c r="A7" s="51" t="s">
        <v>52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6" x14ac:dyDescent="0.25">
      <c r="A9" s="51" t="s">
        <v>35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</row>
    <row r="10" spans="1:16" x14ac:dyDescent="0.25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</row>
    <row r="11" spans="1:16" x14ac:dyDescent="0.25">
      <c r="A11" s="9"/>
      <c r="B11" s="3" t="s">
        <v>16</v>
      </c>
      <c r="C11" s="48">
        <v>2023</v>
      </c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50"/>
      <c r="P11" s="12"/>
    </row>
    <row r="12" spans="1:16" x14ac:dyDescent="0.25">
      <c r="A12" s="28" t="s">
        <v>54</v>
      </c>
      <c r="B12" s="7" t="s">
        <v>31</v>
      </c>
      <c r="C12" s="15" t="s">
        <v>3</v>
      </c>
      <c r="D12" s="15" t="s">
        <v>4</v>
      </c>
      <c r="E12" s="15" t="s">
        <v>5</v>
      </c>
      <c r="F12" s="15" t="s">
        <v>6</v>
      </c>
      <c r="G12" s="15" t="s">
        <v>7</v>
      </c>
      <c r="H12" s="15" t="s">
        <v>8</v>
      </c>
      <c r="I12" s="15" t="s">
        <v>9</v>
      </c>
      <c r="J12" s="15" t="s">
        <v>11</v>
      </c>
      <c r="K12" s="15" t="s">
        <v>12</v>
      </c>
      <c r="L12" s="15" t="s">
        <v>13</v>
      </c>
      <c r="M12" s="15" t="s">
        <v>14</v>
      </c>
      <c r="N12" s="15" t="s">
        <v>15</v>
      </c>
      <c r="O12" s="16" t="s">
        <v>10</v>
      </c>
      <c r="P12" s="12" t="s">
        <v>18</v>
      </c>
    </row>
    <row r="13" spans="1:16" x14ac:dyDescent="0.25">
      <c r="A13" s="54" t="s">
        <v>28</v>
      </c>
      <c r="B13" s="14" t="s">
        <v>30</v>
      </c>
      <c r="C13" s="60">
        <v>32134140.529999647</v>
      </c>
      <c r="D13" s="60">
        <v>32310603.329999655</v>
      </c>
      <c r="E13" s="60">
        <v>56535937.180000134</v>
      </c>
      <c r="F13" s="60">
        <v>33197935.469999582</v>
      </c>
      <c r="G13" s="60">
        <v>31828263.989999786</v>
      </c>
      <c r="H13" s="60">
        <v>31911445.469999567</v>
      </c>
      <c r="I13" s="60">
        <v>31745708.090000402</v>
      </c>
      <c r="J13" s="60">
        <v>32306921.770000335</v>
      </c>
      <c r="K13" s="60">
        <v>32946623.050000411</v>
      </c>
      <c r="L13" s="60">
        <v>33080915.760000352</v>
      </c>
      <c r="M13" s="60">
        <v>32925256.380000319</v>
      </c>
      <c r="N13" s="60">
        <v>32402829.410000328</v>
      </c>
      <c r="O13" s="60">
        <v>33192745.160000332</v>
      </c>
      <c r="P13" s="61">
        <f t="shared" ref="P13:P14" si="0">SUM(C13:O13)</f>
        <v>446519325.59000081</v>
      </c>
    </row>
    <row r="14" spans="1:16" x14ac:dyDescent="0.25">
      <c r="A14" s="55"/>
      <c r="B14" s="14" t="s">
        <v>29</v>
      </c>
      <c r="C14" s="60">
        <v>187394336.77000684</v>
      </c>
      <c r="D14" s="60">
        <v>189975453.78000423</v>
      </c>
      <c r="E14" s="60">
        <v>187365440.39000171</v>
      </c>
      <c r="F14" s="60">
        <v>190162943.99000111</v>
      </c>
      <c r="G14" s="60">
        <v>187112138.20999247</v>
      </c>
      <c r="H14" s="60">
        <v>187817385.84999472</v>
      </c>
      <c r="I14" s="60">
        <v>184955262.90001705</v>
      </c>
      <c r="J14" s="60">
        <v>185921581.77001709</v>
      </c>
      <c r="K14" s="60">
        <v>178692731.5900144</v>
      </c>
      <c r="L14" s="60">
        <v>194116232.88001853</v>
      </c>
      <c r="M14" s="60">
        <v>200348458.14001611</v>
      </c>
      <c r="N14" s="60">
        <v>176860464.45000115</v>
      </c>
      <c r="O14" s="60">
        <v>179229958.98000562</v>
      </c>
      <c r="P14" s="61">
        <f t="shared" si="0"/>
        <v>2429952389.7000909</v>
      </c>
    </row>
    <row r="15" spans="1:16" x14ac:dyDescent="0.25">
      <c r="A15" s="52" t="s">
        <v>53</v>
      </c>
      <c r="B15" s="53"/>
      <c r="C15" s="62">
        <f t="shared" ref="C15:P15" si="1">SUM(C13:C14)</f>
        <v>219528477.30000648</v>
      </c>
      <c r="D15" s="62">
        <f t="shared" si="1"/>
        <v>222286057.11000389</v>
      </c>
      <c r="E15" s="62">
        <f t="shared" si="1"/>
        <v>243901377.57000184</v>
      </c>
      <c r="F15" s="62">
        <f t="shared" si="1"/>
        <v>223360879.46000069</v>
      </c>
      <c r="G15" s="62">
        <f t="shared" si="1"/>
        <v>218940402.19999224</v>
      </c>
      <c r="H15" s="62">
        <f t="shared" si="1"/>
        <v>219728831.31999427</v>
      </c>
      <c r="I15" s="62">
        <f t="shared" si="1"/>
        <v>216700970.99001744</v>
      </c>
      <c r="J15" s="62">
        <f t="shared" si="1"/>
        <v>218228503.54001743</v>
      </c>
      <c r="K15" s="62">
        <f t="shared" si="1"/>
        <v>211639354.6400148</v>
      </c>
      <c r="L15" s="62">
        <f t="shared" si="1"/>
        <v>227197148.64001888</v>
      </c>
      <c r="M15" s="62">
        <f t="shared" si="1"/>
        <v>233273714.52001643</v>
      </c>
      <c r="N15" s="62">
        <f t="shared" si="1"/>
        <v>209263293.86000147</v>
      </c>
      <c r="O15" s="62">
        <f t="shared" si="1"/>
        <v>212422704.14000595</v>
      </c>
      <c r="P15" s="63">
        <f t="shared" si="1"/>
        <v>2876471715.2900915</v>
      </c>
    </row>
    <row r="16" spans="1:16" x14ac:dyDescent="0.25">
      <c r="A16" s="54" t="s">
        <v>41</v>
      </c>
      <c r="B16" s="14" t="s">
        <v>30</v>
      </c>
      <c r="C16" s="60">
        <v>4153932.36</v>
      </c>
      <c r="D16" s="60">
        <v>4393155.1699999971</v>
      </c>
      <c r="E16" s="60">
        <v>4194901.8099999949</v>
      </c>
      <c r="F16" s="60">
        <v>4572767.450000003</v>
      </c>
      <c r="G16" s="60">
        <v>4073731.2900000005</v>
      </c>
      <c r="H16" s="60">
        <v>4108374.4499999988</v>
      </c>
      <c r="I16" s="60">
        <v>4100827.9799999995</v>
      </c>
      <c r="J16" s="60">
        <v>4113460.9800000023</v>
      </c>
      <c r="K16" s="60">
        <v>4111068.8200000012</v>
      </c>
      <c r="L16" s="60">
        <v>4261276.8599999966</v>
      </c>
      <c r="M16" s="60">
        <v>4136302.7599999993</v>
      </c>
      <c r="N16" s="60">
        <v>4145654.5599999982</v>
      </c>
      <c r="O16" s="60">
        <v>4168156.8500000015</v>
      </c>
      <c r="P16" s="61">
        <f t="shared" ref="P16:P17" si="2">SUM(C16:O16)</f>
        <v>54533611.339999989</v>
      </c>
    </row>
    <row r="17" spans="1:16" x14ac:dyDescent="0.25">
      <c r="A17" s="55"/>
      <c r="B17" s="14" t="s">
        <v>29</v>
      </c>
      <c r="C17" s="60">
        <v>52511647.750000209</v>
      </c>
      <c r="D17" s="60">
        <v>59489892.320000052</v>
      </c>
      <c r="E17" s="60">
        <v>32472354.039999641</v>
      </c>
      <c r="F17" s="60">
        <v>56207458.719999813</v>
      </c>
      <c r="G17" s="60">
        <v>56221460.650000051</v>
      </c>
      <c r="H17" s="60">
        <v>56071648.519999996</v>
      </c>
      <c r="I17" s="60">
        <v>56094270.779999971</v>
      </c>
      <c r="J17" s="60">
        <v>56046183.939999856</v>
      </c>
      <c r="K17" s="60">
        <v>56106884.319999851</v>
      </c>
      <c r="L17" s="60">
        <v>56052676.170000002</v>
      </c>
      <c r="M17" s="60">
        <v>56009568.339999877</v>
      </c>
      <c r="N17" s="60">
        <v>55958942.880000025</v>
      </c>
      <c r="O17" s="60">
        <v>55853648.289999932</v>
      </c>
      <c r="P17" s="61">
        <f t="shared" si="2"/>
        <v>705096636.71999931</v>
      </c>
    </row>
    <row r="18" spans="1:16" x14ac:dyDescent="0.25">
      <c r="A18" s="52" t="s">
        <v>53</v>
      </c>
      <c r="B18" s="53"/>
      <c r="C18" s="62">
        <f t="shared" ref="C18:P18" si="3">SUM(C16:C17)</f>
        <v>56665580.110000208</v>
      </c>
      <c r="D18" s="62">
        <f t="shared" si="3"/>
        <v>63883047.490000047</v>
      </c>
      <c r="E18" s="62">
        <f t="shared" si="3"/>
        <v>36667255.849999636</v>
      </c>
      <c r="F18" s="62">
        <f t="shared" si="3"/>
        <v>60780226.169999816</v>
      </c>
      <c r="G18" s="62">
        <f t="shared" si="3"/>
        <v>60295191.94000005</v>
      </c>
      <c r="H18" s="62">
        <f t="shared" si="3"/>
        <v>60180022.969999991</v>
      </c>
      <c r="I18" s="62">
        <f t="shared" si="3"/>
        <v>60195098.759999968</v>
      </c>
      <c r="J18" s="62">
        <f t="shared" si="3"/>
        <v>60159644.91999986</v>
      </c>
      <c r="K18" s="62">
        <f t="shared" si="3"/>
        <v>60217953.139999852</v>
      </c>
      <c r="L18" s="62">
        <f t="shared" si="3"/>
        <v>60313953.030000001</v>
      </c>
      <c r="M18" s="62">
        <f t="shared" si="3"/>
        <v>60145871.099999875</v>
      </c>
      <c r="N18" s="62">
        <f t="shared" si="3"/>
        <v>60104597.44000002</v>
      </c>
      <c r="O18" s="62">
        <f t="shared" si="3"/>
        <v>60021805.139999934</v>
      </c>
      <c r="P18" s="63">
        <f t="shared" si="3"/>
        <v>759630248.05999935</v>
      </c>
    </row>
    <row r="19" spans="1:16" x14ac:dyDescent="0.25">
      <c r="A19" s="45" t="s">
        <v>18</v>
      </c>
      <c r="B19" s="46"/>
      <c r="C19" s="24">
        <f t="shared" ref="C19:N19" si="4">C15+C18</f>
        <v>276194057.4100067</v>
      </c>
      <c r="D19" s="24">
        <f t="shared" si="4"/>
        <v>286169104.60000396</v>
      </c>
      <c r="E19" s="24">
        <f t="shared" si="4"/>
        <v>280568633.42000151</v>
      </c>
      <c r="F19" s="24">
        <f t="shared" si="4"/>
        <v>284141105.63000053</v>
      </c>
      <c r="G19" s="24">
        <f t="shared" si="4"/>
        <v>279235594.1399923</v>
      </c>
      <c r="H19" s="24">
        <f t="shared" si="4"/>
        <v>279908854.28999424</v>
      </c>
      <c r="I19" s="24">
        <f t="shared" si="4"/>
        <v>276896069.7500174</v>
      </c>
      <c r="J19" s="24">
        <f>J15+J18</f>
        <v>278388148.46001726</v>
      </c>
      <c r="K19" s="24">
        <f t="shared" si="4"/>
        <v>271857307.78001463</v>
      </c>
      <c r="L19" s="24">
        <f t="shared" si="4"/>
        <v>287511101.67001891</v>
      </c>
      <c r="M19" s="24">
        <f t="shared" si="4"/>
        <v>293419585.62001634</v>
      </c>
      <c r="N19" s="24">
        <f t="shared" si="4"/>
        <v>269367891.3000015</v>
      </c>
      <c r="O19" s="24">
        <f>O15+O18</f>
        <v>272444509.28000587</v>
      </c>
      <c r="P19" s="24">
        <f>P15+P18</f>
        <v>3636101963.350091</v>
      </c>
    </row>
    <row r="20" spans="1:16" x14ac:dyDescent="0.25">
      <c r="A20" s="10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</sheetData>
  <mergeCells count="10">
    <mergeCell ref="A19:B19"/>
    <mergeCell ref="A10:O10"/>
    <mergeCell ref="C11:O11"/>
    <mergeCell ref="A9:P9"/>
    <mergeCell ref="A6:P6"/>
    <mergeCell ref="A7:P7"/>
    <mergeCell ref="A15:B15"/>
    <mergeCell ref="A18:B18"/>
    <mergeCell ref="A13:A14"/>
    <mergeCell ref="A16:A17"/>
  </mergeCells>
  <pageMargins left="0.7" right="0.7" top="0.75" bottom="0.75" header="0.3" footer="0.3"/>
  <pageSetup paperSize="12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8"/>
  <sheetViews>
    <sheetView topLeftCell="A6" zoomScale="80" zoomScaleNormal="80" workbookViewId="0">
      <selection activeCell="L34" sqref="L34"/>
    </sheetView>
  </sheetViews>
  <sheetFormatPr baseColWidth="10" defaultRowHeight="15" x14ac:dyDescent="0.25"/>
  <cols>
    <col min="1" max="1" width="19.85546875" customWidth="1"/>
    <col min="2" max="2" width="20.7109375" bestFit="1" customWidth="1"/>
    <col min="3" max="4" width="19.28515625" customWidth="1"/>
    <col min="5" max="10" width="17.42578125" customWidth="1"/>
    <col min="11" max="12" width="17.42578125" bestFit="1" customWidth="1"/>
    <col min="13" max="15" width="17.7109375" bestFit="1" customWidth="1"/>
    <col min="16" max="16" width="19.140625" bestFit="1" customWidth="1"/>
    <col min="17" max="17" width="20.28515625" bestFit="1" customWidth="1"/>
  </cols>
  <sheetData>
    <row r="1" spans="1:17" x14ac:dyDescent="0.25">
      <c r="A1" t="s">
        <v>55</v>
      </c>
    </row>
    <row r="6" spans="1:17" x14ac:dyDescent="0.25">
      <c r="A6" s="51" t="s">
        <v>0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</row>
    <row r="7" spans="1:17" x14ac:dyDescent="0.25">
      <c r="A7" s="51" t="s">
        <v>52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</row>
    <row r="8" spans="1:17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7" x14ac:dyDescent="0.25">
      <c r="A9" s="51" t="s">
        <v>25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</row>
    <row r="10" spans="1:17" x14ac:dyDescent="0.25"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</row>
    <row r="11" spans="1:17" x14ac:dyDescent="0.25">
      <c r="A11" s="56" t="s">
        <v>16</v>
      </c>
      <c r="B11" s="57"/>
      <c r="C11" s="48">
        <v>2023</v>
      </c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50"/>
      <c r="P11" s="12"/>
      <c r="Q11" s="40"/>
    </row>
    <row r="12" spans="1:17" x14ac:dyDescent="0.25">
      <c r="A12" s="56" t="s">
        <v>17</v>
      </c>
      <c r="B12" s="57"/>
      <c r="C12" s="15" t="s">
        <v>3</v>
      </c>
      <c r="D12" s="15" t="s">
        <v>4</v>
      </c>
      <c r="E12" s="15" t="s">
        <v>5</v>
      </c>
      <c r="F12" s="15" t="s">
        <v>6</v>
      </c>
      <c r="G12" s="15" t="s">
        <v>7</v>
      </c>
      <c r="H12" s="15" t="s">
        <v>8</v>
      </c>
      <c r="I12" s="15" t="s">
        <v>9</v>
      </c>
      <c r="J12" s="15" t="s">
        <v>11</v>
      </c>
      <c r="K12" s="15" t="s">
        <v>12</v>
      </c>
      <c r="L12" s="15" t="s">
        <v>13</v>
      </c>
      <c r="M12" s="15" t="s">
        <v>14</v>
      </c>
      <c r="N12" s="15" t="s">
        <v>15</v>
      </c>
      <c r="O12" s="16" t="s">
        <v>10</v>
      </c>
      <c r="P12" s="12" t="s">
        <v>18</v>
      </c>
      <c r="Q12" s="40"/>
    </row>
    <row r="13" spans="1:17" x14ac:dyDescent="0.25">
      <c r="A13" s="58" t="s">
        <v>2</v>
      </c>
      <c r="B13" s="59"/>
      <c r="C13" s="60">
        <v>36288072.889999621</v>
      </c>
      <c r="D13" s="60">
        <v>36703758.499999531</v>
      </c>
      <c r="E13" s="60">
        <v>36667255.849999607</v>
      </c>
      <c r="F13" s="60">
        <v>37770702.919999525</v>
      </c>
      <c r="G13" s="60">
        <v>35901995.27999977</v>
      </c>
      <c r="H13" s="60">
        <v>36019819.919999763</v>
      </c>
      <c r="I13" s="60">
        <v>35846536.070000365</v>
      </c>
      <c r="J13" s="60">
        <v>36420382.750000082</v>
      </c>
      <c r="K13" s="60">
        <v>37057691.870000467</v>
      </c>
      <c r="L13" s="60">
        <v>37342192.620000184</v>
      </c>
      <c r="M13" s="60">
        <v>37061559.140000395</v>
      </c>
      <c r="N13" s="60">
        <v>36548483.970000215</v>
      </c>
      <c r="O13" s="60">
        <v>37360902.010000028</v>
      </c>
      <c r="P13" s="61">
        <f t="shared" ref="P13:P14" si="0">SUM(C13:O13)</f>
        <v>476989353.78999954</v>
      </c>
      <c r="Q13" s="40"/>
    </row>
    <row r="14" spans="1:17" x14ac:dyDescent="0.25">
      <c r="A14" s="58" t="s">
        <v>1</v>
      </c>
      <c r="B14" s="59"/>
      <c r="C14" s="60">
        <v>239905984.52000758</v>
      </c>
      <c r="D14" s="60">
        <v>249465346.10000521</v>
      </c>
      <c r="E14" s="60">
        <v>243901377.57000127</v>
      </c>
      <c r="F14" s="60">
        <v>246370402.71000007</v>
      </c>
      <c r="G14" s="60">
        <v>243333598.85999298</v>
      </c>
      <c r="H14" s="60">
        <v>243889034.36999315</v>
      </c>
      <c r="I14" s="60">
        <v>241049533.68001702</v>
      </c>
      <c r="J14" s="60">
        <v>241967765.71001753</v>
      </c>
      <c r="K14" s="60">
        <v>234799615.91001561</v>
      </c>
      <c r="L14" s="60">
        <v>250168909.05001903</v>
      </c>
      <c r="M14" s="60">
        <v>256358026.48001653</v>
      </c>
      <c r="N14" s="60">
        <v>232819407.32998991</v>
      </c>
      <c r="O14" s="60">
        <v>235083607.27000749</v>
      </c>
      <c r="P14" s="61">
        <f t="shared" si="0"/>
        <v>3159112609.5600834</v>
      </c>
      <c r="Q14" s="40"/>
    </row>
    <row r="15" spans="1:17" x14ac:dyDescent="0.25">
      <c r="A15" s="58" t="s">
        <v>18</v>
      </c>
      <c r="B15" s="59"/>
      <c r="C15" s="43">
        <f>+C14+C13</f>
        <v>276194057.41000718</v>
      </c>
      <c r="D15" s="24">
        <f t="shared" ref="D15:P15" si="1">SUM(D13:D14)</f>
        <v>286169104.60000473</v>
      </c>
      <c r="E15" s="24">
        <f t="shared" si="1"/>
        <v>280568633.42000091</v>
      </c>
      <c r="F15" s="24">
        <f t="shared" si="1"/>
        <v>284141105.62999958</v>
      </c>
      <c r="G15" s="24">
        <f t="shared" si="1"/>
        <v>279235594.13999277</v>
      </c>
      <c r="H15" s="24">
        <f t="shared" si="1"/>
        <v>279908854.28999293</v>
      </c>
      <c r="I15" s="24">
        <f t="shared" si="1"/>
        <v>276896069.7500174</v>
      </c>
      <c r="J15" s="24">
        <f t="shared" si="1"/>
        <v>278388148.46001762</v>
      </c>
      <c r="K15" s="24">
        <f t="shared" si="1"/>
        <v>271857307.78001606</v>
      </c>
      <c r="L15" s="24">
        <f t="shared" si="1"/>
        <v>287511101.67001921</v>
      </c>
      <c r="M15" s="24">
        <f t="shared" si="1"/>
        <v>293419585.62001693</v>
      </c>
      <c r="N15" s="24">
        <f t="shared" si="1"/>
        <v>269367891.29999012</v>
      </c>
      <c r="O15" s="24">
        <f t="shared" si="1"/>
        <v>272444509.28000754</v>
      </c>
      <c r="P15" s="25">
        <f t="shared" si="1"/>
        <v>3636101963.3500829</v>
      </c>
      <c r="Q15" s="40"/>
    </row>
    <row r="17" spans="1:16" x14ac:dyDescent="0.25">
      <c r="C17" s="30"/>
    </row>
    <row r="18" spans="1:16" x14ac:dyDescent="0.25">
      <c r="A18" s="32" t="s">
        <v>25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</row>
    <row r="19" spans="1:16" x14ac:dyDescent="0.2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</row>
    <row r="20" spans="1:16" x14ac:dyDescent="0.25">
      <c r="A20" s="3"/>
      <c r="B20" s="5" t="s">
        <v>16</v>
      </c>
      <c r="C20" s="48">
        <v>2023</v>
      </c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50"/>
      <c r="P20" s="12"/>
    </row>
    <row r="21" spans="1:16" x14ac:dyDescent="0.25">
      <c r="A21" s="4" t="s">
        <v>17</v>
      </c>
      <c r="B21" s="8" t="s">
        <v>22</v>
      </c>
      <c r="C21" s="15" t="s">
        <v>3</v>
      </c>
      <c r="D21" s="15" t="s">
        <v>4</v>
      </c>
      <c r="E21" s="15" t="s">
        <v>5</v>
      </c>
      <c r="F21" s="15" t="s">
        <v>6</v>
      </c>
      <c r="G21" s="15" t="s">
        <v>7</v>
      </c>
      <c r="H21" s="15" t="s">
        <v>8</v>
      </c>
      <c r="I21" s="15" t="s">
        <v>9</v>
      </c>
      <c r="J21" s="15" t="s">
        <v>11</v>
      </c>
      <c r="K21" s="15" t="s">
        <v>12</v>
      </c>
      <c r="L21" s="15" t="s">
        <v>13</v>
      </c>
      <c r="M21" s="15" t="s">
        <v>14</v>
      </c>
      <c r="N21" s="15" t="s">
        <v>15</v>
      </c>
      <c r="O21" s="16" t="s">
        <v>10</v>
      </c>
      <c r="P21" s="12" t="s">
        <v>18</v>
      </c>
    </row>
    <row r="22" spans="1:16" x14ac:dyDescent="0.25">
      <c r="A22" s="35" t="s">
        <v>1</v>
      </c>
      <c r="B22" s="14" t="s">
        <v>24</v>
      </c>
      <c r="C22" s="60">
        <v>48772391.760000184</v>
      </c>
      <c r="D22" s="60">
        <v>49298490.51000011</v>
      </c>
      <c r="E22" s="60">
        <v>48051399.96000021</v>
      </c>
      <c r="F22" s="60">
        <v>49367051.140000299</v>
      </c>
      <c r="G22" s="60">
        <v>48981083.730000205</v>
      </c>
      <c r="H22" s="60">
        <v>49240412.939998552</v>
      </c>
      <c r="I22" s="60">
        <v>48388617.340001002</v>
      </c>
      <c r="J22" s="60">
        <v>48788446.100000747</v>
      </c>
      <c r="K22" s="60">
        <v>45932405.230000623</v>
      </c>
      <c r="L22" s="60">
        <v>51421579.350001</v>
      </c>
      <c r="M22" s="60">
        <v>52948247.800001435</v>
      </c>
      <c r="N22" s="60">
        <v>45446440.309999965</v>
      </c>
      <c r="O22" s="60">
        <v>46143033.690000907</v>
      </c>
      <c r="P22" s="61">
        <f t="shared" ref="P22:P27" si="2">SUM(C22:O22)</f>
        <v>632779599.86000514</v>
      </c>
    </row>
    <row r="23" spans="1:16" x14ac:dyDescent="0.25">
      <c r="A23" s="36"/>
      <c r="B23" s="14" t="s">
        <v>23</v>
      </c>
      <c r="C23" s="60">
        <v>191133592.76000443</v>
      </c>
      <c r="D23" s="60">
        <v>200166855.59000412</v>
      </c>
      <c r="E23" s="60">
        <v>195849977.61000437</v>
      </c>
      <c r="F23" s="60">
        <v>197003351.56999946</v>
      </c>
      <c r="G23" s="60">
        <v>194352515.12999552</v>
      </c>
      <c r="H23" s="60">
        <v>194648621.42999586</v>
      </c>
      <c r="I23" s="60">
        <v>192660916.34000972</v>
      </c>
      <c r="J23" s="60">
        <v>193179319.61001179</v>
      </c>
      <c r="K23" s="60">
        <v>188867210.68000942</v>
      </c>
      <c r="L23" s="60">
        <v>198747329.70001143</v>
      </c>
      <c r="M23" s="60">
        <v>203409778.68001178</v>
      </c>
      <c r="N23" s="60">
        <v>187372967.019997</v>
      </c>
      <c r="O23" s="60">
        <v>188940573.58000287</v>
      </c>
      <c r="P23" s="61">
        <f t="shared" si="2"/>
        <v>2526333009.700058</v>
      </c>
    </row>
    <row r="24" spans="1:16" x14ac:dyDescent="0.25">
      <c r="A24" s="33" t="s">
        <v>53</v>
      </c>
      <c r="B24" s="34"/>
      <c r="C24" s="62">
        <f t="shared" ref="C24:P24" si="3">SUM(C22:C23)</f>
        <v>239905984.52000463</v>
      </c>
      <c r="D24" s="62">
        <f t="shared" si="3"/>
        <v>249465346.10000423</v>
      </c>
      <c r="E24" s="62">
        <f t="shared" si="3"/>
        <v>243901377.57000458</v>
      </c>
      <c r="F24" s="62">
        <f t="shared" si="3"/>
        <v>246370402.70999974</v>
      </c>
      <c r="G24" s="62">
        <f t="shared" si="3"/>
        <v>243333598.85999572</v>
      </c>
      <c r="H24" s="62">
        <f t="shared" si="3"/>
        <v>243889034.3699944</v>
      </c>
      <c r="I24" s="62">
        <f t="shared" si="3"/>
        <v>241049533.68001074</v>
      </c>
      <c r="J24" s="62">
        <f t="shared" si="3"/>
        <v>241967765.71001253</v>
      </c>
      <c r="K24" s="62">
        <f t="shared" si="3"/>
        <v>234799615.91001004</v>
      </c>
      <c r="L24" s="62">
        <f t="shared" si="3"/>
        <v>250168909.05001244</v>
      </c>
      <c r="M24" s="62">
        <f t="shared" si="3"/>
        <v>256358026.48001322</v>
      </c>
      <c r="N24" s="62">
        <f t="shared" si="3"/>
        <v>232819407.32999697</v>
      </c>
      <c r="O24" s="62">
        <f t="shared" si="3"/>
        <v>235083607.2700038</v>
      </c>
      <c r="P24" s="63">
        <f t="shared" si="2"/>
        <v>3159112609.5600634</v>
      </c>
    </row>
    <row r="25" spans="1:16" x14ac:dyDescent="0.25">
      <c r="A25" s="37" t="s">
        <v>2</v>
      </c>
      <c r="B25" s="14" t="s">
        <v>24</v>
      </c>
      <c r="C25" s="60">
        <v>33451866.539999679</v>
      </c>
      <c r="D25" s="60">
        <v>33166210.049999774</v>
      </c>
      <c r="E25" s="60">
        <v>33470939.999999724</v>
      </c>
      <c r="F25" s="60">
        <v>33942203.149999723</v>
      </c>
      <c r="G25" s="60">
        <v>32952891.659999873</v>
      </c>
      <c r="H25" s="60">
        <v>32733624.509999633</v>
      </c>
      <c r="I25" s="60">
        <v>32879912.660000395</v>
      </c>
      <c r="J25" s="60">
        <v>33009592.130000267</v>
      </c>
      <c r="K25" s="60">
        <v>34065814.380000316</v>
      </c>
      <c r="L25" s="60">
        <v>34148829.860000215</v>
      </c>
      <c r="M25" s="60">
        <v>33113570.860000275</v>
      </c>
      <c r="N25" s="60">
        <v>32999751.730000179</v>
      </c>
      <c r="O25" s="60">
        <v>33814104.070000194</v>
      </c>
      <c r="P25" s="61">
        <f t="shared" si="2"/>
        <v>433749311.60000014</v>
      </c>
    </row>
    <row r="26" spans="1:16" x14ac:dyDescent="0.25">
      <c r="A26" s="38"/>
      <c r="B26" s="14" t="s">
        <v>23</v>
      </c>
      <c r="C26" s="60">
        <v>2836206.350000001</v>
      </c>
      <c r="D26" s="60">
        <v>3537548.4500000048</v>
      </c>
      <c r="E26" s="60">
        <v>3196315.8500000113</v>
      </c>
      <c r="F26" s="60">
        <v>3828499.7700000061</v>
      </c>
      <c r="G26" s="60">
        <v>2949103.6200000057</v>
      </c>
      <c r="H26" s="60">
        <v>3286195.4100000048</v>
      </c>
      <c r="I26" s="60">
        <v>2966623.4100000053</v>
      </c>
      <c r="J26" s="60">
        <v>3410790.6199999987</v>
      </c>
      <c r="K26" s="60">
        <v>2991877.4900000035</v>
      </c>
      <c r="L26" s="60">
        <v>3193362.7600000063</v>
      </c>
      <c r="M26" s="60">
        <v>3947988.2800000021</v>
      </c>
      <c r="N26" s="60">
        <v>3548732.2399999928</v>
      </c>
      <c r="O26" s="60">
        <v>3546797.9400000013</v>
      </c>
      <c r="P26" s="61">
        <f t="shared" si="2"/>
        <v>43240042.190000042</v>
      </c>
    </row>
    <row r="27" spans="1:16" x14ac:dyDescent="0.25">
      <c r="A27" s="34" t="s">
        <v>53</v>
      </c>
      <c r="B27" s="34"/>
      <c r="C27" s="62">
        <f t="shared" ref="C27:P27" si="4">SUM(C25:C26)</f>
        <v>36288072.88999968</v>
      </c>
      <c r="D27" s="62">
        <f t="shared" si="4"/>
        <v>36703758.499999776</v>
      </c>
      <c r="E27" s="62">
        <f t="shared" si="4"/>
        <v>36667255.849999733</v>
      </c>
      <c r="F27" s="62">
        <f t="shared" si="4"/>
        <v>37770702.919999726</v>
      </c>
      <c r="G27" s="62">
        <f t="shared" si="4"/>
        <v>35901995.279999882</v>
      </c>
      <c r="H27" s="62">
        <f t="shared" si="4"/>
        <v>36019819.919999637</v>
      </c>
      <c r="I27" s="62">
        <f t="shared" si="4"/>
        <v>35846536.070000403</v>
      </c>
      <c r="J27" s="62">
        <f t="shared" si="4"/>
        <v>36420382.750000268</v>
      </c>
      <c r="K27" s="62">
        <f t="shared" si="4"/>
        <v>37057691.870000318</v>
      </c>
      <c r="L27" s="62">
        <f t="shared" si="4"/>
        <v>37342192.620000221</v>
      </c>
      <c r="M27" s="62">
        <f t="shared" si="4"/>
        <v>37061559.140000276</v>
      </c>
      <c r="N27" s="62">
        <f t="shared" si="4"/>
        <v>36548483.97000017</v>
      </c>
      <c r="O27" s="62">
        <f t="shared" si="4"/>
        <v>37360902.010000199</v>
      </c>
      <c r="P27" s="63">
        <f t="shared" si="2"/>
        <v>476989353.79000032</v>
      </c>
    </row>
    <row r="28" spans="1:16" x14ac:dyDescent="0.25">
      <c r="A28" s="2" t="s">
        <v>18</v>
      </c>
      <c r="B28" s="6"/>
      <c r="C28" s="24">
        <f t="shared" ref="C28" si="5">C27+C24</f>
        <v>276194057.41000432</v>
      </c>
      <c r="D28" s="24">
        <f t="shared" ref="D28:O28" si="6">D27+D24</f>
        <v>286169104.60000402</v>
      </c>
      <c r="E28" s="24">
        <f t="shared" si="6"/>
        <v>280568633.42000431</v>
      </c>
      <c r="F28" s="24">
        <f t="shared" si="6"/>
        <v>284141105.62999946</v>
      </c>
      <c r="G28" s="24">
        <f t="shared" si="6"/>
        <v>279235594.13999557</v>
      </c>
      <c r="H28" s="24">
        <f t="shared" si="6"/>
        <v>279908854.28999406</v>
      </c>
      <c r="I28" s="24">
        <f t="shared" si="6"/>
        <v>276896069.75001115</v>
      </c>
      <c r="J28" s="24">
        <f t="shared" si="6"/>
        <v>278388148.46001279</v>
      </c>
      <c r="K28" s="24">
        <f t="shared" si="6"/>
        <v>271857307.78001034</v>
      </c>
      <c r="L28" s="24">
        <f t="shared" si="6"/>
        <v>287511101.67001265</v>
      </c>
      <c r="M28" s="24">
        <f t="shared" si="6"/>
        <v>293419585.62001348</v>
      </c>
      <c r="N28" s="24">
        <f t="shared" si="6"/>
        <v>269367891.29999715</v>
      </c>
      <c r="O28" s="24">
        <f t="shared" si="6"/>
        <v>272444509.28000402</v>
      </c>
      <c r="P28" s="25">
        <f>P24+P27</f>
        <v>3636101963.3500638</v>
      </c>
    </row>
  </sheetData>
  <mergeCells count="11">
    <mergeCell ref="C20:O20"/>
    <mergeCell ref="A6:P6"/>
    <mergeCell ref="A12:B12"/>
    <mergeCell ref="A13:B13"/>
    <mergeCell ref="A14:B14"/>
    <mergeCell ref="A15:B15"/>
    <mergeCell ref="B10:O10"/>
    <mergeCell ref="C11:O11"/>
    <mergeCell ref="A11:B11"/>
    <mergeCell ref="A9:P9"/>
    <mergeCell ref="A7:P7"/>
  </mergeCells>
  <pageMargins left="0.7" right="0.7" top="0.75" bottom="0.75" header="0.3" footer="0.3"/>
  <pageSetup paperSize="126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O20"/>
  <sheetViews>
    <sheetView topLeftCell="A2" zoomScale="85" zoomScaleNormal="85" workbookViewId="0">
      <selection activeCell="B14" sqref="B14:O19"/>
    </sheetView>
  </sheetViews>
  <sheetFormatPr baseColWidth="10" defaultRowHeight="15" x14ac:dyDescent="0.25"/>
  <cols>
    <col min="1" max="1" width="20.7109375" bestFit="1" customWidth="1"/>
    <col min="2" max="3" width="16.28515625" customWidth="1"/>
    <col min="4" max="9" width="15.7109375" customWidth="1"/>
    <col min="10" max="14" width="15.7109375" bestFit="1" customWidth="1"/>
    <col min="15" max="15" width="17.28515625" bestFit="1" customWidth="1"/>
  </cols>
  <sheetData>
    <row r="6" spans="1:15" x14ac:dyDescent="0.25">
      <c r="A6" s="51" t="s">
        <v>0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</row>
    <row r="7" spans="1:15" x14ac:dyDescent="0.25">
      <c r="A7" s="51" t="s">
        <v>52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5" x14ac:dyDescent="0.25">
      <c r="A10" s="51" t="s">
        <v>19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</row>
    <row r="11" spans="1:15" x14ac:dyDescent="0.25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15" x14ac:dyDescent="0.25">
      <c r="A12" s="3" t="s">
        <v>16</v>
      </c>
      <c r="B12" s="48">
        <v>2023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50"/>
      <c r="O12" s="12"/>
    </row>
    <row r="13" spans="1:15" x14ac:dyDescent="0.25">
      <c r="A13" s="4" t="s">
        <v>17</v>
      </c>
      <c r="B13" s="15" t="s">
        <v>3</v>
      </c>
      <c r="C13" s="15" t="s">
        <v>4</v>
      </c>
      <c r="D13" s="15" t="s">
        <v>5</v>
      </c>
      <c r="E13" s="15" t="s">
        <v>6</v>
      </c>
      <c r="F13" s="15" t="s">
        <v>7</v>
      </c>
      <c r="G13" s="15" t="s">
        <v>8</v>
      </c>
      <c r="H13" s="15" t="s">
        <v>9</v>
      </c>
      <c r="I13" s="15" t="s">
        <v>11</v>
      </c>
      <c r="J13" s="15" t="s">
        <v>12</v>
      </c>
      <c r="K13" s="15" t="s">
        <v>13</v>
      </c>
      <c r="L13" s="15" t="s">
        <v>14</v>
      </c>
      <c r="M13" s="15" t="s">
        <v>15</v>
      </c>
      <c r="N13" s="16" t="s">
        <v>10</v>
      </c>
      <c r="O13" s="12" t="s">
        <v>18</v>
      </c>
    </row>
    <row r="14" spans="1:15" x14ac:dyDescent="0.25">
      <c r="A14" s="18" t="s">
        <v>36</v>
      </c>
      <c r="B14" s="64">
        <v>33365230.739999678</v>
      </c>
      <c r="C14" s="64">
        <v>31128511.709999859</v>
      </c>
      <c r="D14" s="64">
        <v>31529450.089999761</v>
      </c>
      <c r="E14" s="64">
        <v>31563696.339999761</v>
      </c>
      <c r="F14" s="64">
        <v>30677736.480000027</v>
      </c>
      <c r="G14" s="64">
        <v>30818081.579999547</v>
      </c>
      <c r="H14" s="64">
        <v>31541581.570000462</v>
      </c>
      <c r="I14" s="64">
        <v>30672087.980000328</v>
      </c>
      <c r="J14" s="64">
        <v>32332264.860000361</v>
      </c>
      <c r="K14" s="64">
        <v>32011371.4400004</v>
      </c>
      <c r="L14" s="64">
        <v>31598809.910000253</v>
      </c>
      <c r="M14" s="64">
        <v>31390167.180000149</v>
      </c>
      <c r="N14" s="64">
        <v>32024143.590000302</v>
      </c>
      <c r="O14" s="65">
        <f t="shared" ref="O14:O19" si="0">SUM(B14:N14)</f>
        <v>410653133.47000086</v>
      </c>
    </row>
    <row r="15" spans="1:15" x14ac:dyDescent="0.25">
      <c r="A15" s="18" t="s">
        <v>37</v>
      </c>
      <c r="B15" s="64">
        <v>2899525.7099999962</v>
      </c>
      <c r="C15" s="64">
        <v>5552730.1800000155</v>
      </c>
      <c r="D15" s="64">
        <v>5116137.3700000141</v>
      </c>
      <c r="E15" s="64">
        <v>6184265.9099999946</v>
      </c>
      <c r="F15" s="64">
        <v>5200708.7000000058</v>
      </c>
      <c r="G15" s="64">
        <v>5179808.5899999961</v>
      </c>
      <c r="H15" s="64">
        <v>4281837.8899999997</v>
      </c>
      <c r="I15" s="64">
        <v>5725995.9100000067</v>
      </c>
      <c r="J15" s="64">
        <v>4703579.3400000054</v>
      </c>
      <c r="K15" s="64">
        <v>5304586.5800000038</v>
      </c>
      <c r="L15" s="64">
        <v>5440793.0000000056</v>
      </c>
      <c r="M15" s="64">
        <v>152.91</v>
      </c>
      <c r="N15" s="64">
        <v>5317312.0300000068</v>
      </c>
      <c r="O15" s="65">
        <f t="shared" si="0"/>
        <v>60907434.120000049</v>
      </c>
    </row>
    <row r="16" spans="1:15" x14ac:dyDescent="0.25">
      <c r="A16" s="18" t="s">
        <v>33</v>
      </c>
      <c r="B16" s="64">
        <v>22124.370000000003</v>
      </c>
      <c r="C16" s="64">
        <v>19626.53</v>
      </c>
      <c r="D16" s="64">
        <v>19217.88</v>
      </c>
      <c r="E16" s="64">
        <v>18437.850000000002</v>
      </c>
      <c r="F16" s="64">
        <v>22358.03</v>
      </c>
      <c r="G16" s="64">
        <v>17783.86</v>
      </c>
      <c r="H16" s="64">
        <v>20664.28000000001</v>
      </c>
      <c r="I16" s="64">
        <v>21105.899999999998</v>
      </c>
      <c r="J16" s="64">
        <v>19395.340000000004</v>
      </c>
      <c r="K16" s="64">
        <v>21115.469999999998</v>
      </c>
      <c r="L16" s="64">
        <v>19503.900000000001</v>
      </c>
      <c r="M16" s="64">
        <v>5137034.3399999971</v>
      </c>
      <c r="N16" s="64">
        <v>16994.060000000001</v>
      </c>
      <c r="O16" s="65">
        <f t="shared" si="0"/>
        <v>5375361.8099999968</v>
      </c>
    </row>
    <row r="17" spans="1:15" x14ac:dyDescent="0.25">
      <c r="A17" s="18" t="s">
        <v>34</v>
      </c>
      <c r="B17" s="64">
        <v>1192.0700000000002</v>
      </c>
      <c r="C17" s="64">
        <v>2890.08</v>
      </c>
      <c r="D17" s="64">
        <v>2450.5099999999998</v>
      </c>
      <c r="E17" s="64">
        <v>4302.82</v>
      </c>
      <c r="F17" s="64">
        <v>1192.0700000000002</v>
      </c>
      <c r="G17" s="64">
        <v>4145.8900000000003</v>
      </c>
      <c r="H17" s="64">
        <v>2452.33</v>
      </c>
      <c r="I17" s="64">
        <v>1192.96</v>
      </c>
      <c r="J17" s="64">
        <v>2452.33</v>
      </c>
      <c r="K17" s="64">
        <v>5119.13</v>
      </c>
      <c r="L17" s="64">
        <v>2452.33</v>
      </c>
      <c r="M17" s="64">
        <v>18677.239999999994</v>
      </c>
      <c r="N17" s="64">
        <v>2452.33</v>
      </c>
      <c r="O17" s="65">
        <f t="shared" si="0"/>
        <v>50972.09</v>
      </c>
    </row>
    <row r="18" spans="1:15" x14ac:dyDescent="0.25">
      <c r="A18" s="18" t="s">
        <v>1</v>
      </c>
      <c r="B18" s="64">
        <v>239905984.52000758</v>
      </c>
      <c r="C18" s="64">
        <v>249465346.10000521</v>
      </c>
      <c r="D18" s="64">
        <v>243901377.57000127</v>
      </c>
      <c r="E18" s="64">
        <v>246370402.71000007</v>
      </c>
      <c r="F18" s="64">
        <v>243333598.85999298</v>
      </c>
      <c r="G18" s="64">
        <v>243889034.36999315</v>
      </c>
      <c r="H18" s="64">
        <v>241049533.68001702</v>
      </c>
      <c r="I18" s="64">
        <v>241967765.71001753</v>
      </c>
      <c r="J18" s="64">
        <v>234799615.91001561</v>
      </c>
      <c r="K18" s="64">
        <v>250168909.05001903</v>
      </c>
      <c r="L18" s="64">
        <v>256358026.48001653</v>
      </c>
      <c r="M18" s="64">
        <v>2452.3000000000002</v>
      </c>
      <c r="N18" s="64">
        <v>235083607.27000749</v>
      </c>
      <c r="O18" s="65">
        <f t="shared" si="0"/>
        <v>2926295654.5300937</v>
      </c>
    </row>
    <row r="19" spans="1:15" x14ac:dyDescent="0.25">
      <c r="A19" s="18" t="s">
        <v>38</v>
      </c>
      <c r="B19" s="64">
        <v>0</v>
      </c>
      <c r="C19" s="64">
        <v>0</v>
      </c>
      <c r="D19" s="64">
        <v>0</v>
      </c>
      <c r="E19" s="64">
        <v>0</v>
      </c>
      <c r="F19" s="64">
        <v>0</v>
      </c>
      <c r="G19" s="64">
        <v>0</v>
      </c>
      <c r="H19" s="64">
        <v>0</v>
      </c>
      <c r="I19" s="64">
        <v>0</v>
      </c>
      <c r="J19" s="64">
        <v>0</v>
      </c>
      <c r="K19" s="64">
        <v>0</v>
      </c>
      <c r="L19" s="64">
        <v>0</v>
      </c>
      <c r="M19" s="64">
        <v>232819407.32998991</v>
      </c>
      <c r="N19" s="64">
        <v>0</v>
      </c>
      <c r="O19" s="65">
        <f t="shared" si="0"/>
        <v>232819407.32998991</v>
      </c>
    </row>
    <row r="20" spans="1:15" x14ac:dyDescent="0.25">
      <c r="A20" s="2" t="s">
        <v>18</v>
      </c>
      <c r="B20" s="26">
        <f t="shared" ref="B20:N20" si="1">SUM(B14:B19)</f>
        <v>276194057.41000724</v>
      </c>
      <c r="C20" s="26">
        <f t="shared" si="1"/>
        <v>286169104.60000509</v>
      </c>
      <c r="D20" s="26">
        <f t="shared" si="1"/>
        <v>280568633.42000103</v>
      </c>
      <c r="E20" s="26">
        <f t="shared" si="1"/>
        <v>284141105.62999982</v>
      </c>
      <c r="F20" s="26">
        <f t="shared" si="1"/>
        <v>279235594.13999301</v>
      </c>
      <c r="G20" s="26">
        <f t="shared" si="1"/>
        <v>279908854.28999269</v>
      </c>
      <c r="H20" s="26">
        <f t="shared" si="1"/>
        <v>276896069.75001746</v>
      </c>
      <c r="I20" s="26">
        <f t="shared" si="1"/>
        <v>278388148.46001786</v>
      </c>
      <c r="J20" s="26">
        <f t="shared" si="1"/>
        <v>271857307.78001601</v>
      </c>
      <c r="K20" s="26">
        <f t="shared" si="1"/>
        <v>287511101.67001945</v>
      </c>
      <c r="L20" s="26">
        <f t="shared" si="1"/>
        <v>293419585.62001681</v>
      </c>
      <c r="M20" s="26">
        <f t="shared" si="1"/>
        <v>269367891.29999006</v>
      </c>
      <c r="N20" s="26">
        <f t="shared" si="1"/>
        <v>272444509.28000778</v>
      </c>
      <c r="O20" s="27">
        <f>SUM(O14:O19)</f>
        <v>3636101963.3500843</v>
      </c>
    </row>
  </sheetData>
  <mergeCells count="5">
    <mergeCell ref="A11:N11"/>
    <mergeCell ref="B12:N12"/>
    <mergeCell ref="A6:O6"/>
    <mergeCell ref="A7:O7"/>
    <mergeCell ref="A10:O10"/>
  </mergeCells>
  <pageMargins left="0.7" right="0.7" top="0.75" bottom="0.75" header="0.3" footer="0.3"/>
  <pageSetup paperSize="126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6:O16"/>
  <sheetViews>
    <sheetView zoomScale="90" zoomScaleNormal="90" workbookViewId="0">
      <selection activeCell="O23" sqref="O23"/>
    </sheetView>
  </sheetViews>
  <sheetFormatPr baseColWidth="10" defaultRowHeight="15" x14ac:dyDescent="0.25"/>
  <cols>
    <col min="1" max="1" width="20.7109375" bestFit="1" customWidth="1"/>
    <col min="2" max="9" width="15.5703125" customWidth="1"/>
    <col min="10" max="14" width="15.5703125" bestFit="1" customWidth="1"/>
    <col min="15" max="15" width="17.140625" bestFit="1" customWidth="1"/>
  </cols>
  <sheetData>
    <row r="6" spans="1:15" x14ac:dyDescent="0.25">
      <c r="A6" s="51" t="s">
        <v>0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</row>
    <row r="7" spans="1:15" x14ac:dyDescent="0.25">
      <c r="A7" s="51" t="s">
        <v>52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5" x14ac:dyDescent="0.25">
      <c r="A10" s="51" t="s">
        <v>32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</row>
    <row r="11" spans="1:15" x14ac:dyDescent="0.25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15" x14ac:dyDescent="0.25">
      <c r="A12" s="3" t="s">
        <v>16</v>
      </c>
      <c r="B12" s="48">
        <v>2023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50"/>
      <c r="O12" s="13"/>
    </row>
    <row r="13" spans="1:15" x14ac:dyDescent="0.25">
      <c r="A13" s="4" t="s">
        <v>17</v>
      </c>
      <c r="B13" s="19" t="s">
        <v>3</v>
      </c>
      <c r="C13" s="19" t="s">
        <v>4</v>
      </c>
      <c r="D13" s="19" t="s">
        <v>5</v>
      </c>
      <c r="E13" s="19" t="s">
        <v>6</v>
      </c>
      <c r="F13" s="19" t="s">
        <v>7</v>
      </c>
      <c r="G13" s="19" t="s">
        <v>8</v>
      </c>
      <c r="H13" s="19" t="s">
        <v>9</v>
      </c>
      <c r="I13" s="19" t="s">
        <v>11</v>
      </c>
      <c r="J13" s="19" t="s">
        <v>12</v>
      </c>
      <c r="K13" s="19" t="s">
        <v>13</v>
      </c>
      <c r="L13" s="19" t="s">
        <v>14</v>
      </c>
      <c r="M13" s="19" t="s">
        <v>15</v>
      </c>
      <c r="N13" s="20" t="s">
        <v>10</v>
      </c>
      <c r="O13" s="13" t="s">
        <v>18</v>
      </c>
    </row>
    <row r="14" spans="1:15" x14ac:dyDescent="0.25">
      <c r="A14" s="17" t="s">
        <v>40</v>
      </c>
      <c r="B14" s="64">
        <v>8916677.1000000071</v>
      </c>
      <c r="C14" s="64">
        <v>9885887.479999993</v>
      </c>
      <c r="D14" s="64">
        <v>8244154.1599999992</v>
      </c>
      <c r="E14" s="64">
        <v>10271549.920000004</v>
      </c>
      <c r="F14" s="64">
        <v>8213221.7800000003</v>
      </c>
      <c r="G14" s="64">
        <v>9494029.9900000058</v>
      </c>
      <c r="H14" s="64">
        <v>6450999.79</v>
      </c>
      <c r="I14" s="64">
        <v>7555655.8300000001</v>
      </c>
      <c r="J14" s="64">
        <v>0</v>
      </c>
      <c r="K14" s="64">
        <v>15379817.609999979</v>
      </c>
      <c r="L14" s="64">
        <v>20857025.509999994</v>
      </c>
      <c r="M14" s="64">
        <v>0</v>
      </c>
      <c r="N14" s="64">
        <v>0</v>
      </c>
      <c r="O14" s="65">
        <f t="shared" ref="O14:O15" si="0">SUM(B14:N14)</f>
        <v>105269019.16999999</v>
      </c>
    </row>
    <row r="15" spans="1:15" ht="18" customHeight="1" x14ac:dyDescent="0.25">
      <c r="A15" s="17" t="s">
        <v>39</v>
      </c>
      <c r="B15" s="64">
        <v>267277380.310011</v>
      </c>
      <c r="C15" s="64">
        <v>276283217.1200037</v>
      </c>
      <c r="D15" s="64">
        <v>272324479.25999999</v>
      </c>
      <c r="E15" s="64">
        <v>273869555.70999962</v>
      </c>
      <c r="F15" s="64">
        <v>271022372.35999811</v>
      </c>
      <c r="G15" s="64">
        <v>270414824.29999107</v>
      </c>
      <c r="H15" s="64">
        <v>270445069.96001005</v>
      </c>
      <c r="I15" s="64">
        <v>270832492.63000882</v>
      </c>
      <c r="J15" s="64">
        <v>271857307.78000748</v>
      </c>
      <c r="K15" s="64">
        <v>272131284.06000882</v>
      </c>
      <c r="L15" s="64">
        <v>272562560.11000866</v>
      </c>
      <c r="M15" s="64">
        <v>269367891.2999869</v>
      </c>
      <c r="N15" s="66">
        <v>272444509.28000659</v>
      </c>
      <c r="O15" s="65">
        <f t="shared" si="0"/>
        <v>3530832944.1800408</v>
      </c>
    </row>
    <row r="16" spans="1:15" x14ac:dyDescent="0.25">
      <c r="A16" s="2" t="s">
        <v>18</v>
      </c>
      <c r="B16" s="44">
        <f t="shared" ref="B16:N16" si="1">SUM(B14:B15)</f>
        <v>276194057.41001099</v>
      </c>
      <c r="C16" s="44">
        <f t="shared" si="1"/>
        <v>286169104.60000372</v>
      </c>
      <c r="D16" s="26">
        <f t="shared" si="1"/>
        <v>280568633.42000002</v>
      </c>
      <c r="E16" s="26">
        <f t="shared" si="1"/>
        <v>284141105.62999964</v>
      </c>
      <c r="F16" s="26">
        <f t="shared" si="1"/>
        <v>279235594.13999808</v>
      </c>
      <c r="G16" s="26">
        <f t="shared" si="1"/>
        <v>279908854.28999108</v>
      </c>
      <c r="H16" s="26">
        <f t="shared" si="1"/>
        <v>276896069.75001007</v>
      </c>
      <c r="I16" s="26">
        <f t="shared" si="1"/>
        <v>278388148.4600088</v>
      </c>
      <c r="J16" s="26">
        <f t="shared" si="1"/>
        <v>271857307.78000748</v>
      </c>
      <c r="K16" s="26">
        <f t="shared" si="1"/>
        <v>287511101.67000878</v>
      </c>
      <c r="L16" s="26">
        <f t="shared" si="1"/>
        <v>293419585.62000865</v>
      </c>
      <c r="M16" s="26">
        <f t="shared" si="1"/>
        <v>269367891.2999869</v>
      </c>
      <c r="N16" s="26">
        <f t="shared" si="1"/>
        <v>272444509.28000659</v>
      </c>
      <c r="O16" s="27">
        <f>SUM(O14:O15)</f>
        <v>3636101963.3500409</v>
      </c>
    </row>
  </sheetData>
  <mergeCells count="5">
    <mergeCell ref="A11:N11"/>
    <mergeCell ref="B12:N12"/>
    <mergeCell ref="A6:O6"/>
    <mergeCell ref="A7:O7"/>
    <mergeCell ref="A10:O10"/>
  </mergeCells>
  <pageMargins left="0.7" right="0.7" top="0.75" bottom="0.75" header="0.3" footer="0.3"/>
  <pageSetup paperSize="126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6:R25"/>
  <sheetViews>
    <sheetView zoomScale="90" zoomScaleNormal="90" workbookViewId="0">
      <selection activeCell="I29" sqref="I29"/>
    </sheetView>
  </sheetViews>
  <sheetFormatPr baseColWidth="10" defaultRowHeight="15" x14ac:dyDescent="0.25"/>
  <cols>
    <col min="1" max="1" width="26.5703125" bestFit="1" customWidth="1"/>
    <col min="2" max="7" width="15.5703125" customWidth="1"/>
    <col min="8" max="14" width="15.5703125" bestFit="1" customWidth="1"/>
    <col min="15" max="15" width="17.140625" bestFit="1" customWidth="1"/>
    <col min="17" max="17" width="20.28515625" style="39" bestFit="1" customWidth="1"/>
    <col min="18" max="18" width="14.85546875" bestFit="1" customWidth="1"/>
  </cols>
  <sheetData>
    <row r="6" spans="1:15" x14ac:dyDescent="0.25">
      <c r="A6" s="51" t="s">
        <v>0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</row>
    <row r="7" spans="1:15" x14ac:dyDescent="0.25">
      <c r="A7" s="51" t="s">
        <v>52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 s="51" t="s">
        <v>27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</row>
    <row r="10" spans="1:15" x14ac:dyDescent="0.25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</row>
    <row r="11" spans="1:15" x14ac:dyDescent="0.25">
      <c r="A11" s="3" t="s">
        <v>16</v>
      </c>
      <c r="B11" s="48">
        <v>2023</v>
      </c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50"/>
      <c r="O11" s="12"/>
    </row>
    <row r="12" spans="1:15" x14ac:dyDescent="0.25">
      <c r="A12" s="4" t="s">
        <v>21</v>
      </c>
      <c r="B12" s="15" t="s">
        <v>3</v>
      </c>
      <c r="C12" s="15" t="s">
        <v>4</v>
      </c>
      <c r="D12" s="15" t="s">
        <v>5</v>
      </c>
      <c r="E12" s="15" t="s">
        <v>6</v>
      </c>
      <c r="F12" s="15" t="s">
        <v>7</v>
      </c>
      <c r="G12" s="15" t="s">
        <v>8</v>
      </c>
      <c r="H12" s="15" t="s">
        <v>9</v>
      </c>
      <c r="I12" s="15" t="s">
        <v>11</v>
      </c>
      <c r="J12" s="15" t="s">
        <v>12</v>
      </c>
      <c r="K12" s="15" t="s">
        <v>13</v>
      </c>
      <c r="L12" s="15" t="s">
        <v>14</v>
      </c>
      <c r="M12" s="15" t="s">
        <v>15</v>
      </c>
      <c r="N12" s="16" t="s">
        <v>10</v>
      </c>
      <c r="O12" s="12" t="s">
        <v>18</v>
      </c>
    </row>
    <row r="13" spans="1:15" x14ac:dyDescent="0.25">
      <c r="A13" s="17" t="s">
        <v>42</v>
      </c>
      <c r="B13" s="64">
        <v>1434430.3699999999</v>
      </c>
      <c r="C13" s="64">
        <v>1470570.1900000004</v>
      </c>
      <c r="D13" s="64">
        <v>1429076.9900000009</v>
      </c>
      <c r="E13" s="64">
        <v>1494106.7700000023</v>
      </c>
      <c r="F13" s="64">
        <v>1426117.2600000026</v>
      </c>
      <c r="G13" s="64">
        <v>1570528.8800000006</v>
      </c>
      <c r="H13" s="64">
        <v>1456538.0599999987</v>
      </c>
      <c r="I13" s="64">
        <v>1437378.1699999997</v>
      </c>
      <c r="J13" s="64">
        <v>1419121.7399999991</v>
      </c>
      <c r="K13" s="64">
        <v>1594320.5699999996</v>
      </c>
      <c r="L13" s="64">
        <v>1574911.7799999984</v>
      </c>
      <c r="M13" s="64">
        <v>1419863.5000000005</v>
      </c>
      <c r="N13" s="64">
        <v>1440584.6100000003</v>
      </c>
      <c r="O13" s="65">
        <f t="shared" ref="O13:O22" si="0">SUM(B13:N13)</f>
        <v>19167548.890000001</v>
      </c>
    </row>
    <row r="14" spans="1:15" x14ac:dyDescent="0.25">
      <c r="A14" s="17" t="s">
        <v>43</v>
      </c>
      <c r="B14" s="64">
        <v>55486346.080000922</v>
      </c>
      <c r="C14" s="64">
        <v>57299020.110000834</v>
      </c>
      <c r="D14" s="64">
        <v>56515883.720000207</v>
      </c>
      <c r="E14" s="64">
        <v>56887562.560000792</v>
      </c>
      <c r="F14" s="64">
        <v>58428588.579999864</v>
      </c>
      <c r="G14" s="64">
        <v>57910409.499999106</v>
      </c>
      <c r="H14" s="64">
        <v>57257500.78000015</v>
      </c>
      <c r="I14" s="64">
        <v>56708361.369999982</v>
      </c>
      <c r="J14" s="64">
        <v>56369816.700000204</v>
      </c>
      <c r="K14" s="64">
        <v>58751787.480000265</v>
      </c>
      <c r="L14" s="64">
        <v>59664357.270000629</v>
      </c>
      <c r="M14" s="64">
        <v>55979079.869999945</v>
      </c>
      <c r="N14" s="64">
        <v>56341874.070000462</v>
      </c>
      <c r="O14" s="65">
        <f t="shared" si="0"/>
        <v>743600588.09000325</v>
      </c>
    </row>
    <row r="15" spans="1:15" x14ac:dyDescent="0.25">
      <c r="A15" s="17" t="s">
        <v>44</v>
      </c>
      <c r="B15" s="64">
        <v>111273228.06000167</v>
      </c>
      <c r="C15" s="64">
        <v>116656616.71000153</v>
      </c>
      <c r="D15" s="64">
        <v>113389976.81000146</v>
      </c>
      <c r="E15" s="64">
        <v>115479061.11000271</v>
      </c>
      <c r="F15" s="64">
        <v>114900868.7199989</v>
      </c>
      <c r="G15" s="64">
        <v>111990000.5100017</v>
      </c>
      <c r="H15" s="64">
        <v>111466945.92999941</v>
      </c>
      <c r="I15" s="64">
        <v>114599056.88999905</v>
      </c>
      <c r="J15" s="64">
        <v>111124385.66999899</v>
      </c>
      <c r="K15" s="64">
        <v>117241324.69999856</v>
      </c>
      <c r="L15" s="64">
        <v>119840606.37999959</v>
      </c>
      <c r="M15" s="64">
        <v>110009737.40000387</v>
      </c>
      <c r="N15" s="64">
        <v>111458110.13999973</v>
      </c>
      <c r="O15" s="65">
        <f t="shared" si="0"/>
        <v>1479429919.0300071</v>
      </c>
    </row>
    <row r="16" spans="1:15" x14ac:dyDescent="0.25">
      <c r="A16" s="17" t="s">
        <v>45</v>
      </c>
      <c r="B16" s="64">
        <v>12807695.650000019</v>
      </c>
      <c r="C16" s="64">
        <v>12925405.390000025</v>
      </c>
      <c r="D16" s="64">
        <v>12982422.780000011</v>
      </c>
      <c r="E16" s="64">
        <v>12989373.179999914</v>
      </c>
      <c r="F16" s="64">
        <v>12857320.369999845</v>
      </c>
      <c r="G16" s="64">
        <v>13223097.619999876</v>
      </c>
      <c r="H16" s="64">
        <v>13202855.709999995</v>
      </c>
      <c r="I16" s="64">
        <v>13069690.169999985</v>
      </c>
      <c r="J16" s="64">
        <v>12863399.629999986</v>
      </c>
      <c r="K16" s="64">
        <v>13551905.859999979</v>
      </c>
      <c r="L16" s="64">
        <v>13705558.830000045</v>
      </c>
      <c r="M16" s="64">
        <v>12796185.309999965</v>
      </c>
      <c r="N16" s="64">
        <v>12899517.830000015</v>
      </c>
      <c r="O16" s="65">
        <f t="shared" si="0"/>
        <v>169874428.32999966</v>
      </c>
    </row>
    <row r="17" spans="1:18" x14ac:dyDescent="0.25">
      <c r="A17" s="17" t="s">
        <v>46</v>
      </c>
      <c r="B17" s="64">
        <v>9316132.6200000159</v>
      </c>
      <c r="C17" s="64">
        <v>9359847.1999999899</v>
      </c>
      <c r="D17" s="64">
        <v>9314566.1999999564</v>
      </c>
      <c r="E17" s="64">
        <v>9313793.7399999872</v>
      </c>
      <c r="F17" s="64">
        <v>9227235.9399999529</v>
      </c>
      <c r="G17" s="64">
        <v>9869139.2799999509</v>
      </c>
      <c r="H17" s="64">
        <v>9655657.2100000344</v>
      </c>
      <c r="I17" s="64">
        <v>9389667.5200000592</v>
      </c>
      <c r="J17" s="64">
        <v>9253371.420000067</v>
      </c>
      <c r="K17" s="64">
        <v>9795707.400000073</v>
      </c>
      <c r="L17" s="64">
        <v>10649456.940000053</v>
      </c>
      <c r="M17" s="64">
        <v>9157690.7900000215</v>
      </c>
      <c r="N17" s="64">
        <v>9271669.3700000234</v>
      </c>
      <c r="O17" s="65">
        <f t="shared" si="0"/>
        <v>123573935.63000019</v>
      </c>
    </row>
    <row r="18" spans="1:18" x14ac:dyDescent="0.25">
      <c r="A18" s="17" t="s">
        <v>47</v>
      </c>
      <c r="B18" s="64">
        <v>1414361.2799999996</v>
      </c>
      <c r="C18" s="64">
        <v>1440734.6700000006</v>
      </c>
      <c r="D18" s="64">
        <v>1455312.9600000002</v>
      </c>
      <c r="E18" s="64">
        <v>1442645.9399999985</v>
      </c>
      <c r="F18" s="64">
        <v>1421223.2899999986</v>
      </c>
      <c r="G18" s="64">
        <v>1418344.3500000008</v>
      </c>
      <c r="H18" s="64">
        <v>1420902.560000001</v>
      </c>
      <c r="I18" s="64">
        <v>7687.18</v>
      </c>
      <c r="J18" s="64">
        <v>0</v>
      </c>
      <c r="K18" s="64">
        <v>0</v>
      </c>
      <c r="L18" s="64">
        <v>0</v>
      </c>
      <c r="M18" s="64">
        <v>2612.0300000000002</v>
      </c>
      <c r="N18" s="64">
        <v>0</v>
      </c>
      <c r="O18" s="65">
        <f t="shared" si="0"/>
        <v>10023824.259999998</v>
      </c>
    </row>
    <row r="19" spans="1:18" x14ac:dyDescent="0.25">
      <c r="A19" s="17" t="s">
        <v>48</v>
      </c>
      <c r="B19" s="64">
        <v>58519456.699999772</v>
      </c>
      <c r="C19" s="64">
        <v>60568947.149999775</v>
      </c>
      <c r="D19" s="64">
        <v>59142750.95000001</v>
      </c>
      <c r="E19" s="64">
        <v>60269630.020000085</v>
      </c>
      <c r="F19" s="64">
        <v>54503304.169999413</v>
      </c>
      <c r="G19" s="64">
        <v>56759882.039998829</v>
      </c>
      <c r="H19" s="64">
        <v>55643193.990000069</v>
      </c>
      <c r="I19" s="64">
        <v>56631441.080000155</v>
      </c>
      <c r="J19" s="64">
        <v>54545984.990000121</v>
      </c>
      <c r="K19" s="64">
        <v>58460817.170000046</v>
      </c>
      <c r="L19" s="64">
        <v>59898553.010000147</v>
      </c>
      <c r="M19" s="64">
        <v>54034312.609999403</v>
      </c>
      <c r="N19" s="64">
        <v>54573956.639999986</v>
      </c>
      <c r="O19" s="65">
        <f t="shared" si="0"/>
        <v>743552230.51999784</v>
      </c>
    </row>
    <row r="20" spans="1:18" x14ac:dyDescent="0.25">
      <c r="A20" s="17" t="s">
        <v>49</v>
      </c>
      <c r="B20" s="64">
        <v>10377660.889999969</v>
      </c>
      <c r="C20" s="64">
        <v>10469875.850000024</v>
      </c>
      <c r="D20" s="64">
        <v>10505340.230000017</v>
      </c>
      <c r="E20" s="64">
        <v>10451405.659999983</v>
      </c>
      <c r="F20" s="64">
        <v>10422596.249999991</v>
      </c>
      <c r="G20" s="64">
        <v>10816586.279999934</v>
      </c>
      <c r="H20" s="64">
        <v>10685577.520000037</v>
      </c>
      <c r="I20" s="64">
        <v>10544741.980000038</v>
      </c>
      <c r="J20" s="64">
        <v>10520022.900000004</v>
      </c>
      <c r="K20" s="64">
        <v>11209329.850000018</v>
      </c>
      <c r="L20" s="64">
        <v>11173092.139999984</v>
      </c>
      <c r="M20" s="64">
        <v>10344298.799999988</v>
      </c>
      <c r="N20" s="64">
        <v>10515374.680000015</v>
      </c>
      <c r="O20" s="65">
        <f t="shared" si="0"/>
        <v>138035903.03</v>
      </c>
    </row>
    <row r="21" spans="1:18" x14ac:dyDescent="0.25">
      <c r="A21" s="17" t="s">
        <v>50</v>
      </c>
      <c r="B21" s="64">
        <v>11557182.329999985</v>
      </c>
      <c r="C21" s="64">
        <v>11782638.369999973</v>
      </c>
      <c r="D21" s="64">
        <v>11702063.29999996</v>
      </c>
      <c r="E21" s="64">
        <v>11738939.979999969</v>
      </c>
      <c r="F21" s="64">
        <v>11666875.689999931</v>
      </c>
      <c r="G21" s="64">
        <v>12132901.709999966</v>
      </c>
      <c r="H21" s="64">
        <v>11966783.799999982</v>
      </c>
      <c r="I21" s="64">
        <v>11884024.349999994</v>
      </c>
      <c r="J21" s="64">
        <v>11671150.069999989</v>
      </c>
      <c r="K21" s="64">
        <v>12567932.700000014</v>
      </c>
      <c r="L21" s="64">
        <v>12294728.599999994</v>
      </c>
      <c r="M21" s="64">
        <v>11575720.479999976</v>
      </c>
      <c r="N21" s="64">
        <v>11749092.099999959</v>
      </c>
      <c r="O21" s="65">
        <f t="shared" si="0"/>
        <v>154290033.47999972</v>
      </c>
    </row>
    <row r="22" spans="1:18" x14ac:dyDescent="0.25">
      <c r="A22" s="17" t="s">
        <v>51</v>
      </c>
      <c r="B22" s="64">
        <v>4007563.4300000034</v>
      </c>
      <c r="C22" s="64">
        <v>4195448.959999999</v>
      </c>
      <c r="D22" s="64">
        <v>4131239.4799999953</v>
      </c>
      <c r="E22" s="64">
        <v>4074586.6699999967</v>
      </c>
      <c r="F22" s="64">
        <v>4381463.8700000029</v>
      </c>
      <c r="G22" s="64">
        <v>4217964.12</v>
      </c>
      <c r="H22" s="64">
        <v>4140114.1899999953</v>
      </c>
      <c r="I22" s="64">
        <v>4116099.7499999935</v>
      </c>
      <c r="J22" s="64">
        <v>4090054.6599999964</v>
      </c>
      <c r="K22" s="64">
        <v>4337975.9399999948</v>
      </c>
      <c r="L22" s="64">
        <v>4618320.6699999869</v>
      </c>
      <c r="M22" s="64">
        <v>4048390.5099999956</v>
      </c>
      <c r="N22" s="64">
        <v>4194329.8399999924</v>
      </c>
      <c r="O22" s="65">
        <f t="shared" si="0"/>
        <v>54553552.089999959</v>
      </c>
    </row>
    <row r="23" spans="1:18" x14ac:dyDescent="0.25">
      <c r="A23" s="2" t="s">
        <v>18</v>
      </c>
      <c r="B23" s="26">
        <f t="shared" ref="B23:N23" si="1">SUM(B13:B22)</f>
        <v>276194057.41000235</v>
      </c>
      <c r="C23" s="26">
        <f t="shared" si="1"/>
        <v>286169104.60000205</v>
      </c>
      <c r="D23" s="26">
        <f t="shared" si="1"/>
        <v>280568633.42000169</v>
      </c>
      <c r="E23" s="26">
        <f t="shared" si="1"/>
        <v>284141105.63000351</v>
      </c>
      <c r="F23" s="26">
        <f t="shared" si="1"/>
        <v>279235594.1399979</v>
      </c>
      <c r="G23" s="26">
        <f t="shared" si="1"/>
        <v>279908854.28999937</v>
      </c>
      <c r="H23" s="26">
        <f t="shared" si="1"/>
        <v>276896069.7499997</v>
      </c>
      <c r="I23" s="26">
        <f t="shared" si="1"/>
        <v>278388148.45999932</v>
      </c>
      <c r="J23" s="26">
        <f t="shared" si="1"/>
        <v>271857307.77999938</v>
      </c>
      <c r="K23" s="26">
        <f t="shared" si="1"/>
        <v>287511101.66999888</v>
      </c>
      <c r="L23" s="26">
        <f t="shared" si="1"/>
        <v>293419585.62000036</v>
      </c>
      <c r="M23" s="26">
        <f t="shared" si="1"/>
        <v>269367891.30000317</v>
      </c>
      <c r="N23" s="26">
        <f t="shared" si="1"/>
        <v>272444509.28000021</v>
      </c>
      <c r="O23" s="27">
        <f>SUM(O13:O22)</f>
        <v>3636101963.3500075</v>
      </c>
    </row>
    <row r="24" spans="1:18" x14ac:dyDescent="0.25">
      <c r="R24" s="29"/>
    </row>
    <row r="25" spans="1:18" x14ac:dyDescent="0.25">
      <c r="R25" s="29"/>
    </row>
  </sheetData>
  <mergeCells count="5">
    <mergeCell ref="A10:N10"/>
    <mergeCell ref="B11:N11"/>
    <mergeCell ref="A6:O6"/>
    <mergeCell ref="A7:O7"/>
    <mergeCell ref="A9:O9"/>
  </mergeCells>
  <pageMargins left="0.7" right="0.7" top="0.75" bottom="0.75" header="0.3" footer="0.3"/>
  <pageSetup paperSize="126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6:N16"/>
  <sheetViews>
    <sheetView workbookViewId="0">
      <selection activeCell="B12" sqref="B12:N12"/>
    </sheetView>
  </sheetViews>
  <sheetFormatPr baseColWidth="10" defaultRowHeight="15" x14ac:dyDescent="0.25"/>
  <cols>
    <col min="1" max="1" width="20.7109375" bestFit="1" customWidth="1"/>
    <col min="2" max="12" width="5.140625" bestFit="1" customWidth="1"/>
    <col min="13" max="13" width="6.42578125" bestFit="1" customWidth="1"/>
    <col min="14" max="14" width="5.140625" bestFit="1" customWidth="1"/>
  </cols>
  <sheetData>
    <row r="6" spans="1:14" x14ac:dyDescent="0.25">
      <c r="A6" s="51" t="s">
        <v>0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</row>
    <row r="7" spans="1:14" x14ac:dyDescent="0.25">
      <c r="A7" s="51" t="s">
        <v>52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</row>
    <row r="8" spans="1:1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A10" s="51" t="s">
        <v>26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</row>
    <row r="11" spans="1:14" x14ac:dyDescent="0.25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14" x14ac:dyDescent="0.25">
      <c r="A12" s="3" t="s">
        <v>16</v>
      </c>
      <c r="B12" s="48">
        <v>2024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50"/>
    </row>
    <row r="13" spans="1:14" x14ac:dyDescent="0.25">
      <c r="A13" s="4" t="s">
        <v>20</v>
      </c>
      <c r="B13" s="15" t="s">
        <v>3</v>
      </c>
      <c r="C13" s="15" t="s">
        <v>4</v>
      </c>
      <c r="D13" s="15" t="s">
        <v>5</v>
      </c>
      <c r="E13" s="15" t="s">
        <v>6</v>
      </c>
      <c r="F13" s="15" t="s">
        <v>7</v>
      </c>
      <c r="G13" s="15" t="s">
        <v>8</v>
      </c>
      <c r="H13" s="15" t="s">
        <v>9</v>
      </c>
      <c r="I13" s="15" t="s">
        <v>11</v>
      </c>
      <c r="J13" s="15" t="s">
        <v>12</v>
      </c>
      <c r="K13" s="15" t="s">
        <v>13</v>
      </c>
      <c r="L13" s="15" t="s">
        <v>14</v>
      </c>
      <c r="M13" s="15" t="s">
        <v>15</v>
      </c>
      <c r="N13" s="16" t="s">
        <v>10</v>
      </c>
    </row>
    <row r="14" spans="1:14" x14ac:dyDescent="0.25">
      <c r="A14" s="17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</row>
    <row r="15" spans="1:14" x14ac:dyDescent="0.25">
      <c r="A15" s="17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</row>
    <row r="16" spans="1:14" x14ac:dyDescent="0.25">
      <c r="A16" s="2" t="s">
        <v>18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2"/>
    </row>
  </sheetData>
  <mergeCells count="5">
    <mergeCell ref="A11:N11"/>
    <mergeCell ref="B12:N12"/>
    <mergeCell ref="A6:N6"/>
    <mergeCell ref="A7:N7"/>
    <mergeCell ref="A10:N10"/>
  </mergeCells>
  <pageMargins left="0.7" right="0.7" top="0.75" bottom="0.75" header="0.3" footer="0.3"/>
  <pageSetup paperSize="12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BD_CC_M_UTI</vt:lpstr>
      <vt:lpstr>SR - Planilla Desagregado</vt:lpstr>
      <vt:lpstr>SR - Tit - DH</vt:lpstr>
      <vt:lpstr>SR - Clase de Renta</vt:lpstr>
      <vt:lpstr>SR - Tipo de Renta</vt:lpstr>
      <vt:lpstr>SR - Regional</vt:lpstr>
      <vt:lpstr>SR - 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David Gonzales Veizaga</dc:creator>
  <cp:lastModifiedBy>SRANC</cp:lastModifiedBy>
  <dcterms:created xsi:type="dcterms:W3CDTF">2019-08-09T18:45:15Z</dcterms:created>
  <dcterms:modified xsi:type="dcterms:W3CDTF">2024-09-18T18:29:02Z</dcterms:modified>
</cp:coreProperties>
</file>